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\\Mac\Home\Desktop\pdf 03\"/>
    </mc:Choice>
  </mc:AlternateContent>
  <xr:revisionPtr revIDLastSave="0" documentId="13_ncr:1_{6C675587-EBF2-4AD9-A345-1F27428D24A7}" xr6:coauthVersionLast="44" xr6:coauthVersionMax="44" xr10:uidLastSave="{00000000-0000-0000-0000-000000000000}"/>
  <bookViews>
    <workbookView xWindow="-120" yWindow="-120" windowWidth="38640" windowHeight="21240" xr2:uid="{00000000-000D-0000-FFFF-FFFF00000000}"/>
  </bookViews>
  <sheets>
    <sheet name="DURANGO TOTAL PUBLICADO" sheetId="78" r:id="rId1"/>
    <sheet name="AYUNTAMIENTOS CON COALICIÓN" sheetId="76" r:id="rId2"/>
    <sheet name="AYUNTAMIENTOS PP. INDEPEN." sheetId="77" r:id="rId3"/>
    <sheet name="01. CANATLAN" sheetId="1" r:id="rId4"/>
    <sheet name="02. CANELAS" sheetId="3" r:id="rId5"/>
    <sheet name="03. CONETO DE COMONFORT" sheetId="4" r:id="rId6"/>
    <sheet name="04. CUENCAMÉ DE CENICEROS" sheetId="5" r:id="rId7"/>
    <sheet name="05. DURANGO" sheetId="6" r:id="rId8"/>
    <sheet name="06. GENERAL SIMON BOLIVAR" sheetId="8" r:id="rId9"/>
    <sheet name="08. GUADALUPE VICTORIA" sheetId="10" r:id="rId10"/>
    <sheet name="07, GOMEZ PALACIO" sheetId="9" r:id="rId11"/>
    <sheet name="09. GUANACEVI" sheetId="11" r:id="rId12"/>
    <sheet name="10. HIDALGO" sheetId="12" r:id="rId13"/>
    <sheet name="11. INDE" sheetId="13" r:id="rId14"/>
    <sheet name="12. LERDO" sheetId="14" r:id="rId15"/>
    <sheet name="13. MAPIMI" sheetId="15" r:id="rId16"/>
    <sheet name="14. MEZQUITAL" sheetId="16" r:id="rId17"/>
    <sheet name="15. NAZAS" sheetId="17" r:id="rId18"/>
    <sheet name="16. NOMBRE DE DIOS" sheetId="18" r:id="rId19"/>
    <sheet name="17, NUEVO IDEAL" sheetId="19" r:id="rId20"/>
    <sheet name="18. OCAMPO" sheetId="20" r:id="rId21"/>
    <sheet name="19. EL ORO" sheetId="7" r:id="rId22"/>
    <sheet name="20. OTAEZ" sheetId="43" r:id="rId23"/>
    <sheet name="21. PANUCO DE CORONADO" sheetId="44" r:id="rId24"/>
    <sheet name="22. PEÑON BLANCO" sheetId="45" r:id="rId25"/>
    <sheet name="23. POANAS" sheetId="46" r:id="rId26"/>
    <sheet name="24, PUEBLO NUEVO" sheetId="47" r:id="rId27"/>
    <sheet name="25. RODEO" sheetId="48" r:id="rId28"/>
    <sheet name="26. SAN BERNARDO" sheetId="49" r:id="rId29"/>
    <sheet name="27, SAN DIMAS" sheetId="50" r:id="rId30"/>
    <sheet name="28. SAN JUAN DE GUADALUPE" sheetId="57" r:id="rId31"/>
    <sheet name="29. SAN JUAN DEL RIO" sheetId="58" r:id="rId32"/>
    <sheet name="30. SAN LUIS DEL CORDERO" sheetId="59" r:id="rId33"/>
    <sheet name="31. SAN PEDRO EL GALLO" sheetId="60" r:id="rId34"/>
    <sheet name="32. SANTA CLARA" sheetId="61" r:id="rId35"/>
    <sheet name="33. SANTIAGO PAPASQUIARO" sheetId="62" r:id="rId36"/>
    <sheet name="34. SÚCHIL" sheetId="63" r:id="rId37"/>
    <sheet name="35. TAMAZULA DE VICTORIA" sheetId="64" r:id="rId38"/>
    <sheet name="36. TEPEHUANES" sheetId="65" r:id="rId39"/>
    <sheet name="37. TLAHUALILO" sheetId="66" r:id="rId40"/>
    <sheet name="38. TOPIA" sheetId="67" r:id="rId41"/>
    <sheet name="39. VICENTE GUERRERO" sheetId="68" r:id="rId42"/>
  </sheets>
  <definedNames>
    <definedName name="_xlnm._FilterDatabase" localSheetId="3" hidden="1">'01. CANATLAN'!$A$8:$S$98</definedName>
    <definedName name="_xlnm._FilterDatabase" localSheetId="4" hidden="1">'02. CANELAS'!$A$8:$O$8</definedName>
    <definedName name="_xlnm._FilterDatabase" localSheetId="5" hidden="1">'03. CONETO DE COMONFORT'!$A$8:$Q$8</definedName>
    <definedName name="_xlnm._FilterDatabase" localSheetId="6" hidden="1">'04. CUENCAMÉ DE CENICEROS'!$A$8:$S$99</definedName>
    <definedName name="_xlnm._FilterDatabase" localSheetId="7" hidden="1">'05. DURANGO'!$A$8:$Q$8</definedName>
    <definedName name="_xlnm._FilterDatabase" localSheetId="8" hidden="1">'06. GENERAL SIMON BOLIVAR'!$A$8:$Q$8</definedName>
    <definedName name="_xlnm._FilterDatabase" localSheetId="10" hidden="1">'07, GOMEZ PALACIO'!$A$8:$P$659</definedName>
    <definedName name="_xlnm._FilterDatabase" localSheetId="9" hidden="1">'08. GUADALUPE VICTORIA'!$A$8:$S$88</definedName>
    <definedName name="_xlnm._FilterDatabase" localSheetId="11" hidden="1">'09. GUANACEVI'!$A$8:$P$57</definedName>
    <definedName name="_xlnm._FilterDatabase" localSheetId="12" hidden="1">'10. HIDALGO'!$A$8:$P$8</definedName>
    <definedName name="_xlnm._FilterDatabase" localSheetId="14" hidden="1">'12. LERDO'!$A$8:$Q$278</definedName>
    <definedName name="_xlnm._FilterDatabase" localSheetId="15" hidden="1">'13. MAPIMI'!$A$8:$S$73</definedName>
    <definedName name="_xlnm._FilterDatabase" localSheetId="16" hidden="1">'14. MEZQUITAL'!$A$8:$Q$101</definedName>
    <definedName name="_xlnm._FilterDatabase" localSheetId="17" hidden="1">'15. NAZAS'!$A$8:$N$46</definedName>
    <definedName name="_xlnm._FilterDatabase" localSheetId="18" hidden="1">'16. NOMBRE DE DIOS'!$A$8:$T$55</definedName>
    <definedName name="_xlnm._FilterDatabase" localSheetId="19" hidden="1">'17, NUEVO IDEAL'!$A$8:$Q$82</definedName>
    <definedName name="_xlnm._FilterDatabase" localSheetId="20" hidden="1">'18. OCAMPO'!$A$8:$R$8</definedName>
    <definedName name="_xlnm._FilterDatabase" localSheetId="21" hidden="1">'19. EL ORO'!$A$8:$Q$60</definedName>
    <definedName name="_xlnm._FilterDatabase" localSheetId="22" hidden="1">'20. OTAEZ'!$A$8:$Q$38</definedName>
    <definedName name="_xlnm._FilterDatabase" localSheetId="23" hidden="1">'21. PANUCO DE CORONADO'!$A$8:$R$49</definedName>
    <definedName name="_xlnm._FilterDatabase" localSheetId="24" hidden="1">'22. PEÑON BLANCO'!$A$8:$Q$41</definedName>
    <definedName name="_xlnm._FilterDatabase" localSheetId="25" hidden="1">'23. POANAS'!$A$8:$S$70</definedName>
    <definedName name="_xlnm._FilterDatabase" localSheetId="26" hidden="1">'24, PUEBLO NUEVO'!$A$8:$S$121</definedName>
    <definedName name="_xlnm._FilterDatabase" localSheetId="27" hidden="1">'25. RODEO'!$A$8:$Q$52</definedName>
    <definedName name="_xlnm._FilterDatabase" localSheetId="28" hidden="1">'26. SAN BERNARDO'!$A$8:$O$32</definedName>
    <definedName name="_xlnm._FilterDatabase" localSheetId="29" hidden="1">'27, SAN DIMAS'!$A$8:$Q$83</definedName>
    <definedName name="_xlnm._FilterDatabase" localSheetId="30" hidden="1">'28. SAN JUAN DE GUADALUPE'!$A$8:$Q$8</definedName>
    <definedName name="_xlnm._FilterDatabase" localSheetId="31" hidden="1">'29. SAN JUAN DEL RIO'!$A$8:$Q$57</definedName>
    <definedName name="_xlnm._FilterDatabase" localSheetId="32" hidden="1">'30. SAN LUIS DEL CORDERO'!$A$8:$P$8</definedName>
    <definedName name="_xlnm._FilterDatabase" localSheetId="33" hidden="1">'31. SAN PEDRO EL GALLO'!$A$8:$P$8</definedName>
    <definedName name="_xlnm._FilterDatabase" localSheetId="34" hidden="1">'32. SANTA CLARA'!$A$8:$Q$8</definedName>
    <definedName name="_xlnm._FilterDatabase" localSheetId="35" hidden="1">'33. SANTIAGO PAPASQUIARO'!$A$8:$Q$150</definedName>
    <definedName name="_xlnm._FilterDatabase" localSheetId="36" hidden="1">'34. SÚCHIL'!$A$8:$S$8</definedName>
    <definedName name="_xlnm._FilterDatabase" localSheetId="37" hidden="1">'35. TAMAZULA DE VICTORIA'!$A$8:$O$75</definedName>
    <definedName name="_xlnm._FilterDatabase" localSheetId="38" hidden="1">'36. TEPEHUANES'!$A$8:$P$8</definedName>
    <definedName name="_xlnm._FilterDatabase" localSheetId="39" hidden="1">'37. TLAHUALILO'!$A$8:$Q$63</definedName>
    <definedName name="_xlnm._FilterDatabase" localSheetId="40" hidden="1">'38. TOPIA'!$A$8:$Q$37</definedName>
    <definedName name="_xlnm._FilterDatabase" localSheetId="41" hidden="1">'39. VICENTE GUERRERO'!$A$8:$R$8</definedName>
    <definedName name="_xlnm._FilterDatabase" localSheetId="1" hidden="1">'AYUNTAMIENTOS CON COALICIÓN'!$A$6:$Y$86</definedName>
    <definedName name="_xlnm._FilterDatabase" localSheetId="2" hidden="1">'AYUNTAMIENTOS PP. INDEPEN.'!$A$6:$X$6</definedName>
    <definedName name="_xlnm._FilterDatabase" localSheetId="0" hidden="1">'DURANGO TOTAL PUBLICADO'!$A$6:$Y$6</definedName>
    <definedName name="_xlnm.Print_Area" localSheetId="3">'01. CANATLAN'!$A$1:$S$114</definedName>
    <definedName name="_xlnm.Print_Area" localSheetId="4">'02. CANELAS'!$A$1:$O$49</definedName>
    <definedName name="_xlnm.Print_Area" localSheetId="9">'08. GUADALUPE VICTORIA'!$A$1:$S$104</definedName>
    <definedName name="_xlnm.Print_Area" localSheetId="13">'11. INDE'!$A$1:$J$49</definedName>
    <definedName name="_xlnm.Print_Area" localSheetId="18">'16. NOMBRE DE DIOS'!$A$1:$T$71</definedName>
    <definedName name="_xlnm.Print_Area" localSheetId="20">'18. OCAMPO'!$A$1:$R$57</definedName>
    <definedName name="_xlnm.Print_Area" localSheetId="23">'21. PANUCO DE CORONADO'!$A$1:$R$65</definedName>
    <definedName name="_xlnm.Print_Area" localSheetId="34">'32. SANTA CLARA'!$A$1:$Q$43</definedName>
    <definedName name="_xlnm.Print_Area" localSheetId="40">'38. TOPIA'!$A$1:$Q$53</definedName>
    <definedName name="_xlnm.Print_Area" localSheetId="2">'AYUNTAMIENTOS PP. INDEPEN.'!$A$1:$V$86</definedName>
    <definedName name="_xlnm.Print_Area" localSheetId="0">'DURANGO TOTAL PUBLICADO'!$A$1:$X$86</definedName>
    <definedName name="_xlnm.Print_Titles" localSheetId="3">'01. CANATLAN'!$1:$8</definedName>
    <definedName name="_xlnm.Print_Titles" localSheetId="6">'04. CUENCAMÉ DE CENICEROS'!$1:$8</definedName>
    <definedName name="_xlnm.Print_Titles" localSheetId="7">'05. DURANGO'!$1:$8</definedName>
    <definedName name="_xlnm.Print_Titles" localSheetId="8">'06. GENERAL SIMON BOLIVAR'!$1:$8</definedName>
    <definedName name="_xlnm.Print_Titles" localSheetId="10">'07, GOMEZ PALACIO'!$1:$8</definedName>
    <definedName name="_xlnm.Print_Titles" localSheetId="9">'08. GUADALUPE VICTORIA'!$1:$8</definedName>
    <definedName name="_xlnm.Print_Titles" localSheetId="11">'09. GUANACEVI'!$1:$8</definedName>
    <definedName name="_xlnm.Print_Titles" localSheetId="14">'12. LERDO'!$1:$8</definedName>
    <definedName name="_xlnm.Print_Titles" localSheetId="15">'13. MAPIMI'!$1:$8</definedName>
    <definedName name="_xlnm.Print_Titles" localSheetId="16">'14. MEZQUITAL'!$1:$8</definedName>
    <definedName name="_xlnm.Print_Titles" localSheetId="17">'15. NAZAS'!$1:$8</definedName>
    <definedName name="_xlnm.Print_Titles" localSheetId="18">'16. NOMBRE DE DIOS'!$1:$8</definedName>
    <definedName name="_xlnm.Print_Titles" localSheetId="19">'17, NUEVO IDEAL'!$1:$8</definedName>
    <definedName name="_xlnm.Print_Titles" localSheetId="20">'18. OCAMPO'!$2:$8</definedName>
    <definedName name="_xlnm.Print_Titles" localSheetId="21">'19. EL ORO'!$1:$8</definedName>
    <definedName name="_xlnm.Print_Titles" localSheetId="22">'20. OTAEZ'!$1:$8</definedName>
    <definedName name="_xlnm.Print_Titles" localSheetId="23">'21. PANUCO DE CORONADO'!$1:$8</definedName>
    <definedName name="_xlnm.Print_Titles" localSheetId="25">'23. POANAS'!$1:$8</definedName>
    <definedName name="_xlnm.Print_Titles" localSheetId="26">'24, PUEBLO NUEVO'!$1:$8</definedName>
    <definedName name="_xlnm.Print_Titles" localSheetId="27">'25. RODEO'!$1:$8</definedName>
    <definedName name="_xlnm.Print_Titles" localSheetId="29">'27, SAN DIMAS'!$1:$8</definedName>
    <definedName name="_xlnm.Print_Titles" localSheetId="31">'29. SAN JUAN DEL RIO'!$1:$8</definedName>
    <definedName name="_xlnm.Print_Titles" localSheetId="35">'33. SANTIAGO PAPASQUIARO'!$1:$8</definedName>
    <definedName name="_xlnm.Print_Titles" localSheetId="37">'35. TAMAZULA DE VICTORIA'!$1:$8</definedName>
    <definedName name="_xlnm.Print_Titles" localSheetId="38">'36. TEPEHUANES'!$1:$8</definedName>
    <definedName name="_xlnm.Print_Titles" localSheetId="39">'37. TLAHUALILO'!$1:$8</definedName>
    <definedName name="_xlnm.Print_Titles" localSheetId="41">'39. VICENTE GUERRERO'!$1:$8</definedName>
    <definedName name="_xlnm.Print_Titles" localSheetId="1">'AYUNTAMIENTOS CON COALICIÓN'!$1:$6</definedName>
    <definedName name="_xlnm.Print_Titles" localSheetId="2">'AYUNTAMIENTOS PP. INDEPEN.'!$1:$6</definedName>
    <definedName name="_xlnm.Print_Titles" localSheetId="0">'DURANGO TOTAL PUBLICADO'!$1:$6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20" i="65" l="1"/>
  <c r="Q41" i="45" l="1"/>
  <c r="Q40" i="45"/>
  <c r="Q39" i="45"/>
  <c r="Q38" i="45"/>
  <c r="Q37" i="45"/>
  <c r="Q36" i="45"/>
  <c r="Q35" i="45"/>
  <c r="Q34" i="45"/>
  <c r="Q33" i="45"/>
  <c r="Q32" i="45"/>
  <c r="Q31" i="45"/>
  <c r="Q30" i="45"/>
  <c r="Q29" i="45"/>
  <c r="Q28" i="45"/>
  <c r="Q27" i="45"/>
  <c r="Q26" i="45"/>
  <c r="Q25" i="45"/>
  <c r="Q24" i="45"/>
  <c r="Q23" i="45"/>
  <c r="Q22" i="45"/>
  <c r="Q21" i="45"/>
  <c r="Q20" i="45"/>
  <c r="Q19" i="45"/>
  <c r="Q18" i="45"/>
  <c r="Q17" i="45"/>
  <c r="Q16" i="45"/>
  <c r="Q15" i="45"/>
  <c r="Q14" i="45"/>
  <c r="Q13" i="45"/>
  <c r="Q12" i="45"/>
  <c r="Q11" i="45"/>
  <c r="Q10" i="45"/>
  <c r="Q9" i="45"/>
  <c r="C85" i="78" l="1"/>
  <c r="R37" i="77"/>
  <c r="Q37" i="77"/>
  <c r="D10" i="62"/>
  <c r="Q10" i="62"/>
  <c r="D11" i="62"/>
  <c r="Q11" i="62"/>
  <c r="D12" i="62"/>
  <c r="Q12" i="62"/>
  <c r="K34" i="61" l="1"/>
  <c r="H34" i="61"/>
  <c r="I34" i="61"/>
  <c r="J34" i="61"/>
  <c r="C114" i="5"/>
  <c r="P1148" i="6"/>
  <c r="N1148" i="6"/>
  <c r="M1148" i="6"/>
  <c r="L1148" i="6"/>
  <c r="K1148" i="6"/>
  <c r="J1148" i="6"/>
  <c r="I1148" i="6"/>
  <c r="H1148" i="6"/>
  <c r="G1148" i="6"/>
  <c r="F1148" i="6"/>
  <c r="E1148" i="6"/>
  <c r="Q1141" i="6"/>
  <c r="Q1140" i="6"/>
  <c r="Q1139" i="6"/>
  <c r="Q1138" i="6"/>
  <c r="Q1137" i="6"/>
  <c r="Q1136" i="6"/>
  <c r="Q1135" i="6"/>
  <c r="Q1134" i="6"/>
  <c r="Q1133" i="6"/>
  <c r="Q1132" i="6"/>
  <c r="Q1131" i="6"/>
  <c r="Q1130" i="6"/>
  <c r="Q1129" i="6"/>
  <c r="Q1128" i="6"/>
  <c r="Q1127" i="6"/>
  <c r="Q1126" i="6"/>
  <c r="Q1125" i="6"/>
  <c r="Q1124" i="6"/>
  <c r="Q1123" i="6"/>
  <c r="Q1122" i="6"/>
  <c r="Q1121" i="6"/>
  <c r="Q1120" i="6"/>
  <c r="Q1119" i="6"/>
  <c r="Q1118" i="6"/>
  <c r="Q1117" i="6"/>
  <c r="Q1116" i="6"/>
  <c r="Q1115" i="6"/>
  <c r="Q1114" i="6"/>
  <c r="Q1113" i="6"/>
  <c r="Q1112" i="6"/>
  <c r="Q1111" i="6"/>
  <c r="Q1110" i="6"/>
  <c r="Q1109" i="6"/>
  <c r="Q1108" i="6"/>
  <c r="Q1107" i="6"/>
  <c r="Q1106" i="6"/>
  <c r="Q1105" i="6"/>
  <c r="Q1104" i="6"/>
  <c r="Q1103" i="6"/>
  <c r="Q1102" i="6"/>
  <c r="Q1101" i="6"/>
  <c r="Q1100" i="6"/>
  <c r="Q1099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I12" i="78"/>
  <c r="D9" i="16"/>
  <c r="D10" i="16"/>
  <c r="D11" i="16"/>
  <c r="D12" i="16"/>
  <c r="Q62" i="68"/>
  <c r="O62" i="68"/>
  <c r="N62" i="68"/>
  <c r="M62" i="68"/>
  <c r="L62" i="68"/>
  <c r="K62" i="68"/>
  <c r="J62" i="68"/>
  <c r="I62" i="68"/>
  <c r="H62" i="68"/>
  <c r="G62" i="68"/>
  <c r="F62" i="68"/>
  <c r="E62" i="68"/>
  <c r="R55" i="68"/>
  <c r="D55" i="68"/>
  <c r="R54" i="68"/>
  <c r="D54" i="68"/>
  <c r="R53" i="68"/>
  <c r="D53" i="68"/>
  <c r="R52" i="68"/>
  <c r="D52" i="68"/>
  <c r="R51" i="68"/>
  <c r="D51" i="68"/>
  <c r="R50" i="68"/>
  <c r="D50" i="68"/>
  <c r="R49" i="68"/>
  <c r="D49" i="68"/>
  <c r="R48" i="68"/>
  <c r="D48" i="68"/>
  <c r="R47" i="68"/>
  <c r="D47" i="68"/>
  <c r="R46" i="68"/>
  <c r="D46" i="68"/>
  <c r="R45" i="68"/>
  <c r="D45" i="68"/>
  <c r="R44" i="68"/>
  <c r="D44" i="68"/>
  <c r="R43" i="68"/>
  <c r="D43" i="68"/>
  <c r="R42" i="68"/>
  <c r="D42" i="68"/>
  <c r="R41" i="68"/>
  <c r="D41" i="68"/>
  <c r="R40" i="68"/>
  <c r="D40" i="68"/>
  <c r="R39" i="68"/>
  <c r="D39" i="68"/>
  <c r="R38" i="68"/>
  <c r="D38" i="68"/>
  <c r="R37" i="68"/>
  <c r="D37" i="68"/>
  <c r="R36" i="68"/>
  <c r="D36" i="68"/>
  <c r="R35" i="68"/>
  <c r="D35" i="68"/>
  <c r="R34" i="68"/>
  <c r="D34" i="68"/>
  <c r="R33" i="68"/>
  <c r="D33" i="68"/>
  <c r="R32" i="68"/>
  <c r="D32" i="68"/>
  <c r="R31" i="68"/>
  <c r="D31" i="68"/>
  <c r="R30" i="68"/>
  <c r="D30" i="68"/>
  <c r="R29" i="68"/>
  <c r="D29" i="68"/>
  <c r="R28" i="68"/>
  <c r="D28" i="68"/>
  <c r="R27" i="68"/>
  <c r="D27" i="68"/>
  <c r="R26" i="68"/>
  <c r="D26" i="68"/>
  <c r="R25" i="68"/>
  <c r="D25" i="68"/>
  <c r="R24" i="68"/>
  <c r="D24" i="68"/>
  <c r="R23" i="68"/>
  <c r="D23" i="68"/>
  <c r="R22" i="68"/>
  <c r="D22" i="68"/>
  <c r="R21" i="68"/>
  <c r="D21" i="68"/>
  <c r="R20" i="68"/>
  <c r="D20" i="68"/>
  <c r="R19" i="68"/>
  <c r="D19" i="68"/>
  <c r="R18" i="68"/>
  <c r="D18" i="68"/>
  <c r="R17" i="68"/>
  <c r="D17" i="68"/>
  <c r="R16" i="68"/>
  <c r="D16" i="68"/>
  <c r="R15" i="68"/>
  <c r="D15" i="68"/>
  <c r="R14" i="68"/>
  <c r="D14" i="68"/>
  <c r="R13" i="68"/>
  <c r="D13" i="68"/>
  <c r="R12" i="68"/>
  <c r="D12" i="68"/>
  <c r="R11" i="68"/>
  <c r="D11" i="68"/>
  <c r="R10" i="68"/>
  <c r="D10" i="68"/>
  <c r="R9" i="68"/>
  <c r="D9" i="68"/>
  <c r="P44" i="67"/>
  <c r="N44" i="67"/>
  <c r="M44" i="67"/>
  <c r="L44" i="67"/>
  <c r="K44" i="67"/>
  <c r="J44" i="67"/>
  <c r="I44" i="67"/>
  <c r="H44" i="67"/>
  <c r="G44" i="67"/>
  <c r="F44" i="67"/>
  <c r="E44" i="67"/>
  <c r="Q37" i="67"/>
  <c r="D37" i="67"/>
  <c r="Q36" i="67"/>
  <c r="D36" i="67"/>
  <c r="Q35" i="67"/>
  <c r="D35" i="67"/>
  <c r="Q34" i="67"/>
  <c r="D34" i="67"/>
  <c r="Q33" i="67"/>
  <c r="D33" i="67"/>
  <c r="Q32" i="67"/>
  <c r="D32" i="67"/>
  <c r="Q31" i="67"/>
  <c r="D31" i="67"/>
  <c r="Q30" i="67"/>
  <c r="D30" i="67"/>
  <c r="Q29" i="67"/>
  <c r="D29" i="67"/>
  <c r="Q28" i="67"/>
  <c r="D28" i="67"/>
  <c r="Q27" i="67"/>
  <c r="D27" i="67"/>
  <c r="Q26" i="67"/>
  <c r="D26" i="67"/>
  <c r="Q25" i="67"/>
  <c r="D25" i="67"/>
  <c r="Q24" i="67"/>
  <c r="D24" i="67"/>
  <c r="Q23" i="67"/>
  <c r="D23" i="67"/>
  <c r="Q22" i="67"/>
  <c r="D22" i="67"/>
  <c r="Q21" i="67"/>
  <c r="D21" i="67"/>
  <c r="Q20" i="67"/>
  <c r="D20" i="67"/>
  <c r="Q19" i="67"/>
  <c r="D19" i="67"/>
  <c r="Q18" i="67"/>
  <c r="D18" i="67"/>
  <c r="Q17" i="67"/>
  <c r="D17" i="67"/>
  <c r="Q16" i="67"/>
  <c r="D16" i="67"/>
  <c r="Q15" i="67"/>
  <c r="D15" i="67"/>
  <c r="Q14" i="67"/>
  <c r="D14" i="67"/>
  <c r="Q13" i="67"/>
  <c r="D13" i="67"/>
  <c r="Q12" i="67"/>
  <c r="D12" i="67"/>
  <c r="Q11" i="67"/>
  <c r="D11" i="67"/>
  <c r="Q10" i="67"/>
  <c r="D10" i="67"/>
  <c r="Q9" i="67"/>
  <c r="D9" i="67"/>
  <c r="Q63" i="66"/>
  <c r="Q62" i="66"/>
  <c r="Q61" i="66"/>
  <c r="Q60" i="66"/>
  <c r="Q59" i="66"/>
  <c r="Q58" i="66"/>
  <c r="Q57" i="66"/>
  <c r="Q56" i="66"/>
  <c r="Q55" i="66"/>
  <c r="Q54" i="66"/>
  <c r="Q53" i="66"/>
  <c r="Q52" i="66"/>
  <c r="Q51" i="66"/>
  <c r="Q50" i="66"/>
  <c r="Q49" i="66"/>
  <c r="Q48" i="66"/>
  <c r="Q47" i="66"/>
  <c r="Q46" i="66"/>
  <c r="Q45" i="66"/>
  <c r="Q44" i="66"/>
  <c r="Q43" i="66"/>
  <c r="Q42" i="66"/>
  <c r="Q41" i="66"/>
  <c r="Q40" i="66"/>
  <c r="Q39" i="66"/>
  <c r="Q38" i="66"/>
  <c r="Q37" i="66"/>
  <c r="Q36" i="66"/>
  <c r="Q35" i="66"/>
  <c r="Q34" i="66"/>
  <c r="Q33" i="66"/>
  <c r="Q32" i="66"/>
  <c r="Q31" i="66"/>
  <c r="Q30" i="66"/>
  <c r="Q29" i="66"/>
  <c r="Q28" i="66"/>
  <c r="Q27" i="66"/>
  <c r="Q26" i="66"/>
  <c r="Q25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Q12" i="66"/>
  <c r="Q11" i="66"/>
  <c r="Q10" i="66"/>
  <c r="Q9" i="66"/>
  <c r="P70" i="66"/>
  <c r="N70" i="66"/>
  <c r="M70" i="66"/>
  <c r="L70" i="66"/>
  <c r="K70" i="66"/>
  <c r="J70" i="66"/>
  <c r="I70" i="66"/>
  <c r="G70" i="66"/>
  <c r="F70" i="66"/>
  <c r="E70" i="66"/>
  <c r="O69" i="65"/>
  <c r="M69" i="65"/>
  <c r="L69" i="65"/>
  <c r="K69" i="65"/>
  <c r="J69" i="65"/>
  <c r="I69" i="65"/>
  <c r="H69" i="65"/>
  <c r="G69" i="65"/>
  <c r="F69" i="65"/>
  <c r="E69" i="65"/>
  <c r="P62" i="65"/>
  <c r="D62" i="65"/>
  <c r="P61" i="65"/>
  <c r="D61" i="65"/>
  <c r="P60" i="65"/>
  <c r="D60" i="65"/>
  <c r="P59" i="65"/>
  <c r="D59" i="65"/>
  <c r="P58" i="65"/>
  <c r="D58" i="65"/>
  <c r="P57" i="65"/>
  <c r="D57" i="65"/>
  <c r="P56" i="65"/>
  <c r="D56" i="65"/>
  <c r="P55" i="65"/>
  <c r="D55" i="65"/>
  <c r="P54" i="65"/>
  <c r="D54" i="65"/>
  <c r="P53" i="65"/>
  <c r="D53" i="65"/>
  <c r="P52" i="65"/>
  <c r="D52" i="65"/>
  <c r="P51" i="65"/>
  <c r="D51" i="65"/>
  <c r="P50" i="65"/>
  <c r="D50" i="65"/>
  <c r="P49" i="65"/>
  <c r="D49" i="65"/>
  <c r="P48" i="65"/>
  <c r="D48" i="65"/>
  <c r="P47" i="65"/>
  <c r="D47" i="65"/>
  <c r="P46" i="65"/>
  <c r="D46" i="65"/>
  <c r="P45" i="65"/>
  <c r="D45" i="65"/>
  <c r="P44" i="65"/>
  <c r="D44" i="65"/>
  <c r="P43" i="65"/>
  <c r="D43" i="65"/>
  <c r="P42" i="65"/>
  <c r="D42" i="65"/>
  <c r="P41" i="65"/>
  <c r="D41" i="65"/>
  <c r="P40" i="65"/>
  <c r="D40" i="65"/>
  <c r="P39" i="65"/>
  <c r="D39" i="65"/>
  <c r="P38" i="65"/>
  <c r="D38" i="65"/>
  <c r="P37" i="65"/>
  <c r="D37" i="65"/>
  <c r="P36" i="65"/>
  <c r="D36" i="65"/>
  <c r="P35" i="65"/>
  <c r="D35" i="65"/>
  <c r="P34" i="65"/>
  <c r="D34" i="65"/>
  <c r="P33" i="65"/>
  <c r="D33" i="65"/>
  <c r="P32" i="65"/>
  <c r="D32" i="65"/>
  <c r="P31" i="65"/>
  <c r="D31" i="65"/>
  <c r="P30" i="65"/>
  <c r="D30" i="65"/>
  <c r="P29" i="65"/>
  <c r="D29" i="65"/>
  <c r="P28" i="65"/>
  <c r="D28" i="65"/>
  <c r="P27" i="65"/>
  <c r="D27" i="65"/>
  <c r="P26" i="65"/>
  <c r="D26" i="65"/>
  <c r="P25" i="65"/>
  <c r="D25" i="65"/>
  <c r="P24" i="65"/>
  <c r="D24" i="65"/>
  <c r="P23" i="65"/>
  <c r="D23" i="65"/>
  <c r="P22" i="65"/>
  <c r="D22" i="65"/>
  <c r="P21" i="65"/>
  <c r="D21" i="65"/>
  <c r="D20" i="65"/>
  <c r="P19" i="65"/>
  <c r="D19" i="65"/>
  <c r="P18" i="65"/>
  <c r="D18" i="65"/>
  <c r="P17" i="65"/>
  <c r="D17" i="65"/>
  <c r="P16" i="65"/>
  <c r="D16" i="65"/>
  <c r="P15" i="65"/>
  <c r="D15" i="65"/>
  <c r="P14" i="65"/>
  <c r="D14" i="65"/>
  <c r="P13" i="65"/>
  <c r="D13" i="65"/>
  <c r="P12" i="65"/>
  <c r="D12" i="65"/>
  <c r="P11" i="65"/>
  <c r="D11" i="65"/>
  <c r="P10" i="65"/>
  <c r="D10" i="65"/>
  <c r="P9" i="65"/>
  <c r="D9" i="65"/>
  <c r="N82" i="64"/>
  <c r="L82" i="64"/>
  <c r="K82" i="64"/>
  <c r="J82" i="64"/>
  <c r="I82" i="64"/>
  <c r="H82" i="64"/>
  <c r="G82" i="64"/>
  <c r="F82" i="64"/>
  <c r="E82" i="64"/>
  <c r="O75" i="64"/>
  <c r="D75" i="64"/>
  <c r="O74" i="64"/>
  <c r="D74" i="64"/>
  <c r="O73" i="64"/>
  <c r="D73" i="64"/>
  <c r="O72" i="64"/>
  <c r="D72" i="64"/>
  <c r="O71" i="64"/>
  <c r="D71" i="64"/>
  <c r="O70" i="64"/>
  <c r="D70" i="64"/>
  <c r="O69" i="64"/>
  <c r="D69" i="64"/>
  <c r="O68" i="64"/>
  <c r="D68" i="64"/>
  <c r="O67" i="64"/>
  <c r="D67" i="64"/>
  <c r="O66" i="64"/>
  <c r="D66" i="64"/>
  <c r="O65" i="64"/>
  <c r="D65" i="64"/>
  <c r="O64" i="64"/>
  <c r="D64" i="64"/>
  <c r="O63" i="64"/>
  <c r="D63" i="64"/>
  <c r="O62" i="64"/>
  <c r="D62" i="64"/>
  <c r="O61" i="64"/>
  <c r="D61" i="64"/>
  <c r="O60" i="64"/>
  <c r="D60" i="64"/>
  <c r="O59" i="64"/>
  <c r="D59" i="64"/>
  <c r="O58" i="64"/>
  <c r="D58" i="64"/>
  <c r="O57" i="64"/>
  <c r="D57" i="64"/>
  <c r="O56" i="64"/>
  <c r="D56" i="64"/>
  <c r="O55" i="64"/>
  <c r="D55" i="64"/>
  <c r="O54" i="64"/>
  <c r="D54" i="64"/>
  <c r="O53" i="64"/>
  <c r="D53" i="64"/>
  <c r="O52" i="64"/>
  <c r="D52" i="64"/>
  <c r="O51" i="64"/>
  <c r="D51" i="64"/>
  <c r="O50" i="64"/>
  <c r="D50" i="64"/>
  <c r="O49" i="64"/>
  <c r="D49" i="64"/>
  <c r="O48" i="64"/>
  <c r="D48" i="64"/>
  <c r="O47" i="64"/>
  <c r="D47" i="64"/>
  <c r="O46" i="64"/>
  <c r="D46" i="64"/>
  <c r="O45" i="64"/>
  <c r="D45" i="64"/>
  <c r="O44" i="64"/>
  <c r="D44" i="64"/>
  <c r="O43" i="64"/>
  <c r="D43" i="64"/>
  <c r="O42" i="64"/>
  <c r="D42" i="64"/>
  <c r="O41" i="64"/>
  <c r="D41" i="64"/>
  <c r="O40" i="64"/>
  <c r="D40" i="64"/>
  <c r="O39" i="64"/>
  <c r="D39" i="64"/>
  <c r="O38" i="64"/>
  <c r="D38" i="64"/>
  <c r="O37" i="64"/>
  <c r="D37" i="64"/>
  <c r="O36" i="64"/>
  <c r="D36" i="64"/>
  <c r="O35" i="64"/>
  <c r="D35" i="64"/>
  <c r="O34" i="64"/>
  <c r="D34" i="64"/>
  <c r="O33" i="64"/>
  <c r="D33" i="64"/>
  <c r="O32" i="64"/>
  <c r="D32" i="64"/>
  <c r="O31" i="64"/>
  <c r="D31" i="64"/>
  <c r="O30" i="64"/>
  <c r="D30" i="64"/>
  <c r="O29" i="64"/>
  <c r="D29" i="64"/>
  <c r="O28" i="64"/>
  <c r="D28" i="64"/>
  <c r="O27" i="64"/>
  <c r="D27" i="64"/>
  <c r="O26" i="64"/>
  <c r="D26" i="64"/>
  <c r="O25" i="64"/>
  <c r="D25" i="64"/>
  <c r="O24" i="64"/>
  <c r="D24" i="64"/>
  <c r="O23" i="64"/>
  <c r="D23" i="64"/>
  <c r="O22" i="64"/>
  <c r="D22" i="64"/>
  <c r="O21" i="64"/>
  <c r="D21" i="64"/>
  <c r="O20" i="64"/>
  <c r="D20" i="64"/>
  <c r="O19" i="64"/>
  <c r="D19" i="64"/>
  <c r="O18" i="64"/>
  <c r="D18" i="64"/>
  <c r="O17" i="64"/>
  <c r="D17" i="64"/>
  <c r="O16" i="64"/>
  <c r="D16" i="64"/>
  <c r="O15" i="64"/>
  <c r="D15" i="64"/>
  <c r="O14" i="64"/>
  <c r="D14" i="64"/>
  <c r="O13" i="64"/>
  <c r="D13" i="64"/>
  <c r="O12" i="64"/>
  <c r="D12" i="64"/>
  <c r="O11" i="64"/>
  <c r="D11" i="64"/>
  <c r="O10" i="64"/>
  <c r="D10" i="64"/>
  <c r="O9" i="64"/>
  <c r="D9" i="64"/>
  <c r="R38" i="63"/>
  <c r="P38" i="63"/>
  <c r="O38" i="63"/>
  <c r="N38" i="63"/>
  <c r="N46" i="63" s="1"/>
  <c r="M38" i="63"/>
  <c r="M46" i="63" s="1"/>
  <c r="L38" i="63"/>
  <c r="K38" i="63"/>
  <c r="J38" i="63"/>
  <c r="I38" i="63"/>
  <c r="H38" i="63"/>
  <c r="G38" i="63"/>
  <c r="F38" i="63"/>
  <c r="E38" i="63"/>
  <c r="S31" i="63"/>
  <c r="D31" i="63"/>
  <c r="S30" i="63"/>
  <c r="D30" i="63"/>
  <c r="S29" i="63"/>
  <c r="D29" i="63"/>
  <c r="S28" i="63"/>
  <c r="D28" i="63"/>
  <c r="S27" i="63"/>
  <c r="D27" i="63"/>
  <c r="S26" i="63"/>
  <c r="D26" i="63"/>
  <c r="S25" i="63"/>
  <c r="D25" i="63"/>
  <c r="S24" i="63"/>
  <c r="D24" i="63"/>
  <c r="S23" i="63"/>
  <c r="D23" i="63"/>
  <c r="S22" i="63"/>
  <c r="D22" i="63"/>
  <c r="S21" i="63"/>
  <c r="D21" i="63"/>
  <c r="S20" i="63"/>
  <c r="D20" i="63"/>
  <c r="S19" i="63"/>
  <c r="D19" i="63"/>
  <c r="S18" i="63"/>
  <c r="D18" i="63"/>
  <c r="S17" i="63"/>
  <c r="D17" i="63"/>
  <c r="S16" i="63"/>
  <c r="D16" i="63"/>
  <c r="S15" i="63"/>
  <c r="D15" i="63"/>
  <c r="S14" i="63"/>
  <c r="D14" i="63"/>
  <c r="S13" i="63"/>
  <c r="D13" i="63"/>
  <c r="S12" i="63"/>
  <c r="D12" i="63"/>
  <c r="S11" i="63"/>
  <c r="D11" i="63"/>
  <c r="S10" i="63"/>
  <c r="D10" i="63"/>
  <c r="S9" i="63"/>
  <c r="D9" i="63"/>
  <c r="D44" i="62"/>
  <c r="Q44" i="62"/>
  <c r="P157" i="62"/>
  <c r="N157" i="62"/>
  <c r="M157" i="62"/>
  <c r="L157" i="62"/>
  <c r="K157" i="62"/>
  <c r="J157" i="62"/>
  <c r="I157" i="62"/>
  <c r="H157" i="62"/>
  <c r="G157" i="62"/>
  <c r="F157" i="62"/>
  <c r="E157" i="62"/>
  <c r="Q150" i="62"/>
  <c r="D150" i="62"/>
  <c r="Q149" i="62"/>
  <c r="D149" i="62"/>
  <c r="Q148" i="62"/>
  <c r="D148" i="62"/>
  <c r="Q147" i="62"/>
  <c r="D147" i="62"/>
  <c r="Q146" i="62"/>
  <c r="D146" i="62"/>
  <c r="Q145" i="62"/>
  <c r="D145" i="62"/>
  <c r="Q144" i="62"/>
  <c r="D144" i="62"/>
  <c r="Q143" i="62"/>
  <c r="D143" i="62"/>
  <c r="Q142" i="62"/>
  <c r="D142" i="62"/>
  <c r="Q141" i="62"/>
  <c r="D141" i="62"/>
  <c r="Q140" i="62"/>
  <c r="D140" i="62"/>
  <c r="Q139" i="62"/>
  <c r="D139" i="62"/>
  <c r="Q138" i="62"/>
  <c r="D138" i="62"/>
  <c r="Q137" i="62"/>
  <c r="D137" i="62"/>
  <c r="Q136" i="62"/>
  <c r="D136" i="62"/>
  <c r="Q135" i="62"/>
  <c r="D135" i="62"/>
  <c r="Q134" i="62"/>
  <c r="D134" i="62"/>
  <c r="Q133" i="62"/>
  <c r="D133" i="62"/>
  <c r="Q132" i="62"/>
  <c r="D132" i="62"/>
  <c r="Q131" i="62"/>
  <c r="D131" i="62"/>
  <c r="Q130" i="62"/>
  <c r="D130" i="62"/>
  <c r="Q129" i="62"/>
  <c r="D129" i="62"/>
  <c r="Q128" i="62"/>
  <c r="D128" i="62"/>
  <c r="Q127" i="62"/>
  <c r="D127" i="62"/>
  <c r="Q126" i="62"/>
  <c r="D126" i="62"/>
  <c r="Q125" i="62"/>
  <c r="D125" i="62"/>
  <c r="Q124" i="62"/>
  <c r="D124" i="62"/>
  <c r="Q123" i="62"/>
  <c r="D123" i="62"/>
  <c r="Q122" i="62"/>
  <c r="D122" i="62"/>
  <c r="Q121" i="62"/>
  <c r="D121" i="62"/>
  <c r="Q120" i="62"/>
  <c r="D120" i="62"/>
  <c r="Q119" i="62"/>
  <c r="D119" i="62"/>
  <c r="Q118" i="62"/>
  <c r="D118" i="62"/>
  <c r="Q117" i="62"/>
  <c r="D117" i="62"/>
  <c r="Q116" i="62"/>
  <c r="D116" i="62"/>
  <c r="Q115" i="62"/>
  <c r="D115" i="62"/>
  <c r="Q114" i="62"/>
  <c r="D114" i="62"/>
  <c r="Q113" i="62"/>
  <c r="D113" i="62"/>
  <c r="Q112" i="62"/>
  <c r="D112" i="62"/>
  <c r="Q111" i="62"/>
  <c r="D111" i="62"/>
  <c r="Q110" i="62"/>
  <c r="D110" i="62"/>
  <c r="Q109" i="62"/>
  <c r="D109" i="62"/>
  <c r="Q108" i="62"/>
  <c r="D108" i="62"/>
  <c r="Q107" i="62"/>
  <c r="D107" i="62"/>
  <c r="Q106" i="62"/>
  <c r="D106" i="62"/>
  <c r="Q105" i="62"/>
  <c r="D105" i="62"/>
  <c r="Q104" i="62"/>
  <c r="D104" i="62"/>
  <c r="Q103" i="62"/>
  <c r="D103" i="62"/>
  <c r="Q102" i="62"/>
  <c r="D102" i="62"/>
  <c r="Q101" i="62"/>
  <c r="D101" i="62"/>
  <c r="Q100" i="62"/>
  <c r="D100" i="62"/>
  <c r="Q99" i="62"/>
  <c r="D99" i="62"/>
  <c r="Q98" i="62"/>
  <c r="D98" i="62"/>
  <c r="Q97" i="62"/>
  <c r="D97" i="62"/>
  <c r="Q96" i="62"/>
  <c r="D96" i="62"/>
  <c r="Q95" i="62"/>
  <c r="D95" i="62"/>
  <c r="Q94" i="62"/>
  <c r="D94" i="62"/>
  <c r="Q93" i="62"/>
  <c r="D93" i="62"/>
  <c r="Q92" i="62"/>
  <c r="D92" i="62"/>
  <c r="Q91" i="62"/>
  <c r="D91" i="62"/>
  <c r="Q90" i="62"/>
  <c r="D90" i="62"/>
  <c r="Q89" i="62"/>
  <c r="D89" i="62"/>
  <c r="Q88" i="62"/>
  <c r="D88" i="62"/>
  <c r="Q87" i="62"/>
  <c r="D87" i="62"/>
  <c r="Q86" i="62"/>
  <c r="D86" i="62"/>
  <c r="Q85" i="62"/>
  <c r="D85" i="62"/>
  <c r="Q84" i="62"/>
  <c r="D84" i="62"/>
  <c r="Q83" i="62"/>
  <c r="D83" i="62"/>
  <c r="Q82" i="62"/>
  <c r="D82" i="62"/>
  <c r="Q81" i="62"/>
  <c r="D81" i="62"/>
  <c r="Q80" i="62"/>
  <c r="D80" i="62"/>
  <c r="Q79" i="62"/>
  <c r="D79" i="62"/>
  <c r="Q78" i="62"/>
  <c r="D78" i="62"/>
  <c r="Q77" i="62"/>
  <c r="D77" i="62"/>
  <c r="Q76" i="62"/>
  <c r="D76" i="62"/>
  <c r="Q75" i="62"/>
  <c r="D75" i="62"/>
  <c r="Q74" i="62"/>
  <c r="D74" i="62"/>
  <c r="Q73" i="62"/>
  <c r="D73" i="62"/>
  <c r="Q72" i="62"/>
  <c r="D72" i="62"/>
  <c r="Q71" i="62"/>
  <c r="D71" i="62"/>
  <c r="Q70" i="62"/>
  <c r="D70" i="62"/>
  <c r="Q69" i="62"/>
  <c r="D69" i="62"/>
  <c r="Q68" i="62"/>
  <c r="D68" i="62"/>
  <c r="Q67" i="62"/>
  <c r="D67" i="62"/>
  <c r="Q66" i="62"/>
  <c r="D66" i="62"/>
  <c r="Q65" i="62"/>
  <c r="D65" i="62"/>
  <c r="Q64" i="62"/>
  <c r="D64" i="62"/>
  <c r="Q63" i="62"/>
  <c r="D63" i="62"/>
  <c r="Q62" i="62"/>
  <c r="D62" i="62"/>
  <c r="Q61" i="62"/>
  <c r="D61" i="62"/>
  <c r="Q60" i="62"/>
  <c r="D60" i="62"/>
  <c r="Q59" i="62"/>
  <c r="D59" i="62"/>
  <c r="Q58" i="62"/>
  <c r="D58" i="62"/>
  <c r="Q57" i="62"/>
  <c r="D57" i="62"/>
  <c r="Q56" i="62"/>
  <c r="D56" i="62"/>
  <c r="Q55" i="62"/>
  <c r="D55" i="62"/>
  <c r="Q54" i="62"/>
  <c r="D54" i="62"/>
  <c r="Q53" i="62"/>
  <c r="D53" i="62"/>
  <c r="Q52" i="62"/>
  <c r="D52" i="62"/>
  <c r="Q51" i="62"/>
  <c r="D51" i="62"/>
  <c r="Q50" i="62"/>
  <c r="D50" i="62"/>
  <c r="Q49" i="62"/>
  <c r="D49" i="62"/>
  <c r="Q48" i="62"/>
  <c r="D48" i="62"/>
  <c r="Q47" i="62"/>
  <c r="D47" i="62"/>
  <c r="Q46" i="62"/>
  <c r="D46" i="62"/>
  <c r="Q45" i="62"/>
  <c r="D45" i="62"/>
  <c r="Q43" i="62"/>
  <c r="D43" i="62"/>
  <c r="Q42" i="62"/>
  <c r="D42" i="62"/>
  <c r="Q41" i="62"/>
  <c r="D41" i="62"/>
  <c r="Q40" i="62"/>
  <c r="D40" i="62"/>
  <c r="Q39" i="62"/>
  <c r="D39" i="62"/>
  <c r="Q38" i="62"/>
  <c r="D38" i="62"/>
  <c r="Q37" i="62"/>
  <c r="D37" i="62"/>
  <c r="Q36" i="62"/>
  <c r="D36" i="62"/>
  <c r="Q35" i="62"/>
  <c r="D35" i="62"/>
  <c r="Q34" i="62"/>
  <c r="D34" i="62"/>
  <c r="Q33" i="62"/>
  <c r="D33" i="62"/>
  <c r="Q32" i="62"/>
  <c r="D32" i="62"/>
  <c r="Q31" i="62"/>
  <c r="D31" i="62"/>
  <c r="Q30" i="62"/>
  <c r="D30" i="62"/>
  <c r="Q29" i="62"/>
  <c r="D29" i="62"/>
  <c r="Q28" i="62"/>
  <c r="D28" i="62"/>
  <c r="Q27" i="62"/>
  <c r="D27" i="62"/>
  <c r="Q26" i="62"/>
  <c r="D26" i="62"/>
  <c r="Q25" i="62"/>
  <c r="D25" i="62"/>
  <c r="Q24" i="62"/>
  <c r="D24" i="62"/>
  <c r="Q23" i="62"/>
  <c r="D23" i="62"/>
  <c r="Q22" i="62"/>
  <c r="D22" i="62"/>
  <c r="Q21" i="62"/>
  <c r="D21" i="62"/>
  <c r="Q20" i="62"/>
  <c r="D20" i="62"/>
  <c r="Q19" i="62"/>
  <c r="D19" i="62"/>
  <c r="Q18" i="62"/>
  <c r="D18" i="62"/>
  <c r="Q17" i="62"/>
  <c r="D17" i="62"/>
  <c r="Q16" i="62"/>
  <c r="D16" i="62"/>
  <c r="Q15" i="62"/>
  <c r="D15" i="62"/>
  <c r="Q14" i="62"/>
  <c r="D14" i="62"/>
  <c r="Q13" i="62"/>
  <c r="D13" i="62"/>
  <c r="Q9" i="62"/>
  <c r="D9" i="62"/>
  <c r="M26" i="60"/>
  <c r="L26" i="60"/>
  <c r="K26" i="60"/>
  <c r="J26" i="60"/>
  <c r="I26" i="60"/>
  <c r="H26" i="60"/>
  <c r="G26" i="60"/>
  <c r="F26" i="60"/>
  <c r="E26" i="60"/>
  <c r="O26" i="60"/>
  <c r="P34" i="61"/>
  <c r="N34" i="61"/>
  <c r="M34" i="61"/>
  <c r="L34" i="61"/>
  <c r="G34" i="61"/>
  <c r="F34" i="61"/>
  <c r="E34" i="61"/>
  <c r="Q27" i="61"/>
  <c r="Q26" i="61"/>
  <c r="D26" i="61"/>
  <c r="Q25" i="61"/>
  <c r="D25" i="61"/>
  <c r="Q24" i="61"/>
  <c r="D24" i="61"/>
  <c r="Q23" i="61"/>
  <c r="D23" i="61"/>
  <c r="Q22" i="61"/>
  <c r="D22" i="61"/>
  <c r="Q21" i="61"/>
  <c r="D21" i="61"/>
  <c r="Q20" i="61"/>
  <c r="D20" i="61"/>
  <c r="Q19" i="61"/>
  <c r="D19" i="61"/>
  <c r="Q18" i="61"/>
  <c r="D18" i="61"/>
  <c r="Q17" i="61"/>
  <c r="D17" i="61"/>
  <c r="Q16" i="61"/>
  <c r="D16" i="61"/>
  <c r="Q15" i="61"/>
  <c r="D15" i="61"/>
  <c r="Q14" i="61"/>
  <c r="D14" i="61"/>
  <c r="Q13" i="61"/>
  <c r="D13" i="61"/>
  <c r="Q12" i="61"/>
  <c r="D12" i="61"/>
  <c r="Q11" i="61"/>
  <c r="D11" i="61"/>
  <c r="Q10" i="61"/>
  <c r="D10" i="61"/>
  <c r="Q9" i="61"/>
  <c r="D9" i="61"/>
  <c r="P19" i="60"/>
  <c r="D19" i="60"/>
  <c r="P18" i="60"/>
  <c r="D18" i="60"/>
  <c r="P17" i="60"/>
  <c r="D17" i="60"/>
  <c r="P16" i="60"/>
  <c r="D16" i="60"/>
  <c r="P15" i="60"/>
  <c r="D15" i="60"/>
  <c r="P14" i="60"/>
  <c r="D14" i="60"/>
  <c r="P13" i="60"/>
  <c r="D13" i="60"/>
  <c r="P12" i="60"/>
  <c r="D12" i="60"/>
  <c r="P11" i="60"/>
  <c r="D11" i="60"/>
  <c r="P10" i="60"/>
  <c r="D10" i="60"/>
  <c r="P9" i="60"/>
  <c r="D9" i="60"/>
  <c r="O24" i="59"/>
  <c r="M24" i="59"/>
  <c r="L24" i="59"/>
  <c r="K24" i="59"/>
  <c r="J24" i="59"/>
  <c r="I24" i="59"/>
  <c r="H24" i="59"/>
  <c r="G24" i="59"/>
  <c r="F24" i="59"/>
  <c r="E24" i="59"/>
  <c r="P17" i="59"/>
  <c r="D17" i="59"/>
  <c r="P16" i="59"/>
  <c r="D16" i="59"/>
  <c r="P15" i="59"/>
  <c r="D15" i="59"/>
  <c r="P14" i="59"/>
  <c r="D14" i="59"/>
  <c r="P13" i="59"/>
  <c r="D13" i="59"/>
  <c r="P12" i="59"/>
  <c r="D12" i="59"/>
  <c r="P11" i="59"/>
  <c r="D11" i="59"/>
  <c r="P10" i="59"/>
  <c r="D10" i="59"/>
  <c r="P9" i="59"/>
  <c r="D9" i="59"/>
  <c r="P64" i="58"/>
  <c r="N64" i="58"/>
  <c r="M64" i="58"/>
  <c r="L64" i="58"/>
  <c r="K64" i="58"/>
  <c r="J64" i="58"/>
  <c r="I64" i="58"/>
  <c r="H64" i="58"/>
  <c r="G64" i="58"/>
  <c r="F64" i="58"/>
  <c r="E64" i="58"/>
  <c r="D25" i="58"/>
  <c r="Q25" i="58"/>
  <c r="Q57" i="58"/>
  <c r="D57" i="58"/>
  <c r="Q56" i="58"/>
  <c r="D56" i="58"/>
  <c r="Q55" i="58"/>
  <c r="D55" i="58"/>
  <c r="Q54" i="58"/>
  <c r="D54" i="58"/>
  <c r="Q53" i="58"/>
  <c r="D53" i="58"/>
  <c r="Q52" i="58"/>
  <c r="D52" i="58"/>
  <c r="Q51" i="58"/>
  <c r="D51" i="58"/>
  <c r="Q50" i="58"/>
  <c r="D50" i="58"/>
  <c r="Q49" i="58"/>
  <c r="D49" i="58"/>
  <c r="Q48" i="58"/>
  <c r="D48" i="58"/>
  <c r="Q47" i="58"/>
  <c r="D47" i="58"/>
  <c r="Q46" i="58"/>
  <c r="D46" i="58"/>
  <c r="Q45" i="58"/>
  <c r="D45" i="58"/>
  <c r="Q44" i="58"/>
  <c r="D44" i="58"/>
  <c r="Q43" i="58"/>
  <c r="D43" i="58"/>
  <c r="Q42" i="58"/>
  <c r="D42" i="58"/>
  <c r="Q41" i="58"/>
  <c r="D41" i="58"/>
  <c r="Q40" i="58"/>
  <c r="D40" i="58"/>
  <c r="Q39" i="58"/>
  <c r="D39" i="58"/>
  <c r="Q38" i="58"/>
  <c r="D38" i="58"/>
  <c r="Q37" i="58"/>
  <c r="D37" i="58"/>
  <c r="Q36" i="58"/>
  <c r="D36" i="58"/>
  <c r="Q35" i="58"/>
  <c r="D35" i="58"/>
  <c r="Q34" i="58"/>
  <c r="D34" i="58"/>
  <c r="Q33" i="58"/>
  <c r="D33" i="58"/>
  <c r="Q32" i="58"/>
  <c r="D32" i="58"/>
  <c r="Q31" i="58"/>
  <c r="D31" i="58"/>
  <c r="Q30" i="58"/>
  <c r="D30" i="58"/>
  <c r="Q29" i="58"/>
  <c r="D29" i="58"/>
  <c r="Q28" i="58"/>
  <c r="D28" i="58"/>
  <c r="Q27" i="58"/>
  <c r="D27" i="58"/>
  <c r="Q26" i="58"/>
  <c r="D26" i="58"/>
  <c r="Q24" i="58"/>
  <c r="D24" i="58"/>
  <c r="Q23" i="58"/>
  <c r="D23" i="58"/>
  <c r="Q22" i="58"/>
  <c r="D22" i="58"/>
  <c r="Q21" i="58"/>
  <c r="D21" i="58"/>
  <c r="Q20" i="58"/>
  <c r="D20" i="58"/>
  <c r="Q19" i="58"/>
  <c r="D19" i="58"/>
  <c r="Q18" i="58"/>
  <c r="D18" i="58"/>
  <c r="Q17" i="58"/>
  <c r="D17" i="58"/>
  <c r="Q16" i="58"/>
  <c r="D16" i="58"/>
  <c r="Q15" i="58"/>
  <c r="D15" i="58"/>
  <c r="Q14" i="58"/>
  <c r="D14" i="58"/>
  <c r="Q13" i="58"/>
  <c r="D13" i="58"/>
  <c r="Q12" i="58"/>
  <c r="D12" i="58"/>
  <c r="Q11" i="58"/>
  <c r="D11" i="58"/>
  <c r="Q10" i="58"/>
  <c r="D10" i="58"/>
  <c r="Q9" i="58"/>
  <c r="D9" i="58"/>
  <c r="P40" i="57"/>
  <c r="N40" i="57"/>
  <c r="M40" i="57"/>
  <c r="L40" i="57"/>
  <c r="K40" i="57"/>
  <c r="J40" i="57"/>
  <c r="I40" i="57"/>
  <c r="H40" i="57"/>
  <c r="G40" i="57"/>
  <c r="F40" i="57"/>
  <c r="E40" i="57"/>
  <c r="Q33" i="57"/>
  <c r="D33" i="57"/>
  <c r="Q32" i="57"/>
  <c r="D32" i="57"/>
  <c r="Q31" i="57"/>
  <c r="D31" i="57"/>
  <c r="Q30" i="57"/>
  <c r="D30" i="57"/>
  <c r="Q29" i="57"/>
  <c r="D29" i="57"/>
  <c r="Q28" i="57"/>
  <c r="D28" i="57"/>
  <c r="Q27" i="57"/>
  <c r="D27" i="57"/>
  <c r="Q26" i="57"/>
  <c r="D26" i="57"/>
  <c r="Q25" i="57"/>
  <c r="D25" i="57"/>
  <c r="Q24" i="57"/>
  <c r="D24" i="57"/>
  <c r="Q23" i="57"/>
  <c r="D23" i="57"/>
  <c r="Q22" i="57"/>
  <c r="D22" i="57"/>
  <c r="Q21" i="57"/>
  <c r="D21" i="57"/>
  <c r="Q20" i="57"/>
  <c r="D20" i="57"/>
  <c r="Q19" i="57"/>
  <c r="D19" i="57"/>
  <c r="Q18" i="57"/>
  <c r="D18" i="57"/>
  <c r="Q17" i="57"/>
  <c r="D17" i="57"/>
  <c r="Q16" i="57"/>
  <c r="D16" i="57"/>
  <c r="Q15" i="57"/>
  <c r="D15" i="57"/>
  <c r="Q14" i="57"/>
  <c r="D14" i="57"/>
  <c r="Q13" i="57"/>
  <c r="D13" i="57"/>
  <c r="Q12" i="57"/>
  <c r="D12" i="57"/>
  <c r="Q11" i="57"/>
  <c r="D11" i="57"/>
  <c r="Q10" i="57"/>
  <c r="D10" i="57"/>
  <c r="Q9" i="57"/>
  <c r="D9" i="57"/>
  <c r="Q17" i="7"/>
  <c r="Q137" i="14"/>
  <c r="P371" i="9"/>
  <c r="P72" i="9"/>
  <c r="S24" i="10"/>
  <c r="X83" i="78" l="1"/>
  <c r="V83" i="76"/>
  <c r="V83" i="77"/>
  <c r="X81" i="78"/>
  <c r="V81" i="76"/>
  <c r="V81" i="77"/>
  <c r="X79" i="78"/>
  <c r="V79" i="77"/>
  <c r="V77" i="77"/>
  <c r="X77" i="78"/>
  <c r="V77" i="76"/>
  <c r="X75" i="78"/>
  <c r="V75" i="77"/>
  <c r="V75" i="76"/>
  <c r="V73" i="77"/>
  <c r="X73" i="78"/>
  <c r="V73" i="76"/>
  <c r="X71" i="78"/>
  <c r="V71" i="77"/>
  <c r="V71" i="76"/>
  <c r="X69" i="78"/>
  <c r="V69" i="76"/>
  <c r="V69" i="77"/>
  <c r="O34" i="60"/>
  <c r="X67" i="78"/>
  <c r="V67" i="76"/>
  <c r="V67" i="77"/>
  <c r="V65" i="77"/>
  <c r="X65" i="78"/>
  <c r="V65" i="76"/>
  <c r="V63" i="76"/>
  <c r="X63" i="78"/>
  <c r="V63" i="77"/>
  <c r="X61" i="78"/>
  <c r="V61" i="76"/>
  <c r="V61" i="77"/>
  <c r="X15" i="78"/>
  <c r="V15" i="76"/>
  <c r="V15" i="77"/>
  <c r="D27" i="61"/>
  <c r="O1148" i="6"/>
  <c r="E1149" i="6" s="1"/>
  <c r="D9" i="14"/>
  <c r="D10" i="14"/>
  <c r="D11" i="14"/>
  <c r="D12" i="14"/>
  <c r="K1149" i="6" l="1"/>
  <c r="J1149" i="6"/>
  <c r="F1149" i="6"/>
  <c r="H1149" i="6"/>
  <c r="I1149" i="6"/>
  <c r="G1149" i="6"/>
  <c r="O1149" i="6"/>
  <c r="L1149" i="6"/>
  <c r="N1149" i="6"/>
  <c r="M1149" i="6"/>
  <c r="E106" i="5"/>
  <c r="F106" i="5"/>
  <c r="G106" i="5"/>
  <c r="H106" i="5"/>
  <c r="I106" i="5"/>
  <c r="I114" i="5" s="1"/>
  <c r="J106" i="5"/>
  <c r="J114" i="5" s="1"/>
  <c r="K106" i="5"/>
  <c r="K114" i="5" s="1"/>
  <c r="L106" i="5"/>
  <c r="L114" i="5" s="1"/>
  <c r="M106" i="5"/>
  <c r="M114" i="5" s="1"/>
  <c r="N106" i="5"/>
  <c r="N114" i="5" s="1"/>
  <c r="O106" i="5"/>
  <c r="O114" i="5" s="1"/>
  <c r="P106" i="5"/>
  <c r="P114" i="5" s="1"/>
  <c r="R106" i="5"/>
  <c r="V13" i="77" l="1"/>
  <c r="X13" i="78"/>
  <c r="E114" i="5"/>
  <c r="E13" i="77" s="1"/>
  <c r="G114" i="5"/>
  <c r="Q106" i="5"/>
  <c r="S106" i="5" s="1"/>
  <c r="D106" i="5"/>
  <c r="P45" i="43"/>
  <c r="P67" i="7"/>
  <c r="Q48" i="20"/>
  <c r="P89" i="19"/>
  <c r="S62" i="18"/>
  <c r="M53" i="17"/>
  <c r="P108" i="16"/>
  <c r="R80" i="15"/>
  <c r="I48" i="13"/>
  <c r="O33" i="12"/>
  <c r="O64" i="11"/>
  <c r="R95" i="10"/>
  <c r="O666" i="9"/>
  <c r="P52" i="8"/>
  <c r="P35" i="4"/>
  <c r="N40" i="3"/>
  <c r="R105" i="1"/>
  <c r="P285" i="14"/>
  <c r="V45" i="76" l="1"/>
  <c r="V45" i="77"/>
  <c r="X45" i="78"/>
  <c r="X43" i="78"/>
  <c r="V43" i="77"/>
  <c r="V43" i="76"/>
  <c r="V41" i="77"/>
  <c r="X41" i="78"/>
  <c r="X39" i="78"/>
  <c r="V39" i="77"/>
  <c r="V39" i="76"/>
  <c r="V37" i="77"/>
  <c r="X37" i="78"/>
  <c r="V37" i="76"/>
  <c r="X35" i="78"/>
  <c r="V35" i="76"/>
  <c r="V35" i="77"/>
  <c r="V33" i="77"/>
  <c r="X33" i="78"/>
  <c r="V33" i="76"/>
  <c r="X31" i="78"/>
  <c r="V31" i="77"/>
  <c r="V29" i="77"/>
  <c r="X29" i="78"/>
  <c r="V29" i="76"/>
  <c r="X27" i="78"/>
  <c r="V27" i="77"/>
  <c r="V27" i="76"/>
  <c r="X25" i="78"/>
  <c r="V25" i="77"/>
  <c r="V25" i="76"/>
  <c r="V23" i="77"/>
  <c r="X23" i="78"/>
  <c r="V23" i="76"/>
  <c r="X21" i="78"/>
  <c r="V21" i="77"/>
  <c r="V21" i="76"/>
  <c r="X17" i="78"/>
  <c r="V17" i="77"/>
  <c r="V17" i="76"/>
  <c r="X19" i="78"/>
  <c r="V19" i="77"/>
  <c r="V19" i="76"/>
  <c r="Q114" i="5"/>
  <c r="S114" i="5" s="1"/>
  <c r="X11" i="78"/>
  <c r="V11" i="77"/>
  <c r="V11" i="76"/>
  <c r="V9" i="77"/>
  <c r="V9" i="76"/>
  <c r="X9" i="78"/>
  <c r="X7" i="78"/>
  <c r="V7" i="76"/>
  <c r="V7" i="77"/>
  <c r="D114" i="5"/>
  <c r="P90" i="50"/>
  <c r="N90" i="50"/>
  <c r="M90" i="50"/>
  <c r="L90" i="50"/>
  <c r="K90" i="50"/>
  <c r="J90" i="50"/>
  <c r="I90" i="50"/>
  <c r="H90" i="50"/>
  <c r="G90" i="50"/>
  <c r="F90" i="50"/>
  <c r="E90" i="50"/>
  <c r="Q83" i="50"/>
  <c r="D83" i="50"/>
  <c r="Q82" i="50"/>
  <c r="D82" i="50"/>
  <c r="Q81" i="50"/>
  <c r="D81" i="50"/>
  <c r="Q80" i="50"/>
  <c r="D80" i="50"/>
  <c r="Q79" i="50"/>
  <c r="D79" i="50"/>
  <c r="Q78" i="50"/>
  <c r="D78" i="50"/>
  <c r="Q77" i="50"/>
  <c r="D77" i="50"/>
  <c r="Q76" i="50"/>
  <c r="D76" i="50"/>
  <c r="Q75" i="50"/>
  <c r="D75" i="50"/>
  <c r="Q74" i="50"/>
  <c r="D74" i="50"/>
  <c r="Q73" i="50"/>
  <c r="D73" i="50"/>
  <c r="Q72" i="50"/>
  <c r="D72" i="50"/>
  <c r="Q71" i="50"/>
  <c r="D71" i="50"/>
  <c r="Q70" i="50"/>
  <c r="D70" i="50"/>
  <c r="Q69" i="50"/>
  <c r="D69" i="50"/>
  <c r="Q68" i="50"/>
  <c r="D68" i="50"/>
  <c r="Q67" i="50"/>
  <c r="D67" i="50"/>
  <c r="Q66" i="50"/>
  <c r="D66" i="50"/>
  <c r="Q65" i="50"/>
  <c r="D65" i="50"/>
  <c r="Q64" i="50"/>
  <c r="D64" i="50"/>
  <c r="Q63" i="50"/>
  <c r="D63" i="50"/>
  <c r="Q62" i="50"/>
  <c r="D62" i="50"/>
  <c r="Q61" i="50"/>
  <c r="D61" i="50"/>
  <c r="Q60" i="50"/>
  <c r="D60" i="50"/>
  <c r="Q59" i="50"/>
  <c r="D59" i="50"/>
  <c r="Q58" i="50"/>
  <c r="D58" i="50"/>
  <c r="Q57" i="50"/>
  <c r="D57" i="50"/>
  <c r="Q56" i="50"/>
  <c r="D56" i="50"/>
  <c r="Q55" i="50"/>
  <c r="D55" i="50"/>
  <c r="Q54" i="50"/>
  <c r="D54" i="50"/>
  <c r="Q53" i="50"/>
  <c r="D53" i="50"/>
  <c r="Q52" i="50"/>
  <c r="D52" i="50"/>
  <c r="Q51" i="50"/>
  <c r="D51" i="50"/>
  <c r="Q50" i="50"/>
  <c r="D50" i="50"/>
  <c r="Q49" i="50"/>
  <c r="D49" i="50"/>
  <c r="Q48" i="50"/>
  <c r="D48" i="50"/>
  <c r="Q47" i="50"/>
  <c r="D47" i="50"/>
  <c r="Q46" i="50"/>
  <c r="D46" i="50"/>
  <c r="Q45" i="50"/>
  <c r="D45" i="50"/>
  <c r="Q44" i="50"/>
  <c r="D44" i="50"/>
  <c r="Q43" i="50"/>
  <c r="D43" i="50"/>
  <c r="Q42" i="50"/>
  <c r="D42" i="50"/>
  <c r="Q41" i="50"/>
  <c r="D41" i="50"/>
  <c r="Q40" i="50"/>
  <c r="D40" i="50"/>
  <c r="Q39" i="50"/>
  <c r="D39" i="50"/>
  <c r="Q38" i="50"/>
  <c r="D38" i="50"/>
  <c r="Q37" i="50"/>
  <c r="D37" i="50"/>
  <c r="Q36" i="50"/>
  <c r="D36" i="50"/>
  <c r="Q35" i="50"/>
  <c r="D35" i="50"/>
  <c r="Q34" i="50"/>
  <c r="D34" i="50"/>
  <c r="Q33" i="50"/>
  <c r="D33" i="50"/>
  <c r="Q32" i="50"/>
  <c r="D32" i="50"/>
  <c r="Q31" i="50"/>
  <c r="D31" i="50"/>
  <c r="Q30" i="50"/>
  <c r="D30" i="50"/>
  <c r="Q29" i="50"/>
  <c r="D29" i="50"/>
  <c r="Q28" i="50"/>
  <c r="D28" i="50"/>
  <c r="Q27" i="50"/>
  <c r="D27" i="50"/>
  <c r="Q26" i="50"/>
  <c r="D26" i="50"/>
  <c r="Q25" i="50"/>
  <c r="D25" i="50"/>
  <c r="Q24" i="50"/>
  <c r="D24" i="50"/>
  <c r="Q23" i="50"/>
  <c r="D23" i="50"/>
  <c r="Q22" i="50"/>
  <c r="D22" i="50"/>
  <c r="Q21" i="50"/>
  <c r="D21" i="50"/>
  <c r="Q20" i="50"/>
  <c r="D20" i="50"/>
  <c r="Q19" i="50"/>
  <c r="D19" i="50"/>
  <c r="Q18" i="50"/>
  <c r="D18" i="50"/>
  <c r="Q17" i="50"/>
  <c r="D17" i="50"/>
  <c r="Q16" i="50"/>
  <c r="D16" i="50"/>
  <c r="Q15" i="50"/>
  <c r="D15" i="50"/>
  <c r="Q14" i="50"/>
  <c r="D14" i="50"/>
  <c r="Q13" i="50"/>
  <c r="D13" i="50"/>
  <c r="Q12" i="50"/>
  <c r="D12" i="50"/>
  <c r="Q11" i="50"/>
  <c r="D11" i="50"/>
  <c r="Q10" i="50"/>
  <c r="D10" i="50"/>
  <c r="Q9" i="50"/>
  <c r="D9" i="50"/>
  <c r="N39" i="49"/>
  <c r="L39" i="49"/>
  <c r="K39" i="49"/>
  <c r="J39" i="49"/>
  <c r="I39" i="49"/>
  <c r="H39" i="49"/>
  <c r="G39" i="49"/>
  <c r="F39" i="49"/>
  <c r="E39" i="49"/>
  <c r="O32" i="49"/>
  <c r="D32" i="49"/>
  <c r="O31" i="49"/>
  <c r="D31" i="49"/>
  <c r="O30" i="49"/>
  <c r="D30" i="49"/>
  <c r="O29" i="49"/>
  <c r="D29" i="49"/>
  <c r="O28" i="49"/>
  <c r="D28" i="49"/>
  <c r="O27" i="49"/>
  <c r="D27" i="49"/>
  <c r="O26" i="49"/>
  <c r="D26" i="49"/>
  <c r="O25" i="49"/>
  <c r="D25" i="49"/>
  <c r="O24" i="49"/>
  <c r="D24" i="49"/>
  <c r="O23" i="49"/>
  <c r="D23" i="49"/>
  <c r="O22" i="49"/>
  <c r="D22" i="49"/>
  <c r="O21" i="49"/>
  <c r="D21" i="49"/>
  <c r="O20" i="49"/>
  <c r="D20" i="49"/>
  <c r="O19" i="49"/>
  <c r="D19" i="49"/>
  <c r="O18" i="49"/>
  <c r="D18" i="49"/>
  <c r="O17" i="49"/>
  <c r="D17" i="49"/>
  <c r="O16" i="49"/>
  <c r="D16" i="49"/>
  <c r="O15" i="49"/>
  <c r="D15" i="49"/>
  <c r="O14" i="49"/>
  <c r="D14" i="49"/>
  <c r="O13" i="49"/>
  <c r="D13" i="49"/>
  <c r="O12" i="49"/>
  <c r="D12" i="49"/>
  <c r="O11" i="49"/>
  <c r="D11" i="49"/>
  <c r="O10" i="49"/>
  <c r="D10" i="49"/>
  <c r="O9" i="49"/>
  <c r="D9" i="49"/>
  <c r="P59" i="48"/>
  <c r="N59" i="48"/>
  <c r="M59" i="48"/>
  <c r="L59" i="48"/>
  <c r="K59" i="48"/>
  <c r="J59" i="48"/>
  <c r="I59" i="48"/>
  <c r="H59" i="48"/>
  <c r="G59" i="48"/>
  <c r="F59" i="48"/>
  <c r="E59" i="48"/>
  <c r="Q52" i="48"/>
  <c r="D52" i="48"/>
  <c r="Q51" i="48"/>
  <c r="D51" i="48"/>
  <c r="Q50" i="48"/>
  <c r="D50" i="48"/>
  <c r="Q49" i="48"/>
  <c r="D49" i="48"/>
  <c r="Q48" i="48"/>
  <c r="D48" i="48"/>
  <c r="Q47" i="48"/>
  <c r="D47" i="48"/>
  <c r="Q46" i="48"/>
  <c r="D46" i="48"/>
  <c r="Q45" i="48"/>
  <c r="D45" i="48"/>
  <c r="Q44" i="48"/>
  <c r="D44" i="48"/>
  <c r="Q43" i="48"/>
  <c r="D43" i="48"/>
  <c r="Q42" i="48"/>
  <c r="D42" i="48"/>
  <c r="Q41" i="48"/>
  <c r="D41" i="48"/>
  <c r="Q40" i="48"/>
  <c r="D40" i="48"/>
  <c r="Q39" i="48"/>
  <c r="D39" i="48"/>
  <c r="Q38" i="48"/>
  <c r="D38" i="48"/>
  <c r="Q37" i="48"/>
  <c r="D37" i="48"/>
  <c r="Q36" i="48"/>
  <c r="D36" i="48"/>
  <c r="Q35" i="48"/>
  <c r="D35" i="48"/>
  <c r="Q34" i="48"/>
  <c r="D34" i="48"/>
  <c r="Q33" i="48"/>
  <c r="D33" i="48"/>
  <c r="Q32" i="48"/>
  <c r="D32" i="48"/>
  <c r="Q31" i="48"/>
  <c r="D31" i="48"/>
  <c r="Q30" i="48"/>
  <c r="D30" i="48"/>
  <c r="Q29" i="48"/>
  <c r="D29" i="48"/>
  <c r="Q28" i="48"/>
  <c r="D28" i="48"/>
  <c r="Q27" i="48"/>
  <c r="D27" i="48"/>
  <c r="Q26" i="48"/>
  <c r="D26" i="48"/>
  <c r="Q25" i="48"/>
  <c r="D25" i="48"/>
  <c r="Q24" i="48"/>
  <c r="D24" i="48"/>
  <c r="Q23" i="48"/>
  <c r="D23" i="48"/>
  <c r="Q22" i="48"/>
  <c r="D22" i="48"/>
  <c r="Q21" i="48"/>
  <c r="D21" i="48"/>
  <c r="Q20" i="48"/>
  <c r="D20" i="48"/>
  <c r="Q19" i="48"/>
  <c r="D19" i="48"/>
  <c r="Q18" i="48"/>
  <c r="D18" i="48"/>
  <c r="Q17" i="48"/>
  <c r="D17" i="48"/>
  <c r="Q16" i="48"/>
  <c r="D16" i="48"/>
  <c r="Q15" i="48"/>
  <c r="D15" i="48"/>
  <c r="Q14" i="48"/>
  <c r="D14" i="48"/>
  <c r="Q13" i="48"/>
  <c r="D13" i="48"/>
  <c r="Q12" i="48"/>
  <c r="D12" i="48"/>
  <c r="Q11" i="48"/>
  <c r="D11" i="48"/>
  <c r="Q10" i="48"/>
  <c r="D10" i="48"/>
  <c r="Q9" i="48"/>
  <c r="D9" i="48"/>
  <c r="R128" i="47"/>
  <c r="P128" i="47"/>
  <c r="O128" i="47"/>
  <c r="N128" i="47"/>
  <c r="M128" i="47"/>
  <c r="L128" i="47"/>
  <c r="K128" i="47"/>
  <c r="J128" i="47"/>
  <c r="I128" i="47"/>
  <c r="H128" i="47"/>
  <c r="G128" i="47"/>
  <c r="F128" i="47"/>
  <c r="E128" i="47"/>
  <c r="D121" i="47"/>
  <c r="D120" i="47"/>
  <c r="D119" i="47"/>
  <c r="D118" i="47"/>
  <c r="D117" i="47"/>
  <c r="D116" i="47"/>
  <c r="D115" i="47"/>
  <c r="D114" i="47"/>
  <c r="D113" i="47"/>
  <c r="D112" i="47"/>
  <c r="D111" i="47"/>
  <c r="D110" i="47"/>
  <c r="D109" i="47"/>
  <c r="D108" i="47"/>
  <c r="D107" i="47"/>
  <c r="D106" i="47"/>
  <c r="D105" i="47"/>
  <c r="D104" i="47"/>
  <c r="D103" i="47"/>
  <c r="D102" i="47"/>
  <c r="D101" i="47"/>
  <c r="D100" i="47"/>
  <c r="D99" i="47"/>
  <c r="D98" i="47"/>
  <c r="D97" i="47"/>
  <c r="D96" i="47"/>
  <c r="D95" i="47"/>
  <c r="D94" i="47"/>
  <c r="D93" i="47"/>
  <c r="D92" i="47"/>
  <c r="D91" i="47"/>
  <c r="D90" i="47"/>
  <c r="D89" i="47"/>
  <c r="D88" i="47"/>
  <c r="D87" i="47"/>
  <c r="D86" i="47"/>
  <c r="D85" i="47"/>
  <c r="D84" i="47"/>
  <c r="D83" i="47"/>
  <c r="D82" i="47"/>
  <c r="D81" i="47"/>
  <c r="D80" i="47"/>
  <c r="D79" i="47"/>
  <c r="D78" i="47"/>
  <c r="D77" i="47"/>
  <c r="D76" i="47"/>
  <c r="D75" i="47"/>
  <c r="D74" i="47"/>
  <c r="D73" i="47"/>
  <c r="D72" i="47"/>
  <c r="D71" i="47"/>
  <c r="D70" i="47"/>
  <c r="D69" i="47"/>
  <c r="D68" i="47"/>
  <c r="D67" i="47"/>
  <c r="D66" i="47"/>
  <c r="D65" i="47"/>
  <c r="D64" i="47"/>
  <c r="D63" i="47"/>
  <c r="D62" i="47"/>
  <c r="D61" i="47"/>
  <c r="D60" i="47"/>
  <c r="D59" i="47"/>
  <c r="D58" i="47"/>
  <c r="D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R77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S70" i="46"/>
  <c r="D70" i="46"/>
  <c r="S69" i="46"/>
  <c r="D69" i="46"/>
  <c r="S68" i="46"/>
  <c r="D68" i="46"/>
  <c r="S67" i="46"/>
  <c r="D67" i="46"/>
  <c r="S66" i="46"/>
  <c r="D66" i="46"/>
  <c r="S65" i="46"/>
  <c r="D65" i="46"/>
  <c r="S64" i="46"/>
  <c r="D64" i="46"/>
  <c r="S63" i="46"/>
  <c r="D63" i="46"/>
  <c r="S62" i="46"/>
  <c r="D62" i="46"/>
  <c r="S61" i="46"/>
  <c r="D61" i="46"/>
  <c r="S60" i="46"/>
  <c r="D60" i="46"/>
  <c r="S59" i="46"/>
  <c r="D59" i="46"/>
  <c r="S58" i="46"/>
  <c r="D58" i="46"/>
  <c r="S57" i="46"/>
  <c r="D57" i="46"/>
  <c r="S56" i="46"/>
  <c r="D56" i="46"/>
  <c r="S55" i="46"/>
  <c r="D55" i="46"/>
  <c r="S54" i="46"/>
  <c r="D54" i="46"/>
  <c r="S53" i="46"/>
  <c r="D53" i="46"/>
  <c r="S52" i="46"/>
  <c r="D52" i="46"/>
  <c r="S51" i="46"/>
  <c r="D51" i="46"/>
  <c r="S50" i="46"/>
  <c r="D50" i="46"/>
  <c r="S49" i="46"/>
  <c r="D49" i="46"/>
  <c r="S48" i="46"/>
  <c r="D48" i="46"/>
  <c r="S47" i="46"/>
  <c r="D47" i="46"/>
  <c r="S46" i="46"/>
  <c r="D46" i="46"/>
  <c r="S45" i="46"/>
  <c r="D45" i="46"/>
  <c r="S44" i="46"/>
  <c r="D44" i="46"/>
  <c r="S43" i="46"/>
  <c r="D43" i="46"/>
  <c r="S42" i="46"/>
  <c r="D42" i="46"/>
  <c r="S41" i="46"/>
  <c r="D41" i="46"/>
  <c r="S40" i="46"/>
  <c r="D40" i="46"/>
  <c r="S39" i="46"/>
  <c r="D39" i="46"/>
  <c r="S38" i="46"/>
  <c r="D38" i="46"/>
  <c r="S37" i="46"/>
  <c r="D37" i="46"/>
  <c r="S36" i="46"/>
  <c r="D36" i="46"/>
  <c r="S35" i="46"/>
  <c r="D35" i="46"/>
  <c r="S34" i="46"/>
  <c r="D34" i="46"/>
  <c r="S33" i="46"/>
  <c r="D33" i="46"/>
  <c r="S32" i="46"/>
  <c r="D32" i="46"/>
  <c r="S31" i="46"/>
  <c r="D31" i="46"/>
  <c r="S30" i="46"/>
  <c r="D30" i="46"/>
  <c r="S29" i="46"/>
  <c r="D29" i="46"/>
  <c r="S28" i="46"/>
  <c r="D28" i="46"/>
  <c r="S27" i="46"/>
  <c r="D27" i="46"/>
  <c r="S26" i="46"/>
  <c r="D26" i="46"/>
  <c r="S25" i="46"/>
  <c r="D25" i="46"/>
  <c r="S24" i="46"/>
  <c r="D24" i="46"/>
  <c r="S23" i="46"/>
  <c r="D23" i="46"/>
  <c r="S22" i="46"/>
  <c r="D22" i="46"/>
  <c r="S21" i="46"/>
  <c r="D21" i="46"/>
  <c r="S20" i="46"/>
  <c r="D20" i="46"/>
  <c r="S19" i="46"/>
  <c r="D19" i="46"/>
  <c r="S18" i="46"/>
  <c r="D18" i="46"/>
  <c r="S17" i="46"/>
  <c r="D17" i="46"/>
  <c r="S16" i="46"/>
  <c r="D16" i="46"/>
  <c r="S15" i="46"/>
  <c r="D15" i="46"/>
  <c r="S14" i="46"/>
  <c r="D14" i="46"/>
  <c r="S13" i="46"/>
  <c r="D13" i="46"/>
  <c r="S12" i="46"/>
  <c r="D12" i="46"/>
  <c r="S11" i="46"/>
  <c r="D11" i="46"/>
  <c r="S10" i="46"/>
  <c r="D10" i="46"/>
  <c r="S9" i="46"/>
  <c r="D9" i="46"/>
  <c r="P48" i="45"/>
  <c r="N48" i="45"/>
  <c r="M48" i="45"/>
  <c r="L48" i="45"/>
  <c r="K48" i="45"/>
  <c r="J48" i="45"/>
  <c r="I48" i="45"/>
  <c r="H48" i="45"/>
  <c r="G48" i="45"/>
  <c r="F48" i="45"/>
  <c r="E48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Q56" i="44"/>
  <c r="O56" i="44"/>
  <c r="N56" i="44"/>
  <c r="M56" i="44"/>
  <c r="L56" i="44"/>
  <c r="K56" i="44"/>
  <c r="J56" i="44"/>
  <c r="I56" i="44"/>
  <c r="H56" i="44"/>
  <c r="G56" i="44"/>
  <c r="F56" i="44"/>
  <c r="E56" i="44"/>
  <c r="R49" i="44"/>
  <c r="D49" i="44"/>
  <c r="R48" i="44"/>
  <c r="D48" i="44"/>
  <c r="R47" i="44"/>
  <c r="D47" i="44"/>
  <c r="R46" i="44"/>
  <c r="D46" i="44"/>
  <c r="R45" i="44"/>
  <c r="D45" i="44"/>
  <c r="R44" i="44"/>
  <c r="D44" i="44"/>
  <c r="R43" i="44"/>
  <c r="D43" i="44"/>
  <c r="R42" i="44"/>
  <c r="D42" i="44"/>
  <c r="R41" i="44"/>
  <c r="D41" i="44"/>
  <c r="R40" i="44"/>
  <c r="D40" i="44"/>
  <c r="R39" i="44"/>
  <c r="D39" i="44"/>
  <c r="R38" i="44"/>
  <c r="D38" i="44"/>
  <c r="R37" i="44"/>
  <c r="D37" i="44"/>
  <c r="R36" i="44"/>
  <c r="D36" i="44"/>
  <c r="R35" i="44"/>
  <c r="D35" i="44"/>
  <c r="R34" i="44"/>
  <c r="D34" i="44"/>
  <c r="R33" i="44"/>
  <c r="D33" i="44"/>
  <c r="R32" i="44"/>
  <c r="D32" i="44"/>
  <c r="R31" i="44"/>
  <c r="D31" i="44"/>
  <c r="R30" i="44"/>
  <c r="D30" i="44"/>
  <c r="R29" i="44"/>
  <c r="D29" i="44"/>
  <c r="R28" i="44"/>
  <c r="D28" i="44"/>
  <c r="R27" i="44"/>
  <c r="D27" i="44"/>
  <c r="R26" i="44"/>
  <c r="D26" i="44"/>
  <c r="R25" i="44"/>
  <c r="D25" i="44"/>
  <c r="R24" i="44"/>
  <c r="D24" i="44"/>
  <c r="R23" i="44"/>
  <c r="D23" i="44"/>
  <c r="R22" i="44"/>
  <c r="D22" i="44"/>
  <c r="R21" i="44"/>
  <c r="D21" i="44"/>
  <c r="R20" i="44"/>
  <c r="D20" i="44"/>
  <c r="R19" i="44"/>
  <c r="D19" i="44"/>
  <c r="R18" i="44"/>
  <c r="D18" i="44"/>
  <c r="R17" i="44"/>
  <c r="D17" i="44"/>
  <c r="R16" i="44"/>
  <c r="D16" i="44"/>
  <c r="R15" i="44"/>
  <c r="D15" i="44"/>
  <c r="R14" i="44"/>
  <c r="D14" i="44"/>
  <c r="R13" i="44"/>
  <c r="D13" i="44"/>
  <c r="R12" i="44"/>
  <c r="D12" i="44"/>
  <c r="R11" i="44"/>
  <c r="D11" i="44"/>
  <c r="R10" i="44"/>
  <c r="D10" i="44"/>
  <c r="R9" i="44"/>
  <c r="D9" i="44"/>
  <c r="N45" i="43"/>
  <c r="M45" i="43"/>
  <c r="L45" i="43"/>
  <c r="K45" i="43"/>
  <c r="J45" i="43"/>
  <c r="I45" i="43"/>
  <c r="H45" i="43"/>
  <c r="G45" i="43"/>
  <c r="F45" i="43"/>
  <c r="E45" i="43"/>
  <c r="Q38" i="43"/>
  <c r="D38" i="43"/>
  <c r="Q37" i="43"/>
  <c r="D37" i="43"/>
  <c r="Q36" i="43"/>
  <c r="D36" i="43"/>
  <c r="Q35" i="43"/>
  <c r="D35" i="43"/>
  <c r="Q34" i="43"/>
  <c r="D34" i="43"/>
  <c r="Q33" i="43"/>
  <c r="D33" i="43"/>
  <c r="Q32" i="43"/>
  <c r="D32" i="43"/>
  <c r="Q31" i="43"/>
  <c r="D31" i="43"/>
  <c r="Q30" i="43"/>
  <c r="D30" i="43"/>
  <c r="Q29" i="43"/>
  <c r="D29" i="43"/>
  <c r="Q28" i="43"/>
  <c r="D28" i="43"/>
  <c r="Q27" i="43"/>
  <c r="D27" i="43"/>
  <c r="Q26" i="43"/>
  <c r="D26" i="43"/>
  <c r="Q25" i="43"/>
  <c r="D25" i="43"/>
  <c r="Q24" i="43"/>
  <c r="D24" i="43"/>
  <c r="Q23" i="43"/>
  <c r="D23" i="43"/>
  <c r="Q22" i="43"/>
  <c r="D22" i="43"/>
  <c r="Q21" i="43"/>
  <c r="D21" i="43"/>
  <c r="Q20" i="43"/>
  <c r="D20" i="43"/>
  <c r="Q19" i="43"/>
  <c r="D19" i="43"/>
  <c r="Q18" i="43"/>
  <c r="D18" i="43"/>
  <c r="Q17" i="43"/>
  <c r="D17" i="43"/>
  <c r="Q16" i="43"/>
  <c r="D16" i="43"/>
  <c r="Q15" i="43"/>
  <c r="D15" i="43"/>
  <c r="Q14" i="43"/>
  <c r="D14" i="43"/>
  <c r="Q13" i="43"/>
  <c r="D13" i="43"/>
  <c r="Q12" i="43"/>
  <c r="D12" i="43"/>
  <c r="Q11" i="43"/>
  <c r="D11" i="43"/>
  <c r="Q10" i="43"/>
  <c r="D10" i="43"/>
  <c r="Q9" i="43"/>
  <c r="D9" i="43"/>
  <c r="N67" i="7"/>
  <c r="M67" i="7"/>
  <c r="L67" i="7"/>
  <c r="K67" i="7"/>
  <c r="J67" i="7"/>
  <c r="I67" i="7"/>
  <c r="H67" i="7"/>
  <c r="G67" i="7"/>
  <c r="F67" i="7"/>
  <c r="E67" i="7"/>
  <c r="Q60" i="7"/>
  <c r="D60" i="7"/>
  <c r="Q59" i="7"/>
  <c r="D59" i="7"/>
  <c r="Q58" i="7"/>
  <c r="D58" i="7"/>
  <c r="Q57" i="7"/>
  <c r="D57" i="7"/>
  <c r="Q56" i="7"/>
  <c r="D56" i="7"/>
  <c r="Q55" i="7"/>
  <c r="D55" i="7"/>
  <c r="Q54" i="7"/>
  <c r="D54" i="7"/>
  <c r="Q53" i="7"/>
  <c r="D53" i="7"/>
  <c r="Q52" i="7"/>
  <c r="D52" i="7"/>
  <c r="Q51" i="7"/>
  <c r="D51" i="7"/>
  <c r="Q50" i="7"/>
  <c r="D50" i="7"/>
  <c r="Q49" i="7"/>
  <c r="D49" i="7"/>
  <c r="Q48" i="7"/>
  <c r="D48" i="7"/>
  <c r="Q47" i="7"/>
  <c r="D47" i="7"/>
  <c r="Q46" i="7"/>
  <c r="D46" i="7"/>
  <c r="Q45" i="7"/>
  <c r="D45" i="7"/>
  <c r="Q44" i="7"/>
  <c r="D44" i="7"/>
  <c r="Q43" i="7"/>
  <c r="D43" i="7"/>
  <c r="Q42" i="7"/>
  <c r="D42" i="7"/>
  <c r="Q41" i="7"/>
  <c r="D41" i="7"/>
  <c r="Q40" i="7"/>
  <c r="D40" i="7"/>
  <c r="Q39" i="7"/>
  <c r="D39" i="7"/>
  <c r="Q38" i="7"/>
  <c r="D38" i="7"/>
  <c r="Q37" i="7"/>
  <c r="D37" i="7"/>
  <c r="Q36" i="7"/>
  <c r="D36" i="7"/>
  <c r="Q35" i="7"/>
  <c r="D35" i="7"/>
  <c r="Q34" i="7"/>
  <c r="D34" i="7"/>
  <c r="Q33" i="7"/>
  <c r="D33" i="7"/>
  <c r="Q32" i="7"/>
  <c r="D32" i="7"/>
  <c r="Q31" i="7"/>
  <c r="D31" i="7"/>
  <c r="Q30" i="7"/>
  <c r="D30" i="7"/>
  <c r="Q29" i="7"/>
  <c r="D29" i="7"/>
  <c r="Q28" i="7"/>
  <c r="D28" i="7"/>
  <c r="Q27" i="7"/>
  <c r="D27" i="7"/>
  <c r="Q26" i="7"/>
  <c r="D26" i="7"/>
  <c r="Q25" i="7"/>
  <c r="D25" i="7"/>
  <c r="Q24" i="7"/>
  <c r="D24" i="7"/>
  <c r="Q23" i="7"/>
  <c r="D23" i="7"/>
  <c r="Q22" i="7"/>
  <c r="D22" i="7"/>
  <c r="Q21" i="7"/>
  <c r="D21" i="7"/>
  <c r="Q20" i="7"/>
  <c r="D20" i="7"/>
  <c r="Q19" i="7"/>
  <c r="D19" i="7"/>
  <c r="Q18" i="7"/>
  <c r="D18" i="7"/>
  <c r="D17" i="7"/>
  <c r="Q16" i="7"/>
  <c r="D16" i="7"/>
  <c r="Q15" i="7"/>
  <c r="D15" i="7"/>
  <c r="Q14" i="7"/>
  <c r="D14" i="7"/>
  <c r="Q13" i="7"/>
  <c r="D13" i="7"/>
  <c r="Q12" i="7"/>
  <c r="D12" i="7"/>
  <c r="Q11" i="7"/>
  <c r="D11" i="7"/>
  <c r="Q10" i="7"/>
  <c r="D10" i="7"/>
  <c r="Q9" i="7"/>
  <c r="D9" i="7"/>
  <c r="O48" i="20"/>
  <c r="N48" i="20"/>
  <c r="M48" i="20"/>
  <c r="L48" i="20"/>
  <c r="K48" i="20"/>
  <c r="J48" i="20"/>
  <c r="I48" i="20"/>
  <c r="H48" i="20"/>
  <c r="G48" i="20"/>
  <c r="F48" i="20"/>
  <c r="E48" i="20"/>
  <c r="N89" i="19"/>
  <c r="M89" i="19"/>
  <c r="L89" i="19"/>
  <c r="K89" i="19"/>
  <c r="J89" i="19"/>
  <c r="I89" i="19"/>
  <c r="H89" i="19"/>
  <c r="G89" i="19"/>
  <c r="F89" i="19"/>
  <c r="E89" i="19"/>
  <c r="Q82" i="19"/>
  <c r="D82" i="19"/>
  <c r="Q81" i="19"/>
  <c r="D81" i="19"/>
  <c r="Q80" i="19"/>
  <c r="D80" i="19"/>
  <c r="Q79" i="19"/>
  <c r="D79" i="19"/>
  <c r="Q78" i="19"/>
  <c r="D78" i="19"/>
  <c r="Q77" i="19"/>
  <c r="D77" i="19"/>
  <c r="Q76" i="19"/>
  <c r="D76" i="19"/>
  <c r="Q75" i="19"/>
  <c r="D75" i="19"/>
  <c r="Q74" i="19"/>
  <c r="D74" i="19"/>
  <c r="Q73" i="19"/>
  <c r="D73" i="19"/>
  <c r="Q72" i="19"/>
  <c r="D72" i="19"/>
  <c r="Q71" i="19"/>
  <c r="D71" i="19"/>
  <c r="Q70" i="19"/>
  <c r="D70" i="19"/>
  <c r="Q69" i="19"/>
  <c r="D69" i="19"/>
  <c r="Q68" i="19"/>
  <c r="D68" i="19"/>
  <c r="Q67" i="19"/>
  <c r="D67" i="19"/>
  <c r="Q66" i="19"/>
  <c r="D66" i="19"/>
  <c r="Q65" i="19"/>
  <c r="D65" i="19"/>
  <c r="Q64" i="19"/>
  <c r="D64" i="19"/>
  <c r="Q63" i="19"/>
  <c r="D63" i="19"/>
  <c r="Q62" i="19"/>
  <c r="D62" i="19"/>
  <c r="Q61" i="19"/>
  <c r="D61" i="19"/>
  <c r="Q60" i="19"/>
  <c r="D60" i="19"/>
  <c r="Q59" i="19"/>
  <c r="D59" i="19"/>
  <c r="Q58" i="19"/>
  <c r="D58" i="19"/>
  <c r="Q57" i="19"/>
  <c r="D57" i="19"/>
  <c r="Q56" i="19"/>
  <c r="D56" i="19"/>
  <c r="Q55" i="19"/>
  <c r="D55" i="19"/>
  <c r="Q54" i="19"/>
  <c r="D54" i="19"/>
  <c r="Q53" i="19"/>
  <c r="D53" i="19"/>
  <c r="Q52" i="19"/>
  <c r="D52" i="19"/>
  <c r="Q51" i="19"/>
  <c r="D51" i="19"/>
  <c r="Q50" i="19"/>
  <c r="D50" i="19"/>
  <c r="Q49" i="19"/>
  <c r="D49" i="19"/>
  <c r="Q48" i="19"/>
  <c r="D48" i="19"/>
  <c r="Q47" i="19"/>
  <c r="D47" i="19"/>
  <c r="Q46" i="19"/>
  <c r="D46" i="19"/>
  <c r="Q45" i="19"/>
  <c r="D45" i="19"/>
  <c r="Q44" i="19"/>
  <c r="D44" i="19"/>
  <c r="Q43" i="19"/>
  <c r="D43" i="19"/>
  <c r="Q42" i="19"/>
  <c r="D42" i="19"/>
  <c r="Q41" i="19"/>
  <c r="D41" i="19"/>
  <c r="Q40" i="19"/>
  <c r="D40" i="19"/>
  <c r="Q39" i="19"/>
  <c r="D39" i="19"/>
  <c r="Q38" i="19"/>
  <c r="D38" i="19"/>
  <c r="Q37" i="19"/>
  <c r="D37" i="19"/>
  <c r="Q36" i="19"/>
  <c r="D36" i="19"/>
  <c r="Q35" i="19"/>
  <c r="D35" i="19"/>
  <c r="Q34" i="19"/>
  <c r="D34" i="19"/>
  <c r="Q33" i="19"/>
  <c r="D33" i="19"/>
  <c r="Q32" i="19"/>
  <c r="D32" i="19"/>
  <c r="Q31" i="19"/>
  <c r="D31" i="19"/>
  <c r="Q30" i="19"/>
  <c r="D30" i="19"/>
  <c r="Q29" i="19"/>
  <c r="D29" i="19"/>
  <c r="Q28" i="19"/>
  <c r="D28" i="19"/>
  <c r="Q27" i="19"/>
  <c r="D27" i="19"/>
  <c r="Q26" i="19"/>
  <c r="D26" i="19"/>
  <c r="Q25" i="19"/>
  <c r="D25" i="19"/>
  <c r="Q24" i="19"/>
  <c r="D24" i="19"/>
  <c r="Q23" i="19"/>
  <c r="D23" i="19"/>
  <c r="Q22" i="19"/>
  <c r="D22" i="19"/>
  <c r="Q21" i="19"/>
  <c r="D21" i="19"/>
  <c r="Q20" i="19"/>
  <c r="D20" i="19"/>
  <c r="Q19" i="19"/>
  <c r="D19" i="19"/>
  <c r="Q18" i="19"/>
  <c r="D18" i="19"/>
  <c r="Q17" i="19"/>
  <c r="D17" i="19"/>
  <c r="Q16" i="19"/>
  <c r="D16" i="19"/>
  <c r="Q15" i="19"/>
  <c r="D15" i="19"/>
  <c r="Q14" i="19"/>
  <c r="D14" i="19"/>
  <c r="Q13" i="19"/>
  <c r="D13" i="19"/>
  <c r="Q12" i="19"/>
  <c r="D12" i="19"/>
  <c r="Q11" i="19"/>
  <c r="D11" i="19"/>
  <c r="Q10" i="19"/>
  <c r="D10" i="19"/>
  <c r="Q9" i="19"/>
  <c r="D9" i="19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T55" i="18"/>
  <c r="D55" i="18"/>
  <c r="T54" i="18"/>
  <c r="D54" i="18"/>
  <c r="T53" i="18"/>
  <c r="D53" i="18"/>
  <c r="T52" i="18"/>
  <c r="D52" i="18"/>
  <c r="T51" i="18"/>
  <c r="D51" i="18"/>
  <c r="T50" i="18"/>
  <c r="D50" i="18"/>
  <c r="T49" i="18"/>
  <c r="D49" i="18"/>
  <c r="T48" i="18"/>
  <c r="D48" i="18"/>
  <c r="T47" i="18"/>
  <c r="D47" i="18"/>
  <c r="T46" i="18"/>
  <c r="D46" i="18"/>
  <c r="T45" i="18"/>
  <c r="D45" i="18"/>
  <c r="T44" i="18"/>
  <c r="D44" i="18"/>
  <c r="T43" i="18"/>
  <c r="D43" i="18"/>
  <c r="T42" i="18"/>
  <c r="D42" i="18"/>
  <c r="T41" i="18"/>
  <c r="D41" i="18"/>
  <c r="T40" i="18"/>
  <c r="D40" i="18"/>
  <c r="T39" i="18"/>
  <c r="D39" i="18"/>
  <c r="T38" i="18"/>
  <c r="D38" i="18"/>
  <c r="T37" i="18"/>
  <c r="D37" i="18"/>
  <c r="T36" i="18"/>
  <c r="D36" i="18"/>
  <c r="T35" i="18"/>
  <c r="D35" i="18"/>
  <c r="T34" i="18"/>
  <c r="D34" i="18"/>
  <c r="T33" i="18"/>
  <c r="D33" i="18"/>
  <c r="T32" i="18"/>
  <c r="D32" i="18"/>
  <c r="T31" i="18"/>
  <c r="D31" i="18"/>
  <c r="T30" i="18"/>
  <c r="D30" i="18"/>
  <c r="T29" i="18"/>
  <c r="D29" i="18"/>
  <c r="T28" i="18"/>
  <c r="D28" i="18"/>
  <c r="T27" i="18"/>
  <c r="D27" i="18"/>
  <c r="T26" i="18"/>
  <c r="D26" i="18"/>
  <c r="T25" i="18"/>
  <c r="D25" i="18"/>
  <c r="T24" i="18"/>
  <c r="D24" i="18"/>
  <c r="T23" i="18"/>
  <c r="D23" i="18"/>
  <c r="T22" i="18"/>
  <c r="D22" i="18"/>
  <c r="T21" i="18"/>
  <c r="D21" i="18"/>
  <c r="T20" i="18"/>
  <c r="D20" i="18"/>
  <c r="T19" i="18"/>
  <c r="D19" i="18"/>
  <c r="T18" i="18"/>
  <c r="D18" i="18"/>
  <c r="T17" i="18"/>
  <c r="D17" i="18"/>
  <c r="T16" i="18"/>
  <c r="D16" i="18"/>
  <c r="T15" i="18"/>
  <c r="D15" i="18"/>
  <c r="T14" i="18"/>
  <c r="D14" i="18"/>
  <c r="T13" i="18"/>
  <c r="D13" i="18"/>
  <c r="T12" i="18"/>
  <c r="D12" i="18"/>
  <c r="T11" i="18"/>
  <c r="D11" i="18"/>
  <c r="T10" i="18"/>
  <c r="D10" i="18"/>
  <c r="T9" i="18"/>
  <c r="D9" i="18"/>
  <c r="D10" i="17"/>
  <c r="N10" i="17"/>
  <c r="G53" i="17"/>
  <c r="K53" i="17"/>
  <c r="J53" i="17"/>
  <c r="I53" i="17"/>
  <c r="H53" i="17"/>
  <c r="F53" i="17"/>
  <c r="E53" i="17"/>
  <c r="N46" i="17"/>
  <c r="D46" i="17"/>
  <c r="N45" i="17"/>
  <c r="D45" i="17"/>
  <c r="N44" i="17"/>
  <c r="D44" i="17"/>
  <c r="N43" i="17"/>
  <c r="D43" i="17"/>
  <c r="N42" i="17"/>
  <c r="D42" i="17"/>
  <c r="N41" i="17"/>
  <c r="D41" i="17"/>
  <c r="N40" i="17"/>
  <c r="D40" i="17"/>
  <c r="N39" i="17"/>
  <c r="D39" i="17"/>
  <c r="N38" i="17"/>
  <c r="D38" i="17"/>
  <c r="N37" i="17"/>
  <c r="D37" i="17"/>
  <c r="N36" i="17"/>
  <c r="D36" i="17"/>
  <c r="N35" i="17"/>
  <c r="D35" i="17"/>
  <c r="N34" i="17"/>
  <c r="D34" i="17"/>
  <c r="N33" i="17"/>
  <c r="D33" i="17"/>
  <c r="N32" i="17"/>
  <c r="D32" i="17"/>
  <c r="N31" i="17"/>
  <c r="D31" i="17"/>
  <c r="N30" i="17"/>
  <c r="D30" i="17"/>
  <c r="N29" i="17"/>
  <c r="D29" i="17"/>
  <c r="N28" i="17"/>
  <c r="D28" i="17"/>
  <c r="N27" i="17"/>
  <c r="D27" i="17"/>
  <c r="N26" i="17"/>
  <c r="D26" i="17"/>
  <c r="N25" i="17"/>
  <c r="D25" i="17"/>
  <c r="N24" i="17"/>
  <c r="D24" i="17"/>
  <c r="N23" i="17"/>
  <c r="D23" i="17"/>
  <c r="N22" i="17"/>
  <c r="D22" i="17"/>
  <c r="N21" i="17"/>
  <c r="D21" i="17"/>
  <c r="N20" i="17"/>
  <c r="D20" i="17"/>
  <c r="N19" i="17"/>
  <c r="D19" i="17"/>
  <c r="N18" i="17"/>
  <c r="D18" i="17"/>
  <c r="N17" i="17"/>
  <c r="D17" i="17"/>
  <c r="N16" i="17"/>
  <c r="D16" i="17"/>
  <c r="N15" i="17"/>
  <c r="D15" i="17"/>
  <c r="N14" i="17"/>
  <c r="D14" i="17"/>
  <c r="N13" i="17"/>
  <c r="D13" i="17"/>
  <c r="N12" i="17"/>
  <c r="D12" i="17"/>
  <c r="N11" i="17"/>
  <c r="D11" i="17"/>
  <c r="N9" i="17"/>
  <c r="D9" i="17"/>
  <c r="N108" i="16"/>
  <c r="M108" i="16"/>
  <c r="L108" i="16"/>
  <c r="K108" i="16"/>
  <c r="J108" i="16"/>
  <c r="I108" i="16"/>
  <c r="H108" i="16"/>
  <c r="G108" i="16"/>
  <c r="F108" i="16"/>
  <c r="E108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Q101" i="16"/>
  <c r="Q100" i="16"/>
  <c r="Q99" i="16"/>
  <c r="Q98" i="16"/>
  <c r="Q97" i="16"/>
  <c r="Q96" i="16"/>
  <c r="Q95" i="16"/>
  <c r="Q94" i="16"/>
  <c r="Q93" i="16"/>
  <c r="Q92" i="16"/>
  <c r="Q91" i="16"/>
  <c r="Q90" i="16"/>
  <c r="Q89" i="16"/>
  <c r="Q88" i="16"/>
  <c r="Q87" i="16"/>
  <c r="Q86" i="16"/>
  <c r="Q85" i="16"/>
  <c r="Q84" i="16"/>
  <c r="Q83" i="16"/>
  <c r="Q82" i="16"/>
  <c r="Q81" i="16"/>
  <c r="Q80" i="16"/>
  <c r="Q79" i="16"/>
  <c r="Q78" i="16"/>
  <c r="Q77" i="16"/>
  <c r="Q76" i="16"/>
  <c r="Q75" i="16"/>
  <c r="Q74" i="16"/>
  <c r="Q73" i="16"/>
  <c r="Q72" i="16"/>
  <c r="Q71" i="16"/>
  <c r="Q70" i="16"/>
  <c r="Q69" i="16"/>
  <c r="Q68" i="16"/>
  <c r="Q67" i="16"/>
  <c r="Q66" i="16"/>
  <c r="Q65" i="16"/>
  <c r="Q64" i="16"/>
  <c r="Q63" i="16"/>
  <c r="Q62" i="16"/>
  <c r="Q61" i="16"/>
  <c r="Q60" i="16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10" i="16"/>
  <c r="Q9" i="16"/>
  <c r="P80" i="15"/>
  <c r="O80" i="15"/>
  <c r="N80" i="15"/>
  <c r="M80" i="15"/>
  <c r="L80" i="15"/>
  <c r="K80" i="15"/>
  <c r="J80" i="15"/>
  <c r="I80" i="15"/>
  <c r="H80" i="15"/>
  <c r="G80" i="15"/>
  <c r="F80" i="15"/>
  <c r="E80" i="15"/>
  <c r="S73" i="15"/>
  <c r="D73" i="15"/>
  <c r="S72" i="15"/>
  <c r="D72" i="15"/>
  <c r="S71" i="15"/>
  <c r="D71" i="15"/>
  <c r="S70" i="15"/>
  <c r="S69" i="15"/>
  <c r="S68" i="15"/>
  <c r="D68" i="15"/>
  <c r="S67" i="15"/>
  <c r="D67" i="15"/>
  <c r="S66" i="15"/>
  <c r="D66" i="15"/>
  <c r="S65" i="15"/>
  <c r="D65" i="15"/>
  <c r="S64" i="15"/>
  <c r="D64" i="15"/>
  <c r="S63" i="15"/>
  <c r="D63" i="15"/>
  <c r="S62" i="15"/>
  <c r="D62" i="15"/>
  <c r="S61" i="15"/>
  <c r="D61" i="15"/>
  <c r="S60" i="15"/>
  <c r="D60" i="15"/>
  <c r="S59" i="15"/>
  <c r="D59" i="15"/>
  <c r="S58" i="15"/>
  <c r="D58" i="15"/>
  <c r="S57" i="15"/>
  <c r="D57" i="15"/>
  <c r="S56" i="15"/>
  <c r="D56" i="15"/>
  <c r="S55" i="15"/>
  <c r="D55" i="15"/>
  <c r="S54" i="15"/>
  <c r="D54" i="15"/>
  <c r="S53" i="15"/>
  <c r="D53" i="15"/>
  <c r="S52" i="15"/>
  <c r="D52" i="15"/>
  <c r="S51" i="15"/>
  <c r="D51" i="15"/>
  <c r="S50" i="15"/>
  <c r="D50" i="15"/>
  <c r="S49" i="15"/>
  <c r="D49" i="15"/>
  <c r="S48" i="15"/>
  <c r="D48" i="15"/>
  <c r="S47" i="15"/>
  <c r="D47" i="15"/>
  <c r="S46" i="15"/>
  <c r="D46" i="15"/>
  <c r="S45" i="15"/>
  <c r="D45" i="15"/>
  <c r="S44" i="15"/>
  <c r="D44" i="15"/>
  <c r="S43" i="15"/>
  <c r="D43" i="15"/>
  <c r="S42" i="15"/>
  <c r="D42" i="15"/>
  <c r="S41" i="15"/>
  <c r="D41" i="15"/>
  <c r="S40" i="15"/>
  <c r="D40" i="15"/>
  <c r="S39" i="15"/>
  <c r="D39" i="15"/>
  <c r="S38" i="15"/>
  <c r="D38" i="15"/>
  <c r="S37" i="15"/>
  <c r="D37" i="15"/>
  <c r="S36" i="15"/>
  <c r="D36" i="15"/>
  <c r="S35" i="15"/>
  <c r="D35" i="15"/>
  <c r="S34" i="15"/>
  <c r="D34" i="15"/>
  <c r="S33" i="15"/>
  <c r="D33" i="15"/>
  <c r="S32" i="15"/>
  <c r="D32" i="15"/>
  <c r="S31" i="15"/>
  <c r="D31" i="15"/>
  <c r="S30" i="15"/>
  <c r="D30" i="15"/>
  <c r="S29" i="15"/>
  <c r="D29" i="15"/>
  <c r="S28" i="15"/>
  <c r="D28" i="15"/>
  <c r="S27" i="15"/>
  <c r="D27" i="15"/>
  <c r="S26" i="15"/>
  <c r="D26" i="15"/>
  <c r="S25" i="15"/>
  <c r="D25" i="15"/>
  <c r="S24" i="15"/>
  <c r="D24" i="15"/>
  <c r="S23" i="15"/>
  <c r="D23" i="15"/>
  <c r="S22" i="15"/>
  <c r="D22" i="15"/>
  <c r="S21" i="15"/>
  <c r="D21" i="15"/>
  <c r="S20" i="15"/>
  <c r="D20" i="15"/>
  <c r="S19" i="15"/>
  <c r="D19" i="15"/>
  <c r="S18" i="15"/>
  <c r="D18" i="15"/>
  <c r="S17" i="15"/>
  <c r="D17" i="15"/>
  <c r="S16" i="15"/>
  <c r="D16" i="15"/>
  <c r="S15" i="15"/>
  <c r="D15" i="15"/>
  <c r="S14" i="15"/>
  <c r="D14" i="15"/>
  <c r="S13" i="15"/>
  <c r="D13" i="15"/>
  <c r="S12" i="15"/>
  <c r="D12" i="15"/>
  <c r="S11" i="15"/>
  <c r="D11" i="15"/>
  <c r="S10" i="15"/>
  <c r="D10" i="15"/>
  <c r="S9" i="15"/>
  <c r="D9" i="15"/>
  <c r="N285" i="14"/>
  <c r="M285" i="14"/>
  <c r="L285" i="14"/>
  <c r="K285" i="14"/>
  <c r="J285" i="14"/>
  <c r="I285" i="14"/>
  <c r="H285" i="14"/>
  <c r="G285" i="14"/>
  <c r="F285" i="14"/>
  <c r="E285" i="14"/>
  <c r="Q278" i="14"/>
  <c r="D278" i="14"/>
  <c r="Q277" i="14"/>
  <c r="D277" i="14"/>
  <c r="Q276" i="14"/>
  <c r="D276" i="14"/>
  <c r="Q275" i="14"/>
  <c r="D275" i="14"/>
  <c r="Q274" i="14"/>
  <c r="D274" i="14"/>
  <c r="Q273" i="14"/>
  <c r="D273" i="14"/>
  <c r="Q272" i="14"/>
  <c r="D272" i="14"/>
  <c r="Q271" i="14"/>
  <c r="D271" i="14"/>
  <c r="Q270" i="14"/>
  <c r="D270" i="14"/>
  <c r="Q269" i="14"/>
  <c r="D269" i="14"/>
  <c r="Q268" i="14"/>
  <c r="D268" i="14"/>
  <c r="Q267" i="14"/>
  <c r="D267" i="14"/>
  <c r="Q266" i="14"/>
  <c r="D266" i="14"/>
  <c r="Q265" i="14"/>
  <c r="D265" i="14"/>
  <c r="Q264" i="14"/>
  <c r="D264" i="14"/>
  <c r="Q263" i="14"/>
  <c r="D263" i="14"/>
  <c r="Q262" i="14"/>
  <c r="D262" i="14"/>
  <c r="Q261" i="14"/>
  <c r="D261" i="14"/>
  <c r="Q260" i="14"/>
  <c r="D260" i="14"/>
  <c r="Q259" i="14"/>
  <c r="D259" i="14"/>
  <c r="Q258" i="14"/>
  <c r="D258" i="14"/>
  <c r="Q257" i="14"/>
  <c r="D257" i="14"/>
  <c r="Q256" i="14"/>
  <c r="D256" i="14"/>
  <c r="Q255" i="14"/>
  <c r="D255" i="14"/>
  <c r="Q254" i="14"/>
  <c r="D254" i="14"/>
  <c r="Q253" i="14"/>
  <c r="D253" i="14"/>
  <c r="Q252" i="14"/>
  <c r="D252" i="14"/>
  <c r="Q251" i="14"/>
  <c r="D251" i="14"/>
  <c r="Q250" i="14"/>
  <c r="D250" i="14"/>
  <c r="Q249" i="14"/>
  <c r="D249" i="14"/>
  <c r="Q248" i="14"/>
  <c r="D248" i="14"/>
  <c r="Q247" i="14"/>
  <c r="D247" i="14"/>
  <c r="Q246" i="14"/>
  <c r="D246" i="14"/>
  <c r="Q245" i="14"/>
  <c r="D245" i="14"/>
  <c r="Q244" i="14"/>
  <c r="D244" i="14"/>
  <c r="Q243" i="14"/>
  <c r="D243" i="14"/>
  <c r="Q242" i="14"/>
  <c r="D242" i="14"/>
  <c r="Q241" i="14"/>
  <c r="D241" i="14"/>
  <c r="Q240" i="14"/>
  <c r="D240" i="14"/>
  <c r="Q239" i="14"/>
  <c r="D239" i="14"/>
  <c r="Q238" i="14"/>
  <c r="D238" i="14"/>
  <c r="Q237" i="14"/>
  <c r="D237" i="14"/>
  <c r="Q236" i="14"/>
  <c r="D236" i="14"/>
  <c r="Q235" i="14"/>
  <c r="D235" i="14"/>
  <c r="Q234" i="14"/>
  <c r="D234" i="14"/>
  <c r="Q233" i="14"/>
  <c r="D233" i="14"/>
  <c r="Q232" i="14"/>
  <c r="D232" i="14"/>
  <c r="Q231" i="14"/>
  <c r="D231" i="14"/>
  <c r="Q230" i="14"/>
  <c r="D230" i="14"/>
  <c r="Q229" i="14"/>
  <c r="D229" i="14"/>
  <c r="Q228" i="14"/>
  <c r="D228" i="14"/>
  <c r="Q227" i="14"/>
  <c r="D227" i="14"/>
  <c r="Q226" i="14"/>
  <c r="D226" i="14"/>
  <c r="Q225" i="14"/>
  <c r="D225" i="14"/>
  <c r="Q224" i="14"/>
  <c r="D224" i="14"/>
  <c r="Q223" i="14"/>
  <c r="D223" i="14"/>
  <c r="Q222" i="14"/>
  <c r="D222" i="14"/>
  <c r="Q221" i="14"/>
  <c r="D221" i="14"/>
  <c r="Q220" i="14"/>
  <c r="D220" i="14"/>
  <c r="Q219" i="14"/>
  <c r="D219" i="14"/>
  <c r="Q218" i="14"/>
  <c r="D218" i="14"/>
  <c r="Q217" i="14"/>
  <c r="D217" i="14"/>
  <c r="Q216" i="14"/>
  <c r="D216" i="14"/>
  <c r="Q215" i="14"/>
  <c r="D215" i="14"/>
  <c r="Q214" i="14"/>
  <c r="D214" i="14"/>
  <c r="Q213" i="14"/>
  <c r="D213" i="14"/>
  <c r="Q212" i="14"/>
  <c r="D212" i="14"/>
  <c r="Q211" i="14"/>
  <c r="D211" i="14"/>
  <c r="Q210" i="14"/>
  <c r="D210" i="14"/>
  <c r="Q209" i="14"/>
  <c r="D209" i="14"/>
  <c r="Q208" i="14"/>
  <c r="D208" i="14"/>
  <c r="Q207" i="14"/>
  <c r="D207" i="14"/>
  <c r="Q206" i="14"/>
  <c r="D206" i="14"/>
  <c r="Q205" i="14"/>
  <c r="D205" i="14"/>
  <c r="Q204" i="14"/>
  <c r="D204" i="14"/>
  <c r="Q203" i="14"/>
  <c r="D203" i="14"/>
  <c r="Q202" i="14"/>
  <c r="D202" i="14"/>
  <c r="Q201" i="14"/>
  <c r="D201" i="14"/>
  <c r="Q200" i="14"/>
  <c r="D200" i="14"/>
  <c r="Q199" i="14"/>
  <c r="D199" i="14"/>
  <c r="Q198" i="14"/>
  <c r="D198" i="14"/>
  <c r="Q197" i="14"/>
  <c r="D197" i="14"/>
  <c r="Q196" i="14"/>
  <c r="D196" i="14"/>
  <c r="Q195" i="14"/>
  <c r="D195" i="14"/>
  <c r="Q194" i="14"/>
  <c r="D194" i="14"/>
  <c r="Q193" i="14"/>
  <c r="D193" i="14"/>
  <c r="Q192" i="14"/>
  <c r="D192" i="14"/>
  <c r="Q191" i="14"/>
  <c r="D191" i="14"/>
  <c r="Q190" i="14"/>
  <c r="D190" i="14"/>
  <c r="Q189" i="14"/>
  <c r="D189" i="14"/>
  <c r="Q188" i="14"/>
  <c r="D188" i="14"/>
  <c r="Q187" i="14"/>
  <c r="D187" i="14"/>
  <c r="Q186" i="14"/>
  <c r="D186" i="14"/>
  <c r="Q185" i="14"/>
  <c r="D185" i="14"/>
  <c r="Q184" i="14"/>
  <c r="D184" i="14"/>
  <c r="Q183" i="14"/>
  <c r="D183" i="14"/>
  <c r="Q182" i="14"/>
  <c r="D182" i="14"/>
  <c r="Q181" i="14"/>
  <c r="D181" i="14"/>
  <c r="Q180" i="14"/>
  <c r="D180" i="14"/>
  <c r="Q179" i="14"/>
  <c r="D179" i="14"/>
  <c r="Q178" i="14"/>
  <c r="D178" i="14"/>
  <c r="Q177" i="14"/>
  <c r="D177" i="14"/>
  <c r="Q176" i="14"/>
  <c r="D176" i="14"/>
  <c r="Q175" i="14"/>
  <c r="D175" i="14"/>
  <c r="Q174" i="14"/>
  <c r="D174" i="14"/>
  <c r="Q173" i="14"/>
  <c r="D173" i="14"/>
  <c r="Q172" i="14"/>
  <c r="D172" i="14"/>
  <c r="Q171" i="14"/>
  <c r="D171" i="14"/>
  <c r="Q170" i="14"/>
  <c r="D170" i="14"/>
  <c r="Q169" i="14"/>
  <c r="D169" i="14"/>
  <c r="Q168" i="14"/>
  <c r="D168" i="14"/>
  <c r="Q167" i="14"/>
  <c r="D167" i="14"/>
  <c r="Q166" i="14"/>
  <c r="D166" i="14"/>
  <c r="Q165" i="14"/>
  <c r="D165" i="14"/>
  <c r="Q164" i="14"/>
  <c r="D164" i="14"/>
  <c r="Q163" i="14"/>
  <c r="D163" i="14"/>
  <c r="Q162" i="14"/>
  <c r="D162" i="14"/>
  <c r="Q161" i="14"/>
  <c r="D161" i="14"/>
  <c r="Q160" i="14"/>
  <c r="D160" i="14"/>
  <c r="Q159" i="14"/>
  <c r="D159" i="14"/>
  <c r="Q158" i="14"/>
  <c r="D158" i="14"/>
  <c r="Q157" i="14"/>
  <c r="D157" i="14"/>
  <c r="Q156" i="14"/>
  <c r="D156" i="14"/>
  <c r="Q155" i="14"/>
  <c r="D155" i="14"/>
  <c r="Q154" i="14"/>
  <c r="D154" i="14"/>
  <c r="Q153" i="14"/>
  <c r="D153" i="14"/>
  <c r="Q152" i="14"/>
  <c r="D152" i="14"/>
  <c r="Q151" i="14"/>
  <c r="D151" i="14"/>
  <c r="Q150" i="14"/>
  <c r="D150" i="14"/>
  <c r="Q149" i="14"/>
  <c r="D149" i="14"/>
  <c r="Q148" i="14"/>
  <c r="D148" i="14"/>
  <c r="Q147" i="14"/>
  <c r="D147" i="14"/>
  <c r="Q146" i="14"/>
  <c r="D146" i="14"/>
  <c r="Q145" i="14"/>
  <c r="D145" i="14"/>
  <c r="Q144" i="14"/>
  <c r="D144" i="14"/>
  <c r="Q143" i="14"/>
  <c r="D143" i="14"/>
  <c r="Q142" i="14"/>
  <c r="D142" i="14"/>
  <c r="Q141" i="14"/>
  <c r="D141" i="14"/>
  <c r="Q140" i="14"/>
  <c r="D140" i="14"/>
  <c r="Q139" i="14"/>
  <c r="D139" i="14"/>
  <c r="Q138" i="14"/>
  <c r="D138" i="14"/>
  <c r="D137" i="14"/>
  <c r="Q136" i="14"/>
  <c r="D136" i="14"/>
  <c r="Q135" i="14"/>
  <c r="D135" i="14"/>
  <c r="Q134" i="14"/>
  <c r="D134" i="14"/>
  <c r="Q133" i="14"/>
  <c r="D133" i="14"/>
  <c r="Q132" i="14"/>
  <c r="D132" i="14"/>
  <c r="Q131" i="14"/>
  <c r="D131" i="14"/>
  <c r="Q130" i="14"/>
  <c r="D130" i="14"/>
  <c r="Q129" i="14"/>
  <c r="D129" i="14"/>
  <c r="Q128" i="14"/>
  <c r="D128" i="14"/>
  <c r="Q127" i="14"/>
  <c r="D127" i="14"/>
  <c r="Q126" i="14"/>
  <c r="D126" i="14"/>
  <c r="Q125" i="14"/>
  <c r="D125" i="14"/>
  <c r="Q124" i="14"/>
  <c r="D124" i="14"/>
  <c r="Q123" i="14"/>
  <c r="D123" i="14"/>
  <c r="Q122" i="14"/>
  <c r="D122" i="14"/>
  <c r="Q121" i="14"/>
  <c r="D121" i="14"/>
  <c r="Q120" i="14"/>
  <c r="D120" i="14"/>
  <c r="Q119" i="14"/>
  <c r="D119" i="14"/>
  <c r="Q118" i="14"/>
  <c r="D118" i="14"/>
  <c r="Q117" i="14"/>
  <c r="D117" i="14"/>
  <c r="Q116" i="14"/>
  <c r="D116" i="14"/>
  <c r="Q115" i="14"/>
  <c r="D115" i="14"/>
  <c r="Q114" i="14"/>
  <c r="D114" i="14"/>
  <c r="Q113" i="14"/>
  <c r="D113" i="14"/>
  <c r="Q112" i="14"/>
  <c r="D112" i="14"/>
  <c r="Q111" i="14"/>
  <c r="D111" i="14"/>
  <c r="Q110" i="14"/>
  <c r="D110" i="14"/>
  <c r="Q109" i="14"/>
  <c r="D109" i="14"/>
  <c r="Q108" i="14"/>
  <c r="D108" i="14"/>
  <c r="Q107" i="14"/>
  <c r="D107" i="14"/>
  <c r="Q106" i="14"/>
  <c r="D106" i="14"/>
  <c r="Q105" i="14"/>
  <c r="D105" i="14"/>
  <c r="Q104" i="14"/>
  <c r="D104" i="14"/>
  <c r="Q103" i="14"/>
  <c r="D103" i="14"/>
  <c r="Q102" i="14"/>
  <c r="D102" i="14"/>
  <c r="Q101" i="14"/>
  <c r="D101" i="14"/>
  <c r="Q100" i="14"/>
  <c r="D100" i="14"/>
  <c r="Q99" i="14"/>
  <c r="D99" i="14"/>
  <c r="Q98" i="14"/>
  <c r="D98" i="14"/>
  <c r="Q97" i="14"/>
  <c r="D97" i="14"/>
  <c r="Q96" i="14"/>
  <c r="D96" i="14"/>
  <c r="Q95" i="14"/>
  <c r="D95" i="14"/>
  <c r="Q94" i="14"/>
  <c r="D94" i="14"/>
  <c r="Q93" i="14"/>
  <c r="D93" i="14"/>
  <c r="Q92" i="14"/>
  <c r="D92" i="14"/>
  <c r="Q91" i="14"/>
  <c r="D91" i="14"/>
  <c r="Q90" i="14"/>
  <c r="D90" i="14"/>
  <c r="Q89" i="14"/>
  <c r="D89" i="14"/>
  <c r="Q88" i="14"/>
  <c r="D88" i="14"/>
  <c r="Q87" i="14"/>
  <c r="D87" i="14"/>
  <c r="Q86" i="14"/>
  <c r="D86" i="14"/>
  <c r="Q85" i="14"/>
  <c r="D85" i="14"/>
  <c r="Q84" i="14"/>
  <c r="D84" i="14"/>
  <c r="Q83" i="14"/>
  <c r="D83" i="14"/>
  <c r="Q82" i="14"/>
  <c r="D82" i="14"/>
  <c r="Q81" i="14"/>
  <c r="D81" i="14"/>
  <c r="Q80" i="14"/>
  <c r="D80" i="14"/>
  <c r="Q79" i="14"/>
  <c r="D79" i="14"/>
  <c r="Q78" i="14"/>
  <c r="D78" i="14"/>
  <c r="Q77" i="14"/>
  <c r="D77" i="14"/>
  <c r="Q76" i="14"/>
  <c r="D76" i="14"/>
  <c r="Q75" i="14"/>
  <c r="D75" i="14"/>
  <c r="Q74" i="14"/>
  <c r="D74" i="14"/>
  <c r="Q73" i="14"/>
  <c r="D73" i="14"/>
  <c r="Q72" i="14"/>
  <c r="D72" i="14"/>
  <c r="Q71" i="14"/>
  <c r="D71" i="14"/>
  <c r="Q70" i="14"/>
  <c r="D70" i="14"/>
  <c r="Q69" i="14"/>
  <c r="D69" i="14"/>
  <c r="Q68" i="14"/>
  <c r="D68" i="14"/>
  <c r="Q67" i="14"/>
  <c r="D67" i="14"/>
  <c r="Q66" i="14"/>
  <c r="D66" i="14"/>
  <c r="Q65" i="14"/>
  <c r="D65" i="14"/>
  <c r="Q64" i="14"/>
  <c r="D64" i="14"/>
  <c r="Q63" i="14"/>
  <c r="D63" i="14"/>
  <c r="Q62" i="14"/>
  <c r="D62" i="14"/>
  <c r="Q61" i="14"/>
  <c r="D61" i="14"/>
  <c r="Q60" i="14"/>
  <c r="D60" i="14"/>
  <c r="Q59" i="14"/>
  <c r="D59" i="14"/>
  <c r="Q58" i="14"/>
  <c r="D58" i="14"/>
  <c r="Q57" i="14"/>
  <c r="D57" i="14"/>
  <c r="Q56" i="14"/>
  <c r="D56" i="14"/>
  <c r="Q55" i="14"/>
  <c r="D55" i="14"/>
  <c r="Q54" i="14"/>
  <c r="D54" i="14"/>
  <c r="Q53" i="14"/>
  <c r="D53" i="14"/>
  <c r="Q52" i="14"/>
  <c r="D52" i="14"/>
  <c r="Q51" i="14"/>
  <c r="D51" i="14"/>
  <c r="Q50" i="14"/>
  <c r="D50" i="14"/>
  <c r="Q49" i="14"/>
  <c r="D49" i="14"/>
  <c r="Q48" i="14"/>
  <c r="D48" i="14"/>
  <c r="Q47" i="14"/>
  <c r="D47" i="14"/>
  <c r="Q46" i="14"/>
  <c r="D46" i="14"/>
  <c r="Q45" i="14"/>
  <c r="D45" i="14"/>
  <c r="Q44" i="14"/>
  <c r="D44" i="14"/>
  <c r="Q43" i="14"/>
  <c r="D43" i="14"/>
  <c r="Q42" i="14"/>
  <c r="D42" i="14"/>
  <c r="Q41" i="14"/>
  <c r="D41" i="14"/>
  <c r="Q40" i="14"/>
  <c r="D40" i="14"/>
  <c r="Q39" i="14"/>
  <c r="D39" i="14"/>
  <c r="Q38" i="14"/>
  <c r="D38" i="14"/>
  <c r="Q37" i="14"/>
  <c r="D37" i="14"/>
  <c r="Q36" i="14"/>
  <c r="D36" i="14"/>
  <c r="Q35" i="14"/>
  <c r="D35" i="14"/>
  <c r="Q34" i="14"/>
  <c r="D34" i="14"/>
  <c r="Q33" i="14"/>
  <c r="D33" i="14"/>
  <c r="Q32" i="14"/>
  <c r="D32" i="14"/>
  <c r="Q31" i="14"/>
  <c r="D31" i="14"/>
  <c r="Q30" i="14"/>
  <c r="D30" i="14"/>
  <c r="Q29" i="14"/>
  <c r="D29" i="14"/>
  <c r="Q28" i="14"/>
  <c r="D28" i="14"/>
  <c r="Q27" i="14"/>
  <c r="D27" i="14"/>
  <c r="Q26" i="14"/>
  <c r="D26" i="14"/>
  <c r="Q25" i="14"/>
  <c r="D25" i="14"/>
  <c r="Q24" i="14"/>
  <c r="D24" i="14"/>
  <c r="Q23" i="14"/>
  <c r="D23" i="14"/>
  <c r="Q22" i="14"/>
  <c r="D22" i="14"/>
  <c r="Q21" i="14"/>
  <c r="D21" i="14"/>
  <c r="Q20" i="14"/>
  <c r="D20" i="14"/>
  <c r="Q19" i="14"/>
  <c r="D19" i="14"/>
  <c r="Q18" i="14"/>
  <c r="D18" i="14"/>
  <c r="Q17" i="14"/>
  <c r="D17" i="14"/>
  <c r="Q16" i="14"/>
  <c r="D16" i="14"/>
  <c r="Q15" i="14"/>
  <c r="D15" i="14"/>
  <c r="Q14" i="14"/>
  <c r="D14" i="14"/>
  <c r="Q13" i="14"/>
  <c r="D13" i="14"/>
  <c r="Q12" i="14"/>
  <c r="Q11" i="14"/>
  <c r="Q10" i="14"/>
  <c r="Q9" i="14"/>
  <c r="J10" i="13"/>
  <c r="G48" i="13"/>
  <c r="F48" i="13"/>
  <c r="E48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9" i="13"/>
  <c r="X59" i="78" l="1"/>
  <c r="V59" i="77"/>
  <c r="V59" i="76"/>
  <c r="V57" i="76"/>
  <c r="X57" i="78"/>
  <c r="V57" i="77"/>
  <c r="V55" i="76"/>
  <c r="X55" i="78"/>
  <c r="V55" i="77"/>
  <c r="V53" i="77"/>
  <c r="X53" i="78"/>
  <c r="V53" i="76"/>
  <c r="X51" i="78"/>
  <c r="V51" i="77"/>
  <c r="V49" i="77"/>
  <c r="V49" i="76"/>
  <c r="X49" i="78"/>
  <c r="V47" i="77"/>
  <c r="V47" i="76"/>
  <c r="X47" i="78"/>
  <c r="P26" i="12"/>
  <c r="D26" i="12"/>
  <c r="P25" i="12"/>
  <c r="D25" i="12"/>
  <c r="P24" i="12"/>
  <c r="D24" i="12"/>
  <c r="P23" i="12"/>
  <c r="D23" i="12"/>
  <c r="P22" i="12"/>
  <c r="D22" i="12"/>
  <c r="P21" i="12"/>
  <c r="D21" i="12"/>
  <c r="P20" i="12"/>
  <c r="D20" i="12"/>
  <c r="P19" i="12"/>
  <c r="D19" i="12"/>
  <c r="P18" i="12"/>
  <c r="D18" i="12"/>
  <c r="P17" i="12"/>
  <c r="D17" i="12"/>
  <c r="P16" i="12"/>
  <c r="D16" i="12"/>
  <c r="P15" i="12"/>
  <c r="D15" i="12"/>
  <c r="P14" i="12"/>
  <c r="D14" i="12"/>
  <c r="P13" i="12"/>
  <c r="D13" i="12"/>
  <c r="P12" i="12"/>
  <c r="D12" i="12"/>
  <c r="P11" i="12"/>
  <c r="D11" i="12"/>
  <c r="P10" i="12"/>
  <c r="D10" i="12"/>
  <c r="P9" i="12"/>
  <c r="D9" i="12"/>
  <c r="N35" i="4"/>
  <c r="M35" i="4"/>
  <c r="L35" i="4"/>
  <c r="K35" i="4"/>
  <c r="J35" i="4"/>
  <c r="I35" i="4"/>
  <c r="H35" i="4"/>
  <c r="G35" i="4"/>
  <c r="L33" i="12"/>
  <c r="K33" i="12"/>
  <c r="K41" i="12" s="1"/>
  <c r="M33" i="12"/>
  <c r="J33" i="12"/>
  <c r="I33" i="12"/>
  <c r="H33" i="12"/>
  <c r="G33" i="12"/>
  <c r="F33" i="12"/>
  <c r="E33" i="12"/>
  <c r="P57" i="11"/>
  <c r="D57" i="11"/>
  <c r="P56" i="11"/>
  <c r="D56" i="11"/>
  <c r="P55" i="11"/>
  <c r="D55" i="11"/>
  <c r="P54" i="11"/>
  <c r="D54" i="11"/>
  <c r="P53" i="11"/>
  <c r="D53" i="11"/>
  <c r="P52" i="11"/>
  <c r="D52" i="11"/>
  <c r="P51" i="11"/>
  <c r="D51" i="11"/>
  <c r="P50" i="11"/>
  <c r="D50" i="11"/>
  <c r="P49" i="11"/>
  <c r="D49" i="11"/>
  <c r="P48" i="11"/>
  <c r="D48" i="11"/>
  <c r="P47" i="11"/>
  <c r="D47" i="11"/>
  <c r="P46" i="11"/>
  <c r="D46" i="11"/>
  <c r="P45" i="11"/>
  <c r="D45" i="11"/>
  <c r="P44" i="11"/>
  <c r="D44" i="11"/>
  <c r="P43" i="11"/>
  <c r="D43" i="11"/>
  <c r="P42" i="11"/>
  <c r="D42" i="11"/>
  <c r="P41" i="11"/>
  <c r="D41" i="11"/>
  <c r="P40" i="11"/>
  <c r="D40" i="11"/>
  <c r="P39" i="11"/>
  <c r="D39" i="11"/>
  <c r="P38" i="11"/>
  <c r="D38" i="11"/>
  <c r="P37" i="11"/>
  <c r="D37" i="11"/>
  <c r="P36" i="11"/>
  <c r="D36" i="11"/>
  <c r="P35" i="11"/>
  <c r="D35" i="11"/>
  <c r="P34" i="11"/>
  <c r="D34" i="11"/>
  <c r="P33" i="11"/>
  <c r="D33" i="11"/>
  <c r="P32" i="11"/>
  <c r="D32" i="11"/>
  <c r="P31" i="11"/>
  <c r="D31" i="11"/>
  <c r="P30" i="11"/>
  <c r="D30" i="11"/>
  <c r="P29" i="11"/>
  <c r="D29" i="11"/>
  <c r="P28" i="11"/>
  <c r="D28" i="11"/>
  <c r="P27" i="11"/>
  <c r="D27" i="11"/>
  <c r="P26" i="11"/>
  <c r="D26" i="11"/>
  <c r="P25" i="11"/>
  <c r="D25" i="11"/>
  <c r="P24" i="11"/>
  <c r="D24" i="11"/>
  <c r="P23" i="11"/>
  <c r="D23" i="11"/>
  <c r="P22" i="11"/>
  <c r="D22" i="11"/>
  <c r="P21" i="11"/>
  <c r="D21" i="11"/>
  <c r="P20" i="11"/>
  <c r="D20" i="11"/>
  <c r="P19" i="11"/>
  <c r="D19" i="11"/>
  <c r="P18" i="11"/>
  <c r="D18" i="11"/>
  <c r="P17" i="11"/>
  <c r="D17" i="11"/>
  <c r="P16" i="11"/>
  <c r="D16" i="11"/>
  <c r="P15" i="11"/>
  <c r="D15" i="11"/>
  <c r="P14" i="11"/>
  <c r="D14" i="11"/>
  <c r="P13" i="11"/>
  <c r="D13" i="11"/>
  <c r="P12" i="11"/>
  <c r="D12" i="11"/>
  <c r="P11" i="11"/>
  <c r="D11" i="11"/>
  <c r="P10" i="11"/>
  <c r="D10" i="11"/>
  <c r="P9" i="11"/>
  <c r="D9" i="11"/>
  <c r="M64" i="11"/>
  <c r="L64" i="11"/>
  <c r="K64" i="11"/>
  <c r="J64" i="11"/>
  <c r="I64" i="11"/>
  <c r="H64" i="11"/>
  <c r="G64" i="11"/>
  <c r="F64" i="11"/>
  <c r="E64" i="11"/>
  <c r="P95" i="10"/>
  <c r="O95" i="10"/>
  <c r="N95" i="10"/>
  <c r="M95" i="10"/>
  <c r="L95" i="10"/>
  <c r="K95" i="10"/>
  <c r="J95" i="10"/>
  <c r="I95" i="10"/>
  <c r="H95" i="10"/>
  <c r="G95" i="10"/>
  <c r="F95" i="10"/>
  <c r="E95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M666" i="9"/>
  <c r="L666" i="9"/>
  <c r="K666" i="9"/>
  <c r="J666" i="9"/>
  <c r="I666" i="9"/>
  <c r="H666" i="9"/>
  <c r="G666" i="9"/>
  <c r="F666" i="9"/>
  <c r="E666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P622" i="9"/>
  <c r="P621" i="9"/>
  <c r="P620" i="9"/>
  <c r="P619" i="9"/>
  <c r="P618" i="9"/>
  <c r="P617" i="9"/>
  <c r="P616" i="9"/>
  <c r="P615" i="9"/>
  <c r="P614" i="9"/>
  <c r="P613" i="9"/>
  <c r="P612" i="9"/>
  <c r="P611" i="9"/>
  <c r="P610" i="9"/>
  <c r="P609" i="9"/>
  <c r="P608" i="9"/>
  <c r="P607" i="9"/>
  <c r="P606" i="9"/>
  <c r="P605" i="9"/>
  <c r="P604" i="9"/>
  <c r="P603" i="9"/>
  <c r="P602" i="9"/>
  <c r="P601" i="9"/>
  <c r="P600" i="9"/>
  <c r="P599" i="9"/>
  <c r="P598" i="9"/>
  <c r="P597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P563" i="9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P547" i="9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P509" i="9"/>
  <c r="P508" i="9"/>
  <c r="P507" i="9"/>
  <c r="P506" i="9"/>
  <c r="P505" i="9"/>
  <c r="P504" i="9"/>
  <c r="P503" i="9"/>
  <c r="P502" i="9"/>
  <c r="P501" i="9"/>
  <c r="P500" i="9"/>
  <c r="P499" i="9"/>
  <c r="P498" i="9"/>
  <c r="P497" i="9"/>
  <c r="P496" i="9"/>
  <c r="P495" i="9"/>
  <c r="P494" i="9"/>
  <c r="P493" i="9"/>
  <c r="P492" i="9"/>
  <c r="P491" i="9"/>
  <c r="P490" i="9"/>
  <c r="P489" i="9"/>
  <c r="P488" i="9"/>
  <c r="P487" i="9"/>
  <c r="P486" i="9"/>
  <c r="P485" i="9"/>
  <c r="P484" i="9"/>
  <c r="P483" i="9"/>
  <c r="P482" i="9"/>
  <c r="P481" i="9"/>
  <c r="P480" i="9"/>
  <c r="P479" i="9"/>
  <c r="P478" i="9"/>
  <c r="P477" i="9"/>
  <c r="P476" i="9"/>
  <c r="P475" i="9"/>
  <c r="P474" i="9"/>
  <c r="P473" i="9"/>
  <c r="P472" i="9"/>
  <c r="P471" i="9"/>
  <c r="P470" i="9"/>
  <c r="P469" i="9"/>
  <c r="P468" i="9"/>
  <c r="P467" i="9"/>
  <c r="P466" i="9"/>
  <c r="P465" i="9"/>
  <c r="P464" i="9"/>
  <c r="P463" i="9"/>
  <c r="P462" i="9"/>
  <c r="P461" i="9"/>
  <c r="P460" i="9"/>
  <c r="P459" i="9"/>
  <c r="P458" i="9"/>
  <c r="P457" i="9"/>
  <c r="P456" i="9"/>
  <c r="P455" i="9"/>
  <c r="P454" i="9"/>
  <c r="P453" i="9"/>
  <c r="P452" i="9"/>
  <c r="P451" i="9"/>
  <c r="P450" i="9"/>
  <c r="P449" i="9"/>
  <c r="P448" i="9"/>
  <c r="P447" i="9"/>
  <c r="P446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32" i="9"/>
  <c r="P431" i="9"/>
  <c r="P430" i="9"/>
  <c r="P429" i="9"/>
  <c r="P428" i="9"/>
  <c r="P427" i="9"/>
  <c r="P426" i="9"/>
  <c r="P425" i="9"/>
  <c r="P424" i="9"/>
  <c r="P423" i="9"/>
  <c r="P422" i="9"/>
  <c r="P421" i="9"/>
  <c r="P420" i="9"/>
  <c r="P419" i="9"/>
  <c r="P418" i="9"/>
  <c r="P417" i="9"/>
  <c r="P416" i="9"/>
  <c r="P415" i="9"/>
  <c r="P414" i="9"/>
  <c r="P413" i="9"/>
  <c r="P412" i="9"/>
  <c r="P411" i="9"/>
  <c r="P410" i="9"/>
  <c r="P409" i="9"/>
  <c r="P408" i="9"/>
  <c r="P407" i="9"/>
  <c r="P406" i="9"/>
  <c r="P405" i="9"/>
  <c r="P404" i="9"/>
  <c r="P403" i="9"/>
  <c r="P402" i="9"/>
  <c r="P401" i="9"/>
  <c r="P400" i="9"/>
  <c r="P399" i="9"/>
  <c r="P398" i="9"/>
  <c r="P397" i="9"/>
  <c r="P396" i="9"/>
  <c r="P395" i="9"/>
  <c r="P394" i="9"/>
  <c r="P393" i="9"/>
  <c r="P392" i="9"/>
  <c r="P391" i="9"/>
  <c r="P390" i="9"/>
  <c r="P389" i="9"/>
  <c r="P388" i="9"/>
  <c r="P387" i="9"/>
  <c r="P386" i="9"/>
  <c r="P385" i="9"/>
  <c r="P384" i="9"/>
  <c r="P383" i="9"/>
  <c r="P382" i="9"/>
  <c r="P381" i="9"/>
  <c r="P380" i="9"/>
  <c r="P379" i="9"/>
  <c r="P378" i="9"/>
  <c r="P377" i="9"/>
  <c r="P376" i="9"/>
  <c r="P375" i="9"/>
  <c r="P374" i="9"/>
  <c r="P373" i="9"/>
  <c r="P372" i="9"/>
  <c r="P370" i="9"/>
  <c r="P369" i="9"/>
  <c r="P368" i="9"/>
  <c r="P367" i="9"/>
  <c r="P366" i="9"/>
  <c r="P365" i="9"/>
  <c r="P364" i="9"/>
  <c r="P363" i="9"/>
  <c r="P362" i="9"/>
  <c r="P361" i="9"/>
  <c r="P360" i="9"/>
  <c r="P359" i="9"/>
  <c r="P358" i="9"/>
  <c r="P357" i="9"/>
  <c r="P356" i="9"/>
  <c r="P355" i="9"/>
  <c r="P354" i="9"/>
  <c r="P353" i="9"/>
  <c r="P352" i="9"/>
  <c r="P351" i="9"/>
  <c r="P350" i="9"/>
  <c r="P349" i="9"/>
  <c r="P348" i="9"/>
  <c r="P347" i="9"/>
  <c r="P346" i="9"/>
  <c r="P345" i="9"/>
  <c r="P344" i="9"/>
  <c r="P343" i="9"/>
  <c r="P342" i="9"/>
  <c r="P341" i="9"/>
  <c r="P340" i="9"/>
  <c r="P339" i="9"/>
  <c r="P338" i="9"/>
  <c r="P337" i="9"/>
  <c r="P336" i="9"/>
  <c r="P335" i="9"/>
  <c r="P334" i="9"/>
  <c r="P333" i="9"/>
  <c r="P332" i="9"/>
  <c r="P331" i="9"/>
  <c r="P330" i="9"/>
  <c r="P329" i="9"/>
  <c r="P328" i="9"/>
  <c r="P327" i="9"/>
  <c r="P326" i="9"/>
  <c r="P325" i="9"/>
  <c r="P324" i="9"/>
  <c r="P323" i="9"/>
  <c r="P322" i="9"/>
  <c r="P321" i="9"/>
  <c r="P320" i="9"/>
  <c r="P319" i="9"/>
  <c r="P318" i="9"/>
  <c r="P317" i="9"/>
  <c r="P316" i="9"/>
  <c r="P315" i="9"/>
  <c r="P314" i="9"/>
  <c r="P313" i="9"/>
  <c r="P312" i="9"/>
  <c r="P311" i="9"/>
  <c r="P310" i="9"/>
  <c r="P309" i="9"/>
  <c r="P308" i="9"/>
  <c r="P307" i="9"/>
  <c r="P306" i="9"/>
  <c r="P305" i="9"/>
  <c r="P304" i="9"/>
  <c r="P303" i="9"/>
  <c r="P302" i="9"/>
  <c r="P301" i="9"/>
  <c r="P300" i="9"/>
  <c r="P299" i="9"/>
  <c r="P298" i="9"/>
  <c r="P297" i="9"/>
  <c r="P296" i="9"/>
  <c r="P295" i="9"/>
  <c r="P294" i="9"/>
  <c r="P293" i="9"/>
  <c r="P292" i="9"/>
  <c r="P291" i="9"/>
  <c r="P290" i="9"/>
  <c r="P289" i="9"/>
  <c r="P288" i="9"/>
  <c r="P287" i="9"/>
  <c r="P286" i="9"/>
  <c r="P285" i="9"/>
  <c r="P284" i="9"/>
  <c r="P283" i="9"/>
  <c r="P282" i="9"/>
  <c r="P281" i="9"/>
  <c r="P280" i="9"/>
  <c r="P279" i="9"/>
  <c r="P278" i="9"/>
  <c r="P277" i="9"/>
  <c r="P276" i="9"/>
  <c r="P275" i="9"/>
  <c r="P274" i="9"/>
  <c r="P273" i="9"/>
  <c r="P272" i="9"/>
  <c r="P271" i="9"/>
  <c r="P270" i="9"/>
  <c r="P269" i="9"/>
  <c r="P268" i="9"/>
  <c r="P267" i="9"/>
  <c r="P266" i="9"/>
  <c r="P265" i="9"/>
  <c r="P264" i="9"/>
  <c r="P263" i="9"/>
  <c r="P262" i="9"/>
  <c r="P261" i="9"/>
  <c r="P260" i="9"/>
  <c r="P259" i="9"/>
  <c r="P258" i="9"/>
  <c r="P257" i="9"/>
  <c r="P256" i="9"/>
  <c r="P255" i="9"/>
  <c r="P254" i="9"/>
  <c r="P253" i="9"/>
  <c r="P252" i="9"/>
  <c r="P251" i="9"/>
  <c r="P250" i="9"/>
  <c r="P249" i="9"/>
  <c r="P248" i="9"/>
  <c r="P247" i="9"/>
  <c r="P246" i="9"/>
  <c r="P245" i="9"/>
  <c r="P244" i="9"/>
  <c r="P243" i="9"/>
  <c r="P242" i="9"/>
  <c r="P241" i="9"/>
  <c r="P240" i="9"/>
  <c r="P239" i="9"/>
  <c r="P238" i="9"/>
  <c r="P237" i="9"/>
  <c r="P236" i="9"/>
  <c r="P235" i="9"/>
  <c r="P234" i="9"/>
  <c r="P233" i="9"/>
  <c r="P232" i="9"/>
  <c r="P231" i="9"/>
  <c r="P230" i="9"/>
  <c r="P229" i="9"/>
  <c r="P228" i="9"/>
  <c r="P227" i="9"/>
  <c r="P226" i="9"/>
  <c r="P225" i="9"/>
  <c r="P224" i="9"/>
  <c r="P223" i="9"/>
  <c r="P222" i="9"/>
  <c r="P221" i="9"/>
  <c r="P220" i="9"/>
  <c r="P219" i="9"/>
  <c r="P218" i="9"/>
  <c r="P217" i="9"/>
  <c r="P216" i="9"/>
  <c r="P215" i="9"/>
  <c r="P214" i="9"/>
  <c r="P213" i="9"/>
  <c r="P212" i="9"/>
  <c r="P211" i="9"/>
  <c r="P210" i="9"/>
  <c r="P209" i="9"/>
  <c r="P208" i="9"/>
  <c r="P207" i="9"/>
  <c r="P206" i="9"/>
  <c r="P205" i="9"/>
  <c r="P204" i="9"/>
  <c r="P203" i="9"/>
  <c r="P202" i="9"/>
  <c r="P201" i="9"/>
  <c r="P200" i="9"/>
  <c r="P199" i="9"/>
  <c r="P198" i="9"/>
  <c r="P197" i="9"/>
  <c r="P196" i="9"/>
  <c r="P195" i="9"/>
  <c r="P194" i="9"/>
  <c r="P193" i="9"/>
  <c r="P192" i="9"/>
  <c r="P191" i="9"/>
  <c r="P190" i="9"/>
  <c r="P189" i="9"/>
  <c r="P188" i="9"/>
  <c r="P187" i="9"/>
  <c r="P186" i="9"/>
  <c r="P185" i="9"/>
  <c r="P184" i="9"/>
  <c r="P183" i="9"/>
  <c r="P182" i="9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N52" i="8"/>
  <c r="M52" i="8"/>
  <c r="L52" i="8"/>
  <c r="K52" i="8"/>
  <c r="J52" i="8"/>
  <c r="I52" i="8"/>
  <c r="H52" i="8"/>
  <c r="G52" i="8"/>
  <c r="F52" i="8"/>
  <c r="E52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Q45" i="8"/>
  <c r="Q44" i="8"/>
  <c r="Q43" i="8"/>
  <c r="Q4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Q25" i="8"/>
  <c r="Q24" i="8"/>
  <c r="Q23" i="8"/>
  <c r="Q22" i="8"/>
  <c r="Q21" i="8"/>
  <c r="Q20" i="8"/>
  <c r="Q19" i="8"/>
  <c r="Q18" i="8"/>
  <c r="Q17" i="8"/>
  <c r="Q16" i="8"/>
  <c r="Q15" i="8"/>
  <c r="Q14" i="8"/>
  <c r="Q13" i="8"/>
  <c r="Q12" i="8"/>
  <c r="Q11" i="8"/>
  <c r="Q10" i="8"/>
  <c r="Q9" i="8"/>
  <c r="Q868" i="6"/>
  <c r="Q462" i="6"/>
  <c r="Q287" i="6"/>
  <c r="Q1098" i="6"/>
  <c r="D1098" i="6"/>
  <c r="Q1097" i="6"/>
  <c r="D1097" i="6"/>
  <c r="Q1096" i="6"/>
  <c r="D1096" i="6"/>
  <c r="Q1095" i="6"/>
  <c r="D1095" i="6"/>
  <c r="Q1094" i="6"/>
  <c r="D1094" i="6"/>
  <c r="Q1093" i="6"/>
  <c r="D1093" i="6"/>
  <c r="Q1092" i="6"/>
  <c r="D1092" i="6"/>
  <c r="Q1091" i="6"/>
  <c r="D1091" i="6"/>
  <c r="Q1090" i="6"/>
  <c r="D1090" i="6"/>
  <c r="Q1089" i="6"/>
  <c r="D1089" i="6"/>
  <c r="Q1088" i="6"/>
  <c r="D1088" i="6"/>
  <c r="Q1087" i="6"/>
  <c r="D1087" i="6"/>
  <c r="Q1086" i="6"/>
  <c r="D1086" i="6"/>
  <c r="Q1085" i="6"/>
  <c r="D1085" i="6"/>
  <c r="Q1084" i="6"/>
  <c r="D1084" i="6"/>
  <c r="Q1083" i="6"/>
  <c r="D1083" i="6"/>
  <c r="Q1082" i="6"/>
  <c r="D1082" i="6"/>
  <c r="Q1081" i="6"/>
  <c r="D1081" i="6"/>
  <c r="Q1080" i="6"/>
  <c r="D1080" i="6"/>
  <c r="Q1079" i="6"/>
  <c r="D1079" i="6"/>
  <c r="Q1078" i="6"/>
  <c r="D1078" i="6"/>
  <c r="Q1077" i="6"/>
  <c r="D1077" i="6"/>
  <c r="Q1076" i="6"/>
  <c r="D1076" i="6"/>
  <c r="Q1075" i="6"/>
  <c r="D1075" i="6"/>
  <c r="Q1074" i="6"/>
  <c r="D1074" i="6"/>
  <c r="Q1073" i="6"/>
  <c r="D1073" i="6"/>
  <c r="Q1072" i="6"/>
  <c r="D1072" i="6"/>
  <c r="Q1071" i="6"/>
  <c r="D1071" i="6"/>
  <c r="Q1070" i="6"/>
  <c r="D1070" i="6"/>
  <c r="Q1069" i="6"/>
  <c r="D1069" i="6"/>
  <c r="Q1068" i="6"/>
  <c r="D1068" i="6"/>
  <c r="Q1067" i="6"/>
  <c r="D1067" i="6"/>
  <c r="Q1066" i="6"/>
  <c r="D1066" i="6"/>
  <c r="Q1065" i="6"/>
  <c r="D1065" i="6"/>
  <c r="Q1064" i="6"/>
  <c r="D1064" i="6"/>
  <c r="Q1063" i="6"/>
  <c r="D1063" i="6"/>
  <c r="Q1062" i="6"/>
  <c r="D1062" i="6"/>
  <c r="Q1061" i="6"/>
  <c r="D1061" i="6"/>
  <c r="Q1060" i="6"/>
  <c r="D1060" i="6"/>
  <c r="Q1059" i="6"/>
  <c r="D1059" i="6"/>
  <c r="Q1058" i="6"/>
  <c r="D1058" i="6"/>
  <c r="Q1057" i="6"/>
  <c r="D1057" i="6"/>
  <c r="Q1056" i="6"/>
  <c r="D1056" i="6"/>
  <c r="Q1055" i="6"/>
  <c r="D1055" i="6"/>
  <c r="Q1054" i="6"/>
  <c r="D1054" i="6"/>
  <c r="Q1053" i="6"/>
  <c r="D1053" i="6"/>
  <c r="Q1052" i="6"/>
  <c r="D1052" i="6"/>
  <c r="Q1051" i="6"/>
  <c r="D1051" i="6"/>
  <c r="Q1050" i="6"/>
  <c r="D1050" i="6"/>
  <c r="Q1049" i="6"/>
  <c r="D1049" i="6"/>
  <c r="Q1048" i="6"/>
  <c r="D1048" i="6"/>
  <c r="Q1047" i="6"/>
  <c r="D1047" i="6"/>
  <c r="Q1046" i="6"/>
  <c r="D1046" i="6"/>
  <c r="Q1045" i="6"/>
  <c r="D1045" i="6"/>
  <c r="Q1044" i="6"/>
  <c r="D1044" i="6"/>
  <c r="Q1043" i="6"/>
  <c r="D1043" i="6"/>
  <c r="Q1042" i="6"/>
  <c r="D1042" i="6"/>
  <c r="Q1041" i="6"/>
  <c r="D1041" i="6"/>
  <c r="Q1040" i="6"/>
  <c r="D1040" i="6"/>
  <c r="Q1039" i="6"/>
  <c r="D1039" i="6"/>
  <c r="Q1038" i="6"/>
  <c r="D1038" i="6"/>
  <c r="Q1037" i="6"/>
  <c r="D1037" i="6"/>
  <c r="Q1036" i="6"/>
  <c r="D1036" i="6"/>
  <c r="Q1035" i="6"/>
  <c r="D1035" i="6"/>
  <c r="Q1034" i="6"/>
  <c r="D1034" i="6"/>
  <c r="Q1033" i="6"/>
  <c r="D1033" i="6"/>
  <c r="Q1032" i="6"/>
  <c r="D1032" i="6"/>
  <c r="Q1031" i="6"/>
  <c r="D1031" i="6"/>
  <c r="Q1030" i="6"/>
  <c r="D1030" i="6"/>
  <c r="Q1029" i="6"/>
  <c r="D1029" i="6"/>
  <c r="Q1028" i="6"/>
  <c r="D1028" i="6"/>
  <c r="Q1027" i="6"/>
  <c r="D1027" i="6"/>
  <c r="Q1026" i="6"/>
  <c r="D1026" i="6"/>
  <c r="Q1025" i="6"/>
  <c r="D1025" i="6"/>
  <c r="Q1024" i="6"/>
  <c r="D1024" i="6"/>
  <c r="Q1023" i="6"/>
  <c r="D1023" i="6"/>
  <c r="Q1022" i="6"/>
  <c r="D1022" i="6"/>
  <c r="Q1021" i="6"/>
  <c r="D1021" i="6"/>
  <c r="Q1020" i="6"/>
  <c r="D1020" i="6"/>
  <c r="Q1019" i="6"/>
  <c r="D1019" i="6"/>
  <c r="Q1018" i="6"/>
  <c r="D1018" i="6"/>
  <c r="Q1017" i="6"/>
  <c r="D1017" i="6"/>
  <c r="Q1016" i="6"/>
  <c r="D1016" i="6"/>
  <c r="Q1015" i="6"/>
  <c r="D1015" i="6"/>
  <c r="Q1014" i="6"/>
  <c r="D1014" i="6"/>
  <c r="Q1013" i="6"/>
  <c r="D1013" i="6"/>
  <c r="Q1012" i="6"/>
  <c r="D1012" i="6"/>
  <c r="Q1011" i="6"/>
  <c r="D1011" i="6"/>
  <c r="Q1010" i="6"/>
  <c r="D1010" i="6"/>
  <c r="Q1009" i="6"/>
  <c r="D1009" i="6"/>
  <c r="Q1008" i="6"/>
  <c r="D1008" i="6"/>
  <c r="Q1007" i="6"/>
  <c r="D1007" i="6"/>
  <c r="Q1006" i="6"/>
  <c r="D1006" i="6"/>
  <c r="Q1005" i="6"/>
  <c r="D1005" i="6"/>
  <c r="Q1004" i="6"/>
  <c r="D1004" i="6"/>
  <c r="Q1003" i="6"/>
  <c r="D1003" i="6"/>
  <c r="Q1002" i="6"/>
  <c r="D1002" i="6"/>
  <c r="Q1001" i="6"/>
  <c r="D1001" i="6"/>
  <c r="Q1000" i="6"/>
  <c r="D1000" i="6"/>
  <c r="Q999" i="6"/>
  <c r="D999" i="6"/>
  <c r="Q998" i="6"/>
  <c r="D998" i="6"/>
  <c r="Q997" i="6"/>
  <c r="D997" i="6"/>
  <c r="Q996" i="6"/>
  <c r="D996" i="6"/>
  <c r="Q995" i="6"/>
  <c r="D995" i="6"/>
  <c r="Q994" i="6"/>
  <c r="D994" i="6"/>
  <c r="Q993" i="6"/>
  <c r="D993" i="6"/>
  <c r="Q992" i="6"/>
  <c r="D992" i="6"/>
  <c r="Q991" i="6"/>
  <c r="D991" i="6"/>
  <c r="Q990" i="6"/>
  <c r="D990" i="6"/>
  <c r="Q989" i="6"/>
  <c r="D989" i="6"/>
  <c r="Q988" i="6"/>
  <c r="D988" i="6"/>
  <c r="Q987" i="6"/>
  <c r="D987" i="6"/>
  <c r="Q986" i="6"/>
  <c r="D986" i="6"/>
  <c r="Q985" i="6"/>
  <c r="D985" i="6"/>
  <c r="Q984" i="6"/>
  <c r="D984" i="6"/>
  <c r="Q983" i="6"/>
  <c r="D983" i="6"/>
  <c r="Q982" i="6"/>
  <c r="D982" i="6"/>
  <c r="Q981" i="6"/>
  <c r="D981" i="6"/>
  <c r="Q980" i="6"/>
  <c r="D980" i="6"/>
  <c r="Q979" i="6"/>
  <c r="D979" i="6"/>
  <c r="Q978" i="6"/>
  <c r="D978" i="6"/>
  <c r="Q977" i="6"/>
  <c r="D977" i="6"/>
  <c r="Q976" i="6"/>
  <c r="D976" i="6"/>
  <c r="Q975" i="6"/>
  <c r="D975" i="6"/>
  <c r="Q974" i="6"/>
  <c r="D974" i="6"/>
  <c r="Q973" i="6"/>
  <c r="D973" i="6"/>
  <c r="Q972" i="6"/>
  <c r="D972" i="6"/>
  <c r="Q971" i="6"/>
  <c r="D971" i="6"/>
  <c r="Q970" i="6"/>
  <c r="D970" i="6"/>
  <c r="Q969" i="6"/>
  <c r="D969" i="6"/>
  <c r="Q968" i="6"/>
  <c r="D968" i="6"/>
  <c r="Q967" i="6"/>
  <c r="D967" i="6"/>
  <c r="Q966" i="6"/>
  <c r="D966" i="6"/>
  <c r="Q965" i="6"/>
  <c r="D965" i="6"/>
  <c r="Q964" i="6"/>
  <c r="D964" i="6"/>
  <c r="Q963" i="6"/>
  <c r="D963" i="6"/>
  <c r="Q962" i="6"/>
  <c r="D962" i="6"/>
  <c r="Q961" i="6"/>
  <c r="D961" i="6"/>
  <c r="Q960" i="6"/>
  <c r="D960" i="6"/>
  <c r="Q959" i="6"/>
  <c r="D959" i="6"/>
  <c r="Q958" i="6"/>
  <c r="D958" i="6"/>
  <c r="Q957" i="6"/>
  <c r="D957" i="6"/>
  <c r="Q956" i="6"/>
  <c r="D956" i="6"/>
  <c r="Q955" i="6"/>
  <c r="D955" i="6"/>
  <c r="Q954" i="6"/>
  <c r="D954" i="6"/>
  <c r="Q953" i="6"/>
  <c r="D953" i="6"/>
  <c r="Q952" i="6"/>
  <c r="D952" i="6"/>
  <c r="Q951" i="6"/>
  <c r="D951" i="6"/>
  <c r="Q950" i="6"/>
  <c r="D950" i="6"/>
  <c r="Q949" i="6"/>
  <c r="D949" i="6"/>
  <c r="Q948" i="6"/>
  <c r="D948" i="6"/>
  <c r="Q947" i="6"/>
  <c r="D947" i="6"/>
  <c r="Q946" i="6"/>
  <c r="D946" i="6"/>
  <c r="Q945" i="6"/>
  <c r="D945" i="6"/>
  <c r="Q944" i="6"/>
  <c r="D944" i="6"/>
  <c r="Q943" i="6"/>
  <c r="D943" i="6"/>
  <c r="Q942" i="6"/>
  <c r="D942" i="6"/>
  <c r="Q941" i="6"/>
  <c r="D941" i="6"/>
  <c r="Q940" i="6"/>
  <c r="D940" i="6"/>
  <c r="Q939" i="6"/>
  <c r="D939" i="6"/>
  <c r="Q938" i="6"/>
  <c r="D938" i="6"/>
  <c r="Q937" i="6"/>
  <c r="D937" i="6"/>
  <c r="Q936" i="6"/>
  <c r="D936" i="6"/>
  <c r="Q935" i="6"/>
  <c r="D935" i="6"/>
  <c r="Q934" i="6"/>
  <c r="D934" i="6"/>
  <c r="Q933" i="6"/>
  <c r="D933" i="6"/>
  <c r="Q932" i="6"/>
  <c r="D932" i="6"/>
  <c r="Q931" i="6"/>
  <c r="D931" i="6"/>
  <c r="Q930" i="6"/>
  <c r="D930" i="6"/>
  <c r="Q929" i="6"/>
  <c r="D929" i="6"/>
  <c r="Q928" i="6"/>
  <c r="D928" i="6"/>
  <c r="Q927" i="6"/>
  <c r="D927" i="6"/>
  <c r="Q926" i="6"/>
  <c r="D926" i="6"/>
  <c r="Q925" i="6"/>
  <c r="D925" i="6"/>
  <c r="Q924" i="6"/>
  <c r="D924" i="6"/>
  <c r="Q923" i="6"/>
  <c r="D923" i="6"/>
  <c r="Q922" i="6"/>
  <c r="D922" i="6"/>
  <c r="Q921" i="6"/>
  <c r="D921" i="6"/>
  <c r="Q920" i="6"/>
  <c r="D920" i="6"/>
  <c r="Q919" i="6"/>
  <c r="D919" i="6"/>
  <c r="Q918" i="6"/>
  <c r="D918" i="6"/>
  <c r="Q917" i="6"/>
  <c r="D917" i="6"/>
  <c r="Q916" i="6"/>
  <c r="D916" i="6"/>
  <c r="Q915" i="6"/>
  <c r="D915" i="6"/>
  <c r="Q914" i="6"/>
  <c r="D914" i="6"/>
  <c r="Q913" i="6"/>
  <c r="D913" i="6"/>
  <c r="Q912" i="6"/>
  <c r="D912" i="6"/>
  <c r="Q911" i="6"/>
  <c r="D911" i="6"/>
  <c r="Q910" i="6"/>
  <c r="D910" i="6"/>
  <c r="Q909" i="6"/>
  <c r="D909" i="6"/>
  <c r="Q908" i="6"/>
  <c r="D908" i="6"/>
  <c r="Q907" i="6"/>
  <c r="D907" i="6"/>
  <c r="Q906" i="6"/>
  <c r="D906" i="6"/>
  <c r="Q905" i="6"/>
  <c r="D905" i="6"/>
  <c r="Q904" i="6"/>
  <c r="D904" i="6"/>
  <c r="Q903" i="6"/>
  <c r="D903" i="6"/>
  <c r="Q902" i="6"/>
  <c r="D902" i="6"/>
  <c r="Q901" i="6"/>
  <c r="D901" i="6"/>
  <c r="Q900" i="6"/>
  <c r="D900" i="6"/>
  <c r="Q899" i="6"/>
  <c r="D899" i="6"/>
  <c r="Q898" i="6"/>
  <c r="D898" i="6"/>
  <c r="Q897" i="6"/>
  <c r="D897" i="6"/>
  <c r="Q896" i="6"/>
  <c r="D896" i="6"/>
  <c r="Q895" i="6"/>
  <c r="D895" i="6"/>
  <c r="Q894" i="6"/>
  <c r="D894" i="6"/>
  <c r="Q893" i="6"/>
  <c r="D893" i="6"/>
  <c r="Q892" i="6"/>
  <c r="D892" i="6"/>
  <c r="Q891" i="6"/>
  <c r="D891" i="6"/>
  <c r="Q890" i="6"/>
  <c r="D890" i="6"/>
  <c r="Q889" i="6"/>
  <c r="D889" i="6"/>
  <c r="Q888" i="6"/>
  <c r="D888" i="6"/>
  <c r="Q887" i="6"/>
  <c r="D887" i="6"/>
  <c r="Q886" i="6"/>
  <c r="D886" i="6"/>
  <c r="Q885" i="6"/>
  <c r="D885" i="6"/>
  <c r="Q884" i="6"/>
  <c r="D884" i="6"/>
  <c r="Q883" i="6"/>
  <c r="D883" i="6"/>
  <c r="Q882" i="6"/>
  <c r="D882" i="6"/>
  <c r="Q881" i="6"/>
  <c r="D881" i="6"/>
  <c r="Q880" i="6"/>
  <c r="D880" i="6"/>
  <c r="Q879" i="6"/>
  <c r="D879" i="6"/>
  <c r="Q878" i="6"/>
  <c r="D878" i="6"/>
  <c r="Q877" i="6"/>
  <c r="D877" i="6"/>
  <c r="Q876" i="6"/>
  <c r="D876" i="6"/>
  <c r="Q875" i="6"/>
  <c r="D875" i="6"/>
  <c r="Q874" i="6"/>
  <c r="D874" i="6"/>
  <c r="Q873" i="6"/>
  <c r="D873" i="6"/>
  <c r="Q872" i="6"/>
  <c r="D872" i="6"/>
  <c r="Q871" i="6"/>
  <c r="D871" i="6"/>
  <c r="Q870" i="6"/>
  <c r="D870" i="6"/>
  <c r="Q869" i="6"/>
  <c r="D869" i="6"/>
  <c r="D868" i="6"/>
  <c r="Q867" i="6"/>
  <c r="D867" i="6"/>
  <c r="Q866" i="6"/>
  <c r="D866" i="6"/>
  <c r="Q865" i="6"/>
  <c r="D865" i="6"/>
  <c r="Q864" i="6"/>
  <c r="D864" i="6"/>
  <c r="Q863" i="6"/>
  <c r="D863" i="6"/>
  <c r="Q862" i="6"/>
  <c r="D862" i="6"/>
  <c r="Q861" i="6"/>
  <c r="D861" i="6"/>
  <c r="Q860" i="6"/>
  <c r="D860" i="6"/>
  <c r="Q859" i="6"/>
  <c r="D859" i="6"/>
  <c r="Q858" i="6"/>
  <c r="D858" i="6"/>
  <c r="Q857" i="6"/>
  <c r="D857" i="6"/>
  <c r="Q856" i="6"/>
  <c r="D856" i="6"/>
  <c r="Q855" i="6"/>
  <c r="D855" i="6"/>
  <c r="Q854" i="6"/>
  <c r="D854" i="6"/>
  <c r="Q853" i="6"/>
  <c r="D853" i="6"/>
  <c r="Q852" i="6"/>
  <c r="D852" i="6"/>
  <c r="Q851" i="6"/>
  <c r="D851" i="6"/>
  <c r="Q850" i="6"/>
  <c r="D850" i="6"/>
  <c r="Q849" i="6"/>
  <c r="D849" i="6"/>
  <c r="Q848" i="6"/>
  <c r="D848" i="6"/>
  <c r="Q847" i="6"/>
  <c r="D847" i="6"/>
  <c r="Q846" i="6"/>
  <c r="D846" i="6"/>
  <c r="Q845" i="6"/>
  <c r="D845" i="6"/>
  <c r="Q844" i="6"/>
  <c r="D844" i="6"/>
  <c r="Q843" i="6"/>
  <c r="D843" i="6"/>
  <c r="Q842" i="6"/>
  <c r="D842" i="6"/>
  <c r="Q841" i="6"/>
  <c r="D841" i="6"/>
  <c r="Q840" i="6"/>
  <c r="D840" i="6"/>
  <c r="Q839" i="6"/>
  <c r="D839" i="6"/>
  <c r="Q838" i="6"/>
  <c r="D838" i="6"/>
  <c r="Q837" i="6"/>
  <c r="D837" i="6"/>
  <c r="Q836" i="6"/>
  <c r="D836" i="6"/>
  <c r="Q835" i="6"/>
  <c r="D835" i="6"/>
  <c r="Q834" i="6"/>
  <c r="D834" i="6"/>
  <c r="Q833" i="6"/>
  <c r="D833" i="6"/>
  <c r="Q832" i="6"/>
  <c r="D832" i="6"/>
  <c r="Q831" i="6"/>
  <c r="D831" i="6"/>
  <c r="Q830" i="6"/>
  <c r="D830" i="6"/>
  <c r="Q829" i="6"/>
  <c r="D829" i="6"/>
  <c r="Q828" i="6"/>
  <c r="D828" i="6"/>
  <c r="Q827" i="6"/>
  <c r="D827" i="6"/>
  <c r="Q826" i="6"/>
  <c r="D826" i="6"/>
  <c r="Q825" i="6"/>
  <c r="D825" i="6"/>
  <c r="Q824" i="6"/>
  <c r="D824" i="6"/>
  <c r="Q823" i="6"/>
  <c r="D823" i="6"/>
  <c r="Q822" i="6"/>
  <c r="D822" i="6"/>
  <c r="Q821" i="6"/>
  <c r="D821" i="6"/>
  <c r="Q820" i="6"/>
  <c r="D820" i="6"/>
  <c r="Q819" i="6"/>
  <c r="D819" i="6"/>
  <c r="Q818" i="6"/>
  <c r="D818" i="6"/>
  <c r="Q817" i="6"/>
  <c r="D817" i="6"/>
  <c r="Q816" i="6"/>
  <c r="D816" i="6"/>
  <c r="Q815" i="6"/>
  <c r="D815" i="6"/>
  <c r="Q814" i="6"/>
  <c r="D814" i="6"/>
  <c r="Q813" i="6"/>
  <c r="D813" i="6"/>
  <c r="Q812" i="6"/>
  <c r="D812" i="6"/>
  <c r="Q811" i="6"/>
  <c r="D811" i="6"/>
  <c r="Q810" i="6"/>
  <c r="D810" i="6"/>
  <c r="Q809" i="6"/>
  <c r="D809" i="6"/>
  <c r="Q808" i="6"/>
  <c r="D808" i="6"/>
  <c r="Q807" i="6"/>
  <c r="D807" i="6"/>
  <c r="Q806" i="6"/>
  <c r="D806" i="6"/>
  <c r="Q805" i="6"/>
  <c r="D805" i="6"/>
  <c r="Q804" i="6"/>
  <c r="D804" i="6"/>
  <c r="Q803" i="6"/>
  <c r="D803" i="6"/>
  <c r="Q802" i="6"/>
  <c r="D802" i="6"/>
  <c r="Q801" i="6"/>
  <c r="D801" i="6"/>
  <c r="Q800" i="6"/>
  <c r="D800" i="6"/>
  <c r="Q799" i="6"/>
  <c r="D799" i="6"/>
  <c r="Q798" i="6"/>
  <c r="D798" i="6"/>
  <c r="Q797" i="6"/>
  <c r="D797" i="6"/>
  <c r="Q796" i="6"/>
  <c r="D796" i="6"/>
  <c r="Q795" i="6"/>
  <c r="D795" i="6"/>
  <c r="Q794" i="6"/>
  <c r="D794" i="6"/>
  <c r="Q793" i="6"/>
  <c r="D793" i="6"/>
  <c r="Q792" i="6"/>
  <c r="D792" i="6"/>
  <c r="Q791" i="6"/>
  <c r="D791" i="6"/>
  <c r="Q790" i="6"/>
  <c r="D790" i="6"/>
  <c r="Q789" i="6"/>
  <c r="D789" i="6"/>
  <c r="Q788" i="6"/>
  <c r="D788" i="6"/>
  <c r="Q787" i="6"/>
  <c r="D787" i="6"/>
  <c r="Q786" i="6"/>
  <c r="D786" i="6"/>
  <c r="Q785" i="6"/>
  <c r="D785" i="6"/>
  <c r="Q784" i="6"/>
  <c r="D784" i="6"/>
  <c r="Q783" i="6"/>
  <c r="D783" i="6"/>
  <c r="Q782" i="6"/>
  <c r="D782" i="6"/>
  <c r="Q781" i="6"/>
  <c r="D781" i="6"/>
  <c r="Q780" i="6"/>
  <c r="D780" i="6"/>
  <c r="Q779" i="6"/>
  <c r="D779" i="6"/>
  <c r="Q778" i="6"/>
  <c r="D778" i="6"/>
  <c r="Q777" i="6"/>
  <c r="D777" i="6"/>
  <c r="Q776" i="6"/>
  <c r="D776" i="6"/>
  <c r="Q775" i="6"/>
  <c r="D775" i="6"/>
  <c r="Q774" i="6"/>
  <c r="D774" i="6"/>
  <c r="Q773" i="6"/>
  <c r="D773" i="6"/>
  <c r="Q772" i="6"/>
  <c r="D772" i="6"/>
  <c r="Q771" i="6"/>
  <c r="D771" i="6"/>
  <c r="Q770" i="6"/>
  <c r="D770" i="6"/>
  <c r="Q769" i="6"/>
  <c r="D769" i="6"/>
  <c r="Q768" i="6"/>
  <c r="D768" i="6"/>
  <c r="Q767" i="6"/>
  <c r="D767" i="6"/>
  <c r="Q766" i="6"/>
  <c r="D766" i="6"/>
  <c r="Q765" i="6"/>
  <c r="D765" i="6"/>
  <c r="Q764" i="6"/>
  <c r="D764" i="6"/>
  <c r="Q763" i="6"/>
  <c r="D763" i="6"/>
  <c r="Q762" i="6"/>
  <c r="D762" i="6"/>
  <c r="Q761" i="6"/>
  <c r="D761" i="6"/>
  <c r="Q760" i="6"/>
  <c r="D760" i="6"/>
  <c r="Q759" i="6"/>
  <c r="D759" i="6"/>
  <c r="Q758" i="6"/>
  <c r="D758" i="6"/>
  <c r="Q757" i="6"/>
  <c r="D757" i="6"/>
  <c r="Q756" i="6"/>
  <c r="D756" i="6"/>
  <c r="Q755" i="6"/>
  <c r="D755" i="6"/>
  <c r="Q754" i="6"/>
  <c r="D754" i="6"/>
  <c r="Q753" i="6"/>
  <c r="D753" i="6"/>
  <c r="Q752" i="6"/>
  <c r="D752" i="6"/>
  <c r="Q751" i="6"/>
  <c r="D751" i="6"/>
  <c r="Q750" i="6"/>
  <c r="D750" i="6"/>
  <c r="Q749" i="6"/>
  <c r="D749" i="6"/>
  <c r="Q748" i="6"/>
  <c r="D748" i="6"/>
  <c r="Q747" i="6"/>
  <c r="D747" i="6"/>
  <c r="Q746" i="6"/>
  <c r="D746" i="6"/>
  <c r="Q745" i="6"/>
  <c r="D745" i="6"/>
  <c r="Q744" i="6"/>
  <c r="D744" i="6"/>
  <c r="Q743" i="6"/>
  <c r="D743" i="6"/>
  <c r="Q742" i="6"/>
  <c r="D742" i="6"/>
  <c r="Q741" i="6"/>
  <c r="D741" i="6"/>
  <c r="Q740" i="6"/>
  <c r="D740" i="6"/>
  <c r="Q739" i="6"/>
  <c r="D739" i="6"/>
  <c r="Q738" i="6"/>
  <c r="D738" i="6"/>
  <c r="Q737" i="6"/>
  <c r="D737" i="6"/>
  <c r="Q736" i="6"/>
  <c r="D736" i="6"/>
  <c r="Q735" i="6"/>
  <c r="D735" i="6"/>
  <c r="Q734" i="6"/>
  <c r="D734" i="6"/>
  <c r="Q733" i="6"/>
  <c r="D733" i="6"/>
  <c r="Q732" i="6"/>
  <c r="D732" i="6"/>
  <c r="Q731" i="6"/>
  <c r="D731" i="6"/>
  <c r="Q730" i="6"/>
  <c r="D730" i="6"/>
  <c r="Q729" i="6"/>
  <c r="D729" i="6"/>
  <c r="Q728" i="6"/>
  <c r="D728" i="6"/>
  <c r="Q727" i="6"/>
  <c r="D727" i="6"/>
  <c r="Q726" i="6"/>
  <c r="D726" i="6"/>
  <c r="Q725" i="6"/>
  <c r="D725" i="6"/>
  <c r="Q724" i="6"/>
  <c r="D724" i="6"/>
  <c r="Q723" i="6"/>
  <c r="D723" i="6"/>
  <c r="Q722" i="6"/>
  <c r="D722" i="6"/>
  <c r="Q721" i="6"/>
  <c r="D721" i="6"/>
  <c r="Q720" i="6"/>
  <c r="D720" i="6"/>
  <c r="Q719" i="6"/>
  <c r="D719" i="6"/>
  <c r="Q718" i="6"/>
  <c r="D718" i="6"/>
  <c r="Q717" i="6"/>
  <c r="D717" i="6"/>
  <c r="Q716" i="6"/>
  <c r="D716" i="6"/>
  <c r="Q715" i="6"/>
  <c r="D715" i="6"/>
  <c r="Q714" i="6"/>
  <c r="D714" i="6"/>
  <c r="Q713" i="6"/>
  <c r="D713" i="6"/>
  <c r="Q712" i="6"/>
  <c r="D712" i="6"/>
  <c r="Q711" i="6"/>
  <c r="D711" i="6"/>
  <c r="Q710" i="6"/>
  <c r="D710" i="6"/>
  <c r="Q709" i="6"/>
  <c r="D709" i="6"/>
  <c r="Q708" i="6"/>
  <c r="D708" i="6"/>
  <c r="Q707" i="6"/>
  <c r="D707" i="6"/>
  <c r="Q706" i="6"/>
  <c r="D706" i="6"/>
  <c r="Q705" i="6"/>
  <c r="D705" i="6"/>
  <c r="Q704" i="6"/>
  <c r="D704" i="6"/>
  <c r="Q703" i="6"/>
  <c r="D703" i="6"/>
  <c r="Q702" i="6"/>
  <c r="D702" i="6"/>
  <c r="Q701" i="6"/>
  <c r="D701" i="6"/>
  <c r="Q700" i="6"/>
  <c r="D700" i="6"/>
  <c r="Q699" i="6"/>
  <c r="D699" i="6"/>
  <c r="Q698" i="6"/>
  <c r="D698" i="6"/>
  <c r="Q697" i="6"/>
  <c r="D697" i="6"/>
  <c r="Q696" i="6"/>
  <c r="D696" i="6"/>
  <c r="Q695" i="6"/>
  <c r="D695" i="6"/>
  <c r="Q694" i="6"/>
  <c r="D694" i="6"/>
  <c r="Q693" i="6"/>
  <c r="D693" i="6"/>
  <c r="Q692" i="6"/>
  <c r="D692" i="6"/>
  <c r="Q691" i="6"/>
  <c r="D691" i="6"/>
  <c r="Q690" i="6"/>
  <c r="D690" i="6"/>
  <c r="Q689" i="6"/>
  <c r="D689" i="6"/>
  <c r="Q688" i="6"/>
  <c r="D688" i="6"/>
  <c r="Q687" i="6"/>
  <c r="D687" i="6"/>
  <c r="Q686" i="6"/>
  <c r="D686" i="6"/>
  <c r="Q685" i="6"/>
  <c r="D685" i="6"/>
  <c r="Q684" i="6"/>
  <c r="D684" i="6"/>
  <c r="Q683" i="6"/>
  <c r="D683" i="6"/>
  <c r="Q682" i="6"/>
  <c r="D682" i="6"/>
  <c r="Q681" i="6"/>
  <c r="D681" i="6"/>
  <c r="Q680" i="6"/>
  <c r="D680" i="6"/>
  <c r="Q679" i="6"/>
  <c r="D679" i="6"/>
  <c r="Q678" i="6"/>
  <c r="D678" i="6"/>
  <c r="Q677" i="6"/>
  <c r="D677" i="6"/>
  <c r="Q676" i="6"/>
  <c r="D676" i="6"/>
  <c r="Q675" i="6"/>
  <c r="D675" i="6"/>
  <c r="Q674" i="6"/>
  <c r="D674" i="6"/>
  <c r="Q673" i="6"/>
  <c r="D673" i="6"/>
  <c r="Q672" i="6"/>
  <c r="D672" i="6"/>
  <c r="Q671" i="6"/>
  <c r="D671" i="6"/>
  <c r="Q670" i="6"/>
  <c r="D670" i="6"/>
  <c r="Q669" i="6"/>
  <c r="D669" i="6"/>
  <c r="Q668" i="6"/>
  <c r="D668" i="6"/>
  <c r="Q667" i="6"/>
  <c r="D667" i="6"/>
  <c r="Q666" i="6"/>
  <c r="D666" i="6"/>
  <c r="Q665" i="6"/>
  <c r="D665" i="6"/>
  <c r="Q664" i="6"/>
  <c r="D664" i="6"/>
  <c r="Q663" i="6"/>
  <c r="D663" i="6"/>
  <c r="Q662" i="6"/>
  <c r="D662" i="6"/>
  <c r="Q661" i="6"/>
  <c r="D661" i="6"/>
  <c r="Q660" i="6"/>
  <c r="D660" i="6"/>
  <c r="Q659" i="6"/>
  <c r="D659" i="6"/>
  <c r="Q658" i="6"/>
  <c r="D658" i="6"/>
  <c r="Q657" i="6"/>
  <c r="D657" i="6"/>
  <c r="Q656" i="6"/>
  <c r="D656" i="6"/>
  <c r="Q655" i="6"/>
  <c r="D655" i="6"/>
  <c r="Q654" i="6"/>
  <c r="D654" i="6"/>
  <c r="Q653" i="6"/>
  <c r="D653" i="6"/>
  <c r="Q652" i="6"/>
  <c r="D652" i="6"/>
  <c r="Q651" i="6"/>
  <c r="D651" i="6"/>
  <c r="Q650" i="6"/>
  <c r="D650" i="6"/>
  <c r="Q649" i="6"/>
  <c r="D649" i="6"/>
  <c r="Q648" i="6"/>
  <c r="D648" i="6"/>
  <c r="Q647" i="6"/>
  <c r="D647" i="6"/>
  <c r="Q646" i="6"/>
  <c r="D646" i="6"/>
  <c r="Q645" i="6"/>
  <c r="D645" i="6"/>
  <c r="Q644" i="6"/>
  <c r="D644" i="6"/>
  <c r="Q643" i="6"/>
  <c r="D643" i="6"/>
  <c r="Q642" i="6"/>
  <c r="D642" i="6"/>
  <c r="Q641" i="6"/>
  <c r="D641" i="6"/>
  <c r="Q640" i="6"/>
  <c r="D640" i="6"/>
  <c r="Q639" i="6"/>
  <c r="D639" i="6"/>
  <c r="Q638" i="6"/>
  <c r="D638" i="6"/>
  <c r="Q637" i="6"/>
  <c r="D637" i="6"/>
  <c r="Q636" i="6"/>
  <c r="D636" i="6"/>
  <c r="Q635" i="6"/>
  <c r="D635" i="6"/>
  <c r="Q634" i="6"/>
  <c r="D634" i="6"/>
  <c r="Q633" i="6"/>
  <c r="D633" i="6"/>
  <c r="Q632" i="6"/>
  <c r="D632" i="6"/>
  <c r="Q631" i="6"/>
  <c r="D631" i="6"/>
  <c r="Q630" i="6"/>
  <c r="D630" i="6"/>
  <c r="Q629" i="6"/>
  <c r="D629" i="6"/>
  <c r="Q628" i="6"/>
  <c r="D628" i="6"/>
  <c r="Q627" i="6"/>
  <c r="D627" i="6"/>
  <c r="Q626" i="6"/>
  <c r="D626" i="6"/>
  <c r="Q625" i="6"/>
  <c r="D625" i="6"/>
  <c r="Q624" i="6"/>
  <c r="D624" i="6"/>
  <c r="Q623" i="6"/>
  <c r="D623" i="6"/>
  <c r="Q622" i="6"/>
  <c r="D622" i="6"/>
  <c r="Q621" i="6"/>
  <c r="D621" i="6"/>
  <c r="Q620" i="6"/>
  <c r="D620" i="6"/>
  <c r="Q619" i="6"/>
  <c r="D619" i="6"/>
  <c r="Q618" i="6"/>
  <c r="D618" i="6"/>
  <c r="Q617" i="6"/>
  <c r="D617" i="6"/>
  <c r="Q616" i="6"/>
  <c r="D616" i="6"/>
  <c r="Q615" i="6"/>
  <c r="D615" i="6"/>
  <c r="Q614" i="6"/>
  <c r="D614" i="6"/>
  <c r="Q613" i="6"/>
  <c r="D613" i="6"/>
  <c r="Q612" i="6"/>
  <c r="D612" i="6"/>
  <c r="Q611" i="6"/>
  <c r="D611" i="6"/>
  <c r="Q610" i="6"/>
  <c r="D610" i="6"/>
  <c r="Q609" i="6"/>
  <c r="D609" i="6"/>
  <c r="Q608" i="6"/>
  <c r="D608" i="6"/>
  <c r="Q607" i="6"/>
  <c r="D607" i="6"/>
  <c r="Q606" i="6"/>
  <c r="D606" i="6"/>
  <c r="Q605" i="6"/>
  <c r="D605" i="6"/>
  <c r="Q604" i="6"/>
  <c r="D604" i="6"/>
  <c r="Q603" i="6"/>
  <c r="D603" i="6"/>
  <c r="Q602" i="6"/>
  <c r="D602" i="6"/>
  <c r="Q601" i="6"/>
  <c r="D601" i="6"/>
  <c r="Q600" i="6"/>
  <c r="D600" i="6"/>
  <c r="Q599" i="6"/>
  <c r="D599" i="6"/>
  <c r="Q598" i="6"/>
  <c r="D598" i="6"/>
  <c r="Q597" i="6"/>
  <c r="D597" i="6"/>
  <c r="Q596" i="6"/>
  <c r="D596" i="6"/>
  <c r="Q595" i="6"/>
  <c r="D595" i="6"/>
  <c r="Q594" i="6"/>
  <c r="D594" i="6"/>
  <c r="Q593" i="6"/>
  <c r="D593" i="6"/>
  <c r="Q592" i="6"/>
  <c r="D592" i="6"/>
  <c r="Q591" i="6"/>
  <c r="D591" i="6"/>
  <c r="Q590" i="6"/>
  <c r="D590" i="6"/>
  <c r="Q589" i="6"/>
  <c r="D589" i="6"/>
  <c r="Q588" i="6"/>
  <c r="D588" i="6"/>
  <c r="Q587" i="6"/>
  <c r="D587" i="6"/>
  <c r="Q586" i="6"/>
  <c r="D586" i="6"/>
  <c r="Q585" i="6"/>
  <c r="D585" i="6"/>
  <c r="Q584" i="6"/>
  <c r="D584" i="6"/>
  <c r="Q583" i="6"/>
  <c r="D583" i="6"/>
  <c r="Q582" i="6"/>
  <c r="D582" i="6"/>
  <c r="Q581" i="6"/>
  <c r="D581" i="6"/>
  <c r="Q580" i="6"/>
  <c r="D580" i="6"/>
  <c r="Q579" i="6"/>
  <c r="D579" i="6"/>
  <c r="Q578" i="6"/>
  <c r="D578" i="6"/>
  <c r="Q577" i="6"/>
  <c r="D577" i="6"/>
  <c r="Q576" i="6"/>
  <c r="D576" i="6"/>
  <c r="Q575" i="6"/>
  <c r="D575" i="6"/>
  <c r="Q574" i="6"/>
  <c r="D574" i="6"/>
  <c r="Q573" i="6"/>
  <c r="D573" i="6"/>
  <c r="Q572" i="6"/>
  <c r="D572" i="6"/>
  <c r="Q571" i="6"/>
  <c r="D571" i="6"/>
  <c r="Q570" i="6"/>
  <c r="D570" i="6"/>
  <c r="Q569" i="6"/>
  <c r="D569" i="6"/>
  <c r="Q568" i="6"/>
  <c r="D568" i="6"/>
  <c r="Q567" i="6"/>
  <c r="D567" i="6"/>
  <c r="Q566" i="6"/>
  <c r="D566" i="6"/>
  <c r="Q565" i="6"/>
  <c r="D565" i="6"/>
  <c r="Q564" i="6"/>
  <c r="D564" i="6"/>
  <c r="Q563" i="6"/>
  <c r="D563" i="6"/>
  <c r="Q562" i="6"/>
  <c r="D562" i="6"/>
  <c r="Q561" i="6"/>
  <c r="D561" i="6"/>
  <c r="Q560" i="6"/>
  <c r="D560" i="6"/>
  <c r="Q559" i="6"/>
  <c r="D559" i="6"/>
  <c r="Q558" i="6"/>
  <c r="D558" i="6"/>
  <c r="Q557" i="6"/>
  <c r="D557" i="6"/>
  <c r="Q556" i="6"/>
  <c r="D556" i="6"/>
  <c r="Q555" i="6"/>
  <c r="D555" i="6"/>
  <c r="Q554" i="6"/>
  <c r="D554" i="6"/>
  <c r="Q553" i="6"/>
  <c r="D553" i="6"/>
  <c r="Q552" i="6"/>
  <c r="D552" i="6"/>
  <c r="Q551" i="6"/>
  <c r="D551" i="6"/>
  <c r="Q550" i="6"/>
  <c r="D550" i="6"/>
  <c r="Q549" i="6"/>
  <c r="D549" i="6"/>
  <c r="Q548" i="6"/>
  <c r="D548" i="6"/>
  <c r="Q547" i="6"/>
  <c r="D547" i="6"/>
  <c r="Q546" i="6"/>
  <c r="D546" i="6"/>
  <c r="Q545" i="6"/>
  <c r="D545" i="6"/>
  <c r="Q544" i="6"/>
  <c r="D544" i="6"/>
  <c r="Q543" i="6"/>
  <c r="D543" i="6"/>
  <c r="Q542" i="6"/>
  <c r="D542" i="6"/>
  <c r="Q541" i="6"/>
  <c r="D541" i="6"/>
  <c r="Q540" i="6"/>
  <c r="D540" i="6"/>
  <c r="Q539" i="6"/>
  <c r="D539" i="6"/>
  <c r="Q538" i="6"/>
  <c r="D538" i="6"/>
  <c r="Q537" i="6"/>
  <c r="D537" i="6"/>
  <c r="Q536" i="6"/>
  <c r="D536" i="6"/>
  <c r="Q535" i="6"/>
  <c r="D535" i="6"/>
  <c r="Q534" i="6"/>
  <c r="D534" i="6"/>
  <c r="Q533" i="6"/>
  <c r="D533" i="6"/>
  <c r="Q532" i="6"/>
  <c r="D532" i="6"/>
  <c r="Q531" i="6"/>
  <c r="D531" i="6"/>
  <c r="Q530" i="6"/>
  <c r="D530" i="6"/>
  <c r="Q529" i="6"/>
  <c r="D529" i="6"/>
  <c r="Q528" i="6"/>
  <c r="D528" i="6"/>
  <c r="Q527" i="6"/>
  <c r="D527" i="6"/>
  <c r="Q526" i="6"/>
  <c r="D526" i="6"/>
  <c r="Q525" i="6"/>
  <c r="D525" i="6"/>
  <c r="Q524" i="6"/>
  <c r="D524" i="6"/>
  <c r="Q523" i="6"/>
  <c r="D523" i="6"/>
  <c r="Q522" i="6"/>
  <c r="D522" i="6"/>
  <c r="Q521" i="6"/>
  <c r="D521" i="6"/>
  <c r="Q520" i="6"/>
  <c r="D520" i="6"/>
  <c r="Q519" i="6"/>
  <c r="D519" i="6"/>
  <c r="Q518" i="6"/>
  <c r="D518" i="6"/>
  <c r="Q517" i="6"/>
  <c r="D517" i="6"/>
  <c r="Q516" i="6"/>
  <c r="D516" i="6"/>
  <c r="Q515" i="6"/>
  <c r="D515" i="6"/>
  <c r="Q514" i="6"/>
  <c r="D514" i="6"/>
  <c r="Q513" i="6"/>
  <c r="D513" i="6"/>
  <c r="Q512" i="6"/>
  <c r="D512" i="6"/>
  <c r="Q511" i="6"/>
  <c r="D511" i="6"/>
  <c r="Q510" i="6"/>
  <c r="D510" i="6"/>
  <c r="Q509" i="6"/>
  <c r="D509" i="6"/>
  <c r="Q508" i="6"/>
  <c r="D508" i="6"/>
  <c r="Q507" i="6"/>
  <c r="D507" i="6"/>
  <c r="Q506" i="6"/>
  <c r="D506" i="6"/>
  <c r="Q505" i="6"/>
  <c r="D505" i="6"/>
  <c r="Q504" i="6"/>
  <c r="D504" i="6"/>
  <c r="Q503" i="6"/>
  <c r="D503" i="6"/>
  <c r="Q502" i="6"/>
  <c r="D502" i="6"/>
  <c r="Q501" i="6"/>
  <c r="D501" i="6"/>
  <c r="Q500" i="6"/>
  <c r="D500" i="6"/>
  <c r="Q499" i="6"/>
  <c r="D499" i="6"/>
  <c r="Q498" i="6"/>
  <c r="D498" i="6"/>
  <c r="Q497" i="6"/>
  <c r="D497" i="6"/>
  <c r="Q496" i="6"/>
  <c r="D496" i="6"/>
  <c r="Q495" i="6"/>
  <c r="D495" i="6"/>
  <c r="Q494" i="6"/>
  <c r="D494" i="6"/>
  <c r="Q493" i="6"/>
  <c r="D493" i="6"/>
  <c r="Q492" i="6"/>
  <c r="D492" i="6"/>
  <c r="Q491" i="6"/>
  <c r="D491" i="6"/>
  <c r="Q490" i="6"/>
  <c r="D490" i="6"/>
  <c r="Q489" i="6"/>
  <c r="D489" i="6"/>
  <c r="Q488" i="6"/>
  <c r="D488" i="6"/>
  <c r="Q487" i="6"/>
  <c r="D487" i="6"/>
  <c r="Q486" i="6"/>
  <c r="D486" i="6"/>
  <c r="Q485" i="6"/>
  <c r="D485" i="6"/>
  <c r="Q484" i="6"/>
  <c r="D484" i="6"/>
  <c r="Q483" i="6"/>
  <c r="D483" i="6"/>
  <c r="Q482" i="6"/>
  <c r="D482" i="6"/>
  <c r="Q481" i="6"/>
  <c r="D481" i="6"/>
  <c r="Q480" i="6"/>
  <c r="D480" i="6"/>
  <c r="Q479" i="6"/>
  <c r="D479" i="6"/>
  <c r="Q478" i="6"/>
  <c r="D478" i="6"/>
  <c r="Q477" i="6"/>
  <c r="D477" i="6"/>
  <c r="Q476" i="6"/>
  <c r="D476" i="6"/>
  <c r="Q475" i="6"/>
  <c r="D475" i="6"/>
  <c r="Q474" i="6"/>
  <c r="D474" i="6"/>
  <c r="Q473" i="6"/>
  <c r="D473" i="6"/>
  <c r="Q472" i="6"/>
  <c r="D472" i="6"/>
  <c r="Q471" i="6"/>
  <c r="D471" i="6"/>
  <c r="Q470" i="6"/>
  <c r="D470" i="6"/>
  <c r="Q469" i="6"/>
  <c r="D469" i="6"/>
  <c r="Q468" i="6"/>
  <c r="D468" i="6"/>
  <c r="Q467" i="6"/>
  <c r="D467" i="6"/>
  <c r="Q466" i="6"/>
  <c r="D466" i="6"/>
  <c r="Q465" i="6"/>
  <c r="D465" i="6"/>
  <c r="Q464" i="6"/>
  <c r="D464" i="6"/>
  <c r="Q463" i="6"/>
  <c r="D463" i="6"/>
  <c r="D462" i="6"/>
  <c r="Q461" i="6"/>
  <c r="D461" i="6"/>
  <c r="Q460" i="6"/>
  <c r="D460" i="6"/>
  <c r="Q459" i="6"/>
  <c r="D459" i="6"/>
  <c r="Q458" i="6"/>
  <c r="D458" i="6"/>
  <c r="Q457" i="6"/>
  <c r="D457" i="6"/>
  <c r="Q456" i="6"/>
  <c r="D456" i="6"/>
  <c r="Q455" i="6"/>
  <c r="D455" i="6"/>
  <c r="Q454" i="6"/>
  <c r="D454" i="6"/>
  <c r="Q453" i="6"/>
  <c r="D453" i="6"/>
  <c r="Q452" i="6"/>
  <c r="D452" i="6"/>
  <c r="Q451" i="6"/>
  <c r="D451" i="6"/>
  <c r="Q450" i="6"/>
  <c r="D450" i="6"/>
  <c r="Q449" i="6"/>
  <c r="D449" i="6"/>
  <c r="Q448" i="6"/>
  <c r="D448" i="6"/>
  <c r="Q447" i="6"/>
  <c r="D447" i="6"/>
  <c r="Q446" i="6"/>
  <c r="D446" i="6"/>
  <c r="Q445" i="6"/>
  <c r="D445" i="6"/>
  <c r="Q444" i="6"/>
  <c r="D444" i="6"/>
  <c r="Q443" i="6"/>
  <c r="D443" i="6"/>
  <c r="Q442" i="6"/>
  <c r="D442" i="6"/>
  <c r="Q441" i="6"/>
  <c r="D441" i="6"/>
  <c r="Q440" i="6"/>
  <c r="D440" i="6"/>
  <c r="Q439" i="6"/>
  <c r="D439" i="6"/>
  <c r="Q438" i="6"/>
  <c r="D438" i="6"/>
  <c r="Q437" i="6"/>
  <c r="D437" i="6"/>
  <c r="Q436" i="6"/>
  <c r="D436" i="6"/>
  <c r="Q435" i="6"/>
  <c r="D435" i="6"/>
  <c r="Q434" i="6"/>
  <c r="D434" i="6"/>
  <c r="Q433" i="6"/>
  <c r="D433" i="6"/>
  <c r="Q432" i="6"/>
  <c r="D432" i="6"/>
  <c r="Q431" i="6"/>
  <c r="D431" i="6"/>
  <c r="Q430" i="6"/>
  <c r="D430" i="6"/>
  <c r="Q429" i="6"/>
  <c r="D429" i="6"/>
  <c r="Q428" i="6"/>
  <c r="D428" i="6"/>
  <c r="Q427" i="6"/>
  <c r="D427" i="6"/>
  <c r="Q426" i="6"/>
  <c r="D426" i="6"/>
  <c r="Q425" i="6"/>
  <c r="D425" i="6"/>
  <c r="Q424" i="6"/>
  <c r="D424" i="6"/>
  <c r="Q423" i="6"/>
  <c r="D423" i="6"/>
  <c r="Q422" i="6"/>
  <c r="D422" i="6"/>
  <c r="Q421" i="6"/>
  <c r="D421" i="6"/>
  <c r="Q420" i="6"/>
  <c r="D420" i="6"/>
  <c r="Q419" i="6"/>
  <c r="D419" i="6"/>
  <c r="Q418" i="6"/>
  <c r="D418" i="6"/>
  <c r="Q417" i="6"/>
  <c r="D417" i="6"/>
  <c r="Q416" i="6"/>
  <c r="D416" i="6"/>
  <c r="Q415" i="6"/>
  <c r="D415" i="6"/>
  <c r="Q414" i="6"/>
  <c r="D414" i="6"/>
  <c r="Q413" i="6"/>
  <c r="D413" i="6"/>
  <c r="Q412" i="6"/>
  <c r="D412" i="6"/>
  <c r="Q411" i="6"/>
  <c r="D411" i="6"/>
  <c r="Q410" i="6"/>
  <c r="D410" i="6"/>
  <c r="Q409" i="6"/>
  <c r="D409" i="6"/>
  <c r="Q408" i="6"/>
  <c r="D408" i="6"/>
  <c r="Q407" i="6"/>
  <c r="D407" i="6"/>
  <c r="Q406" i="6"/>
  <c r="D406" i="6"/>
  <c r="Q405" i="6"/>
  <c r="D405" i="6"/>
  <c r="Q404" i="6"/>
  <c r="D404" i="6"/>
  <c r="Q403" i="6"/>
  <c r="D403" i="6"/>
  <c r="Q402" i="6"/>
  <c r="D402" i="6"/>
  <c r="Q401" i="6"/>
  <c r="D401" i="6"/>
  <c r="Q400" i="6"/>
  <c r="D400" i="6"/>
  <c r="Q399" i="6"/>
  <c r="D399" i="6"/>
  <c r="Q398" i="6"/>
  <c r="D398" i="6"/>
  <c r="Q397" i="6"/>
  <c r="D397" i="6"/>
  <c r="Q396" i="6"/>
  <c r="D396" i="6"/>
  <c r="Q395" i="6"/>
  <c r="D395" i="6"/>
  <c r="Q394" i="6"/>
  <c r="D394" i="6"/>
  <c r="Q393" i="6"/>
  <c r="D393" i="6"/>
  <c r="Q392" i="6"/>
  <c r="D392" i="6"/>
  <c r="Q391" i="6"/>
  <c r="D391" i="6"/>
  <c r="Q390" i="6"/>
  <c r="D390" i="6"/>
  <c r="Q389" i="6"/>
  <c r="D389" i="6"/>
  <c r="Q388" i="6"/>
  <c r="D388" i="6"/>
  <c r="Q387" i="6"/>
  <c r="D387" i="6"/>
  <c r="Q386" i="6"/>
  <c r="D386" i="6"/>
  <c r="Q385" i="6"/>
  <c r="D385" i="6"/>
  <c r="Q384" i="6"/>
  <c r="D384" i="6"/>
  <c r="Q383" i="6"/>
  <c r="D383" i="6"/>
  <c r="Q382" i="6"/>
  <c r="D382" i="6"/>
  <c r="Q381" i="6"/>
  <c r="D381" i="6"/>
  <c r="Q380" i="6"/>
  <c r="D380" i="6"/>
  <c r="Q379" i="6"/>
  <c r="D379" i="6"/>
  <c r="Q378" i="6"/>
  <c r="D378" i="6"/>
  <c r="Q377" i="6"/>
  <c r="D377" i="6"/>
  <c r="Q376" i="6"/>
  <c r="D376" i="6"/>
  <c r="Q375" i="6"/>
  <c r="D375" i="6"/>
  <c r="Q374" i="6"/>
  <c r="D374" i="6"/>
  <c r="Q373" i="6"/>
  <c r="D373" i="6"/>
  <c r="Q372" i="6"/>
  <c r="D372" i="6"/>
  <c r="Q371" i="6"/>
  <c r="D371" i="6"/>
  <c r="Q370" i="6"/>
  <c r="D370" i="6"/>
  <c r="Q369" i="6"/>
  <c r="D369" i="6"/>
  <c r="Q368" i="6"/>
  <c r="D368" i="6"/>
  <c r="Q367" i="6"/>
  <c r="D367" i="6"/>
  <c r="Q366" i="6"/>
  <c r="D366" i="6"/>
  <c r="Q365" i="6"/>
  <c r="D365" i="6"/>
  <c r="Q364" i="6"/>
  <c r="D364" i="6"/>
  <c r="Q363" i="6"/>
  <c r="D363" i="6"/>
  <c r="Q362" i="6"/>
  <c r="D362" i="6"/>
  <c r="Q361" i="6"/>
  <c r="D361" i="6"/>
  <c r="Q360" i="6"/>
  <c r="D360" i="6"/>
  <c r="Q359" i="6"/>
  <c r="D359" i="6"/>
  <c r="Q358" i="6"/>
  <c r="D358" i="6"/>
  <c r="Q357" i="6"/>
  <c r="D357" i="6"/>
  <c r="Q356" i="6"/>
  <c r="D356" i="6"/>
  <c r="Q355" i="6"/>
  <c r="D355" i="6"/>
  <c r="Q354" i="6"/>
  <c r="D354" i="6"/>
  <c r="Q353" i="6"/>
  <c r="D353" i="6"/>
  <c r="Q352" i="6"/>
  <c r="D352" i="6"/>
  <c r="Q351" i="6"/>
  <c r="D351" i="6"/>
  <c r="Q350" i="6"/>
  <c r="D350" i="6"/>
  <c r="Q349" i="6"/>
  <c r="D349" i="6"/>
  <c r="Q348" i="6"/>
  <c r="D348" i="6"/>
  <c r="Q347" i="6"/>
  <c r="D347" i="6"/>
  <c r="Q346" i="6"/>
  <c r="D346" i="6"/>
  <c r="Q345" i="6"/>
  <c r="D345" i="6"/>
  <c r="Q344" i="6"/>
  <c r="D344" i="6"/>
  <c r="Q343" i="6"/>
  <c r="D343" i="6"/>
  <c r="Q342" i="6"/>
  <c r="D342" i="6"/>
  <c r="Q341" i="6"/>
  <c r="D341" i="6"/>
  <c r="Q340" i="6"/>
  <c r="D340" i="6"/>
  <c r="Q339" i="6"/>
  <c r="D339" i="6"/>
  <c r="Q338" i="6"/>
  <c r="D338" i="6"/>
  <c r="Q337" i="6"/>
  <c r="D337" i="6"/>
  <c r="Q336" i="6"/>
  <c r="D336" i="6"/>
  <c r="Q335" i="6"/>
  <c r="D335" i="6"/>
  <c r="Q334" i="6"/>
  <c r="D334" i="6"/>
  <c r="Q333" i="6"/>
  <c r="D333" i="6"/>
  <c r="Q332" i="6"/>
  <c r="D332" i="6"/>
  <c r="Q331" i="6"/>
  <c r="D331" i="6"/>
  <c r="Q330" i="6"/>
  <c r="D330" i="6"/>
  <c r="Q329" i="6"/>
  <c r="D329" i="6"/>
  <c r="Q328" i="6"/>
  <c r="D328" i="6"/>
  <c r="Q327" i="6"/>
  <c r="D327" i="6"/>
  <c r="Q326" i="6"/>
  <c r="D326" i="6"/>
  <c r="Q325" i="6"/>
  <c r="D325" i="6"/>
  <c r="Q324" i="6"/>
  <c r="D324" i="6"/>
  <c r="Q323" i="6"/>
  <c r="D323" i="6"/>
  <c r="Q322" i="6"/>
  <c r="D322" i="6"/>
  <c r="Q321" i="6"/>
  <c r="D321" i="6"/>
  <c r="Q320" i="6"/>
  <c r="D320" i="6"/>
  <c r="Q319" i="6"/>
  <c r="D319" i="6"/>
  <c r="Q318" i="6"/>
  <c r="D318" i="6"/>
  <c r="Q317" i="6"/>
  <c r="D317" i="6"/>
  <c r="Q316" i="6"/>
  <c r="D316" i="6"/>
  <c r="Q315" i="6"/>
  <c r="D315" i="6"/>
  <c r="Q314" i="6"/>
  <c r="D314" i="6"/>
  <c r="Q313" i="6"/>
  <c r="D313" i="6"/>
  <c r="Q312" i="6"/>
  <c r="D312" i="6"/>
  <c r="Q311" i="6"/>
  <c r="D311" i="6"/>
  <c r="Q310" i="6"/>
  <c r="D310" i="6"/>
  <c r="Q309" i="6"/>
  <c r="D309" i="6"/>
  <c r="Q308" i="6"/>
  <c r="D308" i="6"/>
  <c r="Q307" i="6"/>
  <c r="D307" i="6"/>
  <c r="Q306" i="6"/>
  <c r="D306" i="6"/>
  <c r="Q305" i="6"/>
  <c r="D305" i="6"/>
  <c r="Q304" i="6"/>
  <c r="D304" i="6"/>
  <c r="Q303" i="6"/>
  <c r="D303" i="6"/>
  <c r="Q302" i="6"/>
  <c r="D302" i="6"/>
  <c r="Q301" i="6"/>
  <c r="D301" i="6"/>
  <c r="Q300" i="6"/>
  <c r="D300" i="6"/>
  <c r="Q299" i="6"/>
  <c r="D299" i="6"/>
  <c r="Q298" i="6"/>
  <c r="D298" i="6"/>
  <c r="Q297" i="6"/>
  <c r="D297" i="6"/>
  <c r="Q296" i="6"/>
  <c r="D296" i="6"/>
  <c r="Q295" i="6"/>
  <c r="D295" i="6"/>
  <c r="Q294" i="6"/>
  <c r="D294" i="6"/>
  <c r="Q293" i="6"/>
  <c r="D293" i="6"/>
  <c r="Q292" i="6"/>
  <c r="D292" i="6"/>
  <c r="Q291" i="6"/>
  <c r="D291" i="6"/>
  <c r="Q290" i="6"/>
  <c r="D290" i="6"/>
  <c r="Q289" i="6"/>
  <c r="D289" i="6"/>
  <c r="Q288" i="6"/>
  <c r="D288" i="6"/>
  <c r="D287" i="6"/>
  <c r="Q286" i="6"/>
  <c r="D286" i="6"/>
  <c r="Q285" i="6"/>
  <c r="D285" i="6"/>
  <c r="Q284" i="6"/>
  <c r="D284" i="6"/>
  <c r="Q283" i="6"/>
  <c r="D283" i="6"/>
  <c r="Q282" i="6"/>
  <c r="D282" i="6"/>
  <c r="Q281" i="6"/>
  <c r="D281" i="6"/>
  <c r="Q280" i="6"/>
  <c r="D280" i="6"/>
  <c r="Q279" i="6"/>
  <c r="D279" i="6"/>
  <c r="Q278" i="6"/>
  <c r="D278" i="6"/>
  <c r="Q277" i="6"/>
  <c r="D277" i="6"/>
  <c r="Q276" i="6"/>
  <c r="D276" i="6"/>
  <c r="Q275" i="6"/>
  <c r="D275" i="6"/>
  <c r="Q274" i="6"/>
  <c r="D274" i="6"/>
  <c r="Q273" i="6"/>
  <c r="D273" i="6"/>
  <c r="Q272" i="6"/>
  <c r="D272" i="6"/>
  <c r="Q271" i="6"/>
  <c r="D271" i="6"/>
  <c r="Q270" i="6"/>
  <c r="D270" i="6"/>
  <c r="Q269" i="6"/>
  <c r="D269" i="6"/>
  <c r="Q268" i="6"/>
  <c r="D268" i="6"/>
  <c r="Q267" i="6"/>
  <c r="D267" i="6"/>
  <c r="Q266" i="6"/>
  <c r="D266" i="6"/>
  <c r="Q265" i="6"/>
  <c r="D265" i="6"/>
  <c r="Q264" i="6"/>
  <c r="D264" i="6"/>
  <c r="Q263" i="6"/>
  <c r="D263" i="6"/>
  <c r="Q262" i="6"/>
  <c r="D262" i="6"/>
  <c r="Q261" i="6"/>
  <c r="D261" i="6"/>
  <c r="Q260" i="6"/>
  <c r="D260" i="6"/>
  <c r="Q259" i="6"/>
  <c r="D259" i="6"/>
  <c r="Q258" i="6"/>
  <c r="D258" i="6"/>
  <c r="Q257" i="6"/>
  <c r="D257" i="6"/>
  <c r="Q256" i="6"/>
  <c r="D256" i="6"/>
  <c r="Q255" i="6"/>
  <c r="D255" i="6"/>
  <c r="Q254" i="6"/>
  <c r="D254" i="6"/>
  <c r="Q253" i="6"/>
  <c r="D253" i="6"/>
  <c r="Q252" i="6"/>
  <c r="D252" i="6"/>
  <c r="Q251" i="6"/>
  <c r="D251" i="6"/>
  <c r="Q250" i="6"/>
  <c r="D250" i="6"/>
  <c r="Q249" i="6"/>
  <c r="D249" i="6"/>
  <c r="Q248" i="6"/>
  <c r="D248" i="6"/>
  <c r="Q247" i="6"/>
  <c r="D247" i="6"/>
  <c r="Q246" i="6"/>
  <c r="D246" i="6"/>
  <c r="Q245" i="6"/>
  <c r="D245" i="6"/>
  <c r="Q244" i="6"/>
  <c r="D244" i="6"/>
  <c r="Q243" i="6"/>
  <c r="D243" i="6"/>
  <c r="Q242" i="6"/>
  <c r="D242" i="6"/>
  <c r="Q241" i="6"/>
  <c r="D241" i="6"/>
  <c r="Q240" i="6"/>
  <c r="D240" i="6"/>
  <c r="Q239" i="6"/>
  <c r="D239" i="6"/>
  <c r="Q238" i="6"/>
  <c r="D238" i="6"/>
  <c r="Q237" i="6"/>
  <c r="D237" i="6"/>
  <c r="Q236" i="6"/>
  <c r="D236" i="6"/>
  <c r="Q235" i="6"/>
  <c r="D235" i="6"/>
  <c r="Q234" i="6"/>
  <c r="D234" i="6"/>
  <c r="Q233" i="6"/>
  <c r="D233" i="6"/>
  <c r="Q232" i="6"/>
  <c r="D232" i="6"/>
  <c r="Q231" i="6"/>
  <c r="D231" i="6"/>
  <c r="Q230" i="6"/>
  <c r="D230" i="6"/>
  <c r="Q229" i="6"/>
  <c r="D229" i="6"/>
  <c r="Q228" i="6"/>
  <c r="D228" i="6"/>
  <c r="Q227" i="6"/>
  <c r="D227" i="6"/>
  <c r="Q226" i="6"/>
  <c r="D226" i="6"/>
  <c r="Q225" i="6"/>
  <c r="D225" i="6"/>
  <c r="Q224" i="6"/>
  <c r="D224" i="6"/>
  <c r="Q223" i="6"/>
  <c r="D223" i="6"/>
  <c r="Q222" i="6"/>
  <c r="D222" i="6"/>
  <c r="Q221" i="6"/>
  <c r="D221" i="6"/>
  <c r="Q220" i="6"/>
  <c r="D220" i="6"/>
  <c r="Q219" i="6"/>
  <c r="D219" i="6"/>
  <c r="Q218" i="6"/>
  <c r="D218" i="6"/>
  <c r="Q217" i="6"/>
  <c r="D217" i="6"/>
  <c r="Q216" i="6"/>
  <c r="D216" i="6"/>
  <c r="Q215" i="6"/>
  <c r="D215" i="6"/>
  <c r="Q214" i="6"/>
  <c r="D214" i="6"/>
  <c r="Q213" i="6"/>
  <c r="D213" i="6"/>
  <c r="Q212" i="6"/>
  <c r="D212" i="6"/>
  <c r="Q211" i="6"/>
  <c r="D211" i="6"/>
  <c r="Q210" i="6"/>
  <c r="D210" i="6"/>
  <c r="Q209" i="6"/>
  <c r="D209" i="6"/>
  <c r="Q208" i="6"/>
  <c r="D208" i="6"/>
  <c r="Q207" i="6"/>
  <c r="D207" i="6"/>
  <c r="Q206" i="6"/>
  <c r="D206" i="6"/>
  <c r="Q205" i="6"/>
  <c r="D205" i="6"/>
  <c r="Q204" i="6"/>
  <c r="D204" i="6"/>
  <c r="Q203" i="6"/>
  <c r="D203" i="6"/>
  <c r="Q202" i="6"/>
  <c r="D202" i="6"/>
  <c r="Q201" i="6"/>
  <c r="D201" i="6"/>
  <c r="Q200" i="6"/>
  <c r="D200" i="6"/>
  <c r="Q199" i="6"/>
  <c r="D199" i="6"/>
  <c r="Q198" i="6"/>
  <c r="D198" i="6"/>
  <c r="Q197" i="6"/>
  <c r="D197" i="6"/>
  <c r="Q196" i="6"/>
  <c r="D196" i="6"/>
  <c r="Q195" i="6"/>
  <c r="D195" i="6"/>
  <c r="Q194" i="6"/>
  <c r="D194" i="6"/>
  <c r="Q193" i="6"/>
  <c r="D193" i="6"/>
  <c r="Q192" i="6"/>
  <c r="D192" i="6"/>
  <c r="Q191" i="6"/>
  <c r="D191" i="6"/>
  <c r="Q190" i="6"/>
  <c r="D190" i="6"/>
  <c r="Q189" i="6"/>
  <c r="D189" i="6"/>
  <c r="Q188" i="6"/>
  <c r="D188" i="6"/>
  <c r="Q187" i="6"/>
  <c r="D187" i="6"/>
  <c r="Q186" i="6"/>
  <c r="D186" i="6"/>
  <c r="Q185" i="6"/>
  <c r="D185" i="6"/>
  <c r="Q184" i="6"/>
  <c r="D184" i="6"/>
  <c r="Q183" i="6"/>
  <c r="D183" i="6"/>
  <c r="Q182" i="6"/>
  <c r="D182" i="6"/>
  <c r="Q181" i="6"/>
  <c r="D181" i="6"/>
  <c r="Q180" i="6"/>
  <c r="D180" i="6"/>
  <c r="Q179" i="6"/>
  <c r="D179" i="6"/>
  <c r="Q178" i="6"/>
  <c r="D178" i="6"/>
  <c r="Q177" i="6"/>
  <c r="D177" i="6"/>
  <c r="Q176" i="6"/>
  <c r="D176" i="6"/>
  <c r="Q175" i="6"/>
  <c r="D175" i="6"/>
  <c r="Q174" i="6"/>
  <c r="D174" i="6"/>
  <c r="Q173" i="6"/>
  <c r="D173" i="6"/>
  <c r="Q172" i="6"/>
  <c r="D172" i="6"/>
  <c r="Q171" i="6"/>
  <c r="D171" i="6"/>
  <c r="Q170" i="6"/>
  <c r="D170" i="6"/>
  <c r="Q169" i="6"/>
  <c r="D169" i="6"/>
  <c r="Q168" i="6"/>
  <c r="D168" i="6"/>
  <c r="Q167" i="6"/>
  <c r="D167" i="6"/>
  <c r="Q166" i="6"/>
  <c r="D166" i="6"/>
  <c r="Q165" i="6"/>
  <c r="D165" i="6"/>
  <c r="Q164" i="6"/>
  <c r="D164" i="6"/>
  <c r="Q163" i="6"/>
  <c r="D163" i="6"/>
  <c r="Q162" i="6"/>
  <c r="D162" i="6"/>
  <c r="Q161" i="6"/>
  <c r="D161" i="6"/>
  <c r="Q160" i="6"/>
  <c r="D160" i="6"/>
  <c r="Q159" i="6"/>
  <c r="D159" i="6"/>
  <c r="Q158" i="6"/>
  <c r="D158" i="6"/>
  <c r="Q157" i="6"/>
  <c r="D157" i="6"/>
  <c r="Q156" i="6"/>
  <c r="D156" i="6"/>
  <c r="Q155" i="6"/>
  <c r="D155" i="6"/>
  <c r="Q154" i="6"/>
  <c r="D154" i="6"/>
  <c r="Q153" i="6"/>
  <c r="D153" i="6"/>
  <c r="Q152" i="6"/>
  <c r="D152" i="6"/>
  <c r="Q151" i="6"/>
  <c r="D151" i="6"/>
  <c r="Q150" i="6"/>
  <c r="D150" i="6"/>
  <c r="Q149" i="6"/>
  <c r="D149" i="6"/>
  <c r="Q148" i="6"/>
  <c r="D148" i="6"/>
  <c r="Q147" i="6"/>
  <c r="D147" i="6"/>
  <c r="Q146" i="6"/>
  <c r="D146" i="6"/>
  <c r="Q145" i="6"/>
  <c r="D145" i="6"/>
  <c r="Q144" i="6"/>
  <c r="D144" i="6"/>
  <c r="Q143" i="6"/>
  <c r="D143" i="6"/>
  <c r="Q142" i="6"/>
  <c r="D142" i="6"/>
  <c r="Q141" i="6"/>
  <c r="D141" i="6"/>
  <c r="Q140" i="6"/>
  <c r="D140" i="6"/>
  <c r="Q139" i="6"/>
  <c r="D139" i="6"/>
  <c r="Q138" i="6"/>
  <c r="D138" i="6"/>
  <c r="Q137" i="6"/>
  <c r="D137" i="6"/>
  <c r="Q136" i="6"/>
  <c r="D136" i="6"/>
  <c r="Q135" i="6"/>
  <c r="D135" i="6"/>
  <c r="Q134" i="6"/>
  <c r="D134" i="6"/>
  <c r="Q133" i="6"/>
  <c r="D133" i="6"/>
  <c r="Q132" i="6"/>
  <c r="D132" i="6"/>
  <c r="Q131" i="6"/>
  <c r="D131" i="6"/>
  <c r="Q130" i="6"/>
  <c r="D130" i="6"/>
  <c r="Q129" i="6"/>
  <c r="D129" i="6"/>
  <c r="Q128" i="6"/>
  <c r="D128" i="6"/>
  <c r="Q127" i="6"/>
  <c r="D127" i="6"/>
  <c r="Q126" i="6"/>
  <c r="D126" i="6"/>
  <c r="Q125" i="6"/>
  <c r="D125" i="6"/>
  <c r="Q124" i="6"/>
  <c r="D124" i="6"/>
  <c r="Q123" i="6"/>
  <c r="D123" i="6"/>
  <c r="Q122" i="6"/>
  <c r="D122" i="6"/>
  <c r="Q121" i="6"/>
  <c r="D121" i="6"/>
  <c r="Q120" i="6"/>
  <c r="D120" i="6"/>
  <c r="Q119" i="6"/>
  <c r="D119" i="6"/>
  <c r="Q118" i="6"/>
  <c r="D118" i="6"/>
  <c r="Q117" i="6"/>
  <c r="D117" i="6"/>
  <c r="Q116" i="6"/>
  <c r="D116" i="6"/>
  <c r="Q115" i="6"/>
  <c r="D115" i="6"/>
  <c r="Q114" i="6"/>
  <c r="D114" i="6"/>
  <c r="Q113" i="6"/>
  <c r="D113" i="6"/>
  <c r="Q112" i="6"/>
  <c r="D112" i="6"/>
  <c r="Q111" i="6"/>
  <c r="D111" i="6"/>
  <c r="Q110" i="6"/>
  <c r="D110" i="6"/>
  <c r="Q109" i="6"/>
  <c r="D109" i="6"/>
  <c r="Q108" i="6"/>
  <c r="D108" i="6"/>
  <c r="Q107" i="6"/>
  <c r="D107" i="6"/>
  <c r="Q106" i="6"/>
  <c r="D106" i="6"/>
  <c r="Q105" i="6"/>
  <c r="D105" i="6"/>
  <c r="Q104" i="6"/>
  <c r="D104" i="6"/>
  <c r="Q103" i="6"/>
  <c r="D103" i="6"/>
  <c r="Q102" i="6"/>
  <c r="D102" i="6"/>
  <c r="Q101" i="6"/>
  <c r="D101" i="6"/>
  <c r="Q100" i="6"/>
  <c r="D100" i="6"/>
  <c r="Q99" i="6"/>
  <c r="D99" i="6"/>
  <c r="Q98" i="6"/>
  <c r="D98" i="6"/>
  <c r="Q97" i="6"/>
  <c r="D97" i="6"/>
  <c r="Q96" i="6"/>
  <c r="D96" i="6"/>
  <c r="Q95" i="6"/>
  <c r="D95" i="6"/>
  <c r="Q94" i="6"/>
  <c r="D94" i="6"/>
  <c r="Q93" i="6"/>
  <c r="D93" i="6"/>
  <c r="Q92" i="6"/>
  <c r="D92" i="6"/>
  <c r="Q91" i="6"/>
  <c r="D91" i="6"/>
  <c r="Q90" i="6"/>
  <c r="D90" i="6"/>
  <c r="Q89" i="6"/>
  <c r="D89" i="6"/>
  <c r="Q88" i="6"/>
  <c r="D88" i="6"/>
  <c r="Q87" i="6"/>
  <c r="D87" i="6"/>
  <c r="Q86" i="6"/>
  <c r="D86" i="6"/>
  <c r="Q85" i="6"/>
  <c r="D85" i="6"/>
  <c r="Q84" i="6"/>
  <c r="D84" i="6"/>
  <c r="Q83" i="6"/>
  <c r="D83" i="6"/>
  <c r="Q82" i="6"/>
  <c r="D82" i="6"/>
  <c r="Q81" i="6"/>
  <c r="D81" i="6"/>
  <c r="Q80" i="6"/>
  <c r="D80" i="6"/>
  <c r="Q79" i="6"/>
  <c r="D79" i="6"/>
  <c r="Q78" i="6"/>
  <c r="D78" i="6"/>
  <c r="Q77" i="6"/>
  <c r="D77" i="6"/>
  <c r="Q76" i="6"/>
  <c r="D76" i="6"/>
  <c r="Q75" i="6"/>
  <c r="D75" i="6"/>
  <c r="Q74" i="6"/>
  <c r="D74" i="6"/>
  <c r="Q73" i="6"/>
  <c r="D73" i="6"/>
  <c r="Q72" i="6"/>
  <c r="D72" i="6"/>
  <c r="Q71" i="6"/>
  <c r="D71" i="6"/>
  <c r="Q70" i="6"/>
  <c r="D70" i="6"/>
  <c r="Q69" i="6"/>
  <c r="D69" i="6"/>
  <c r="Q68" i="6"/>
  <c r="D68" i="6"/>
  <c r="Q67" i="6"/>
  <c r="D67" i="6"/>
  <c r="Q66" i="6"/>
  <c r="D66" i="6"/>
  <c r="Q65" i="6"/>
  <c r="D65" i="6"/>
  <c r="Q64" i="6"/>
  <c r="D64" i="6"/>
  <c r="Q63" i="6"/>
  <c r="D63" i="6"/>
  <c r="Q62" i="6"/>
  <c r="D62" i="6"/>
  <c r="Q61" i="6"/>
  <c r="D61" i="6"/>
  <c r="Q60" i="6"/>
  <c r="D60" i="6"/>
  <c r="Q59" i="6"/>
  <c r="D59" i="6"/>
  <c r="Q58" i="6"/>
  <c r="D58" i="6"/>
  <c r="Q57" i="6"/>
  <c r="D57" i="6"/>
  <c r="Q56" i="6"/>
  <c r="D56" i="6"/>
  <c r="Q55" i="6"/>
  <c r="D55" i="6"/>
  <c r="Q54" i="6"/>
  <c r="D54" i="6"/>
  <c r="Q53" i="6"/>
  <c r="D53" i="6"/>
  <c r="Q52" i="6"/>
  <c r="D52" i="6"/>
  <c r="Q51" i="6"/>
  <c r="D51" i="6"/>
  <c r="Q50" i="6"/>
  <c r="D50" i="6"/>
  <c r="Q49" i="6"/>
  <c r="D49" i="6"/>
  <c r="Q48" i="6"/>
  <c r="D48" i="6"/>
  <c r="Q47" i="6"/>
  <c r="D47" i="6"/>
  <c r="Q46" i="6"/>
  <c r="D46" i="6"/>
  <c r="Q45" i="6"/>
  <c r="D45" i="6"/>
  <c r="Q44" i="6"/>
  <c r="D44" i="6"/>
  <c r="Q43" i="6"/>
  <c r="D43" i="6"/>
  <c r="Q42" i="6"/>
  <c r="D42" i="6"/>
  <c r="Q41" i="6"/>
  <c r="D41" i="6"/>
  <c r="Q40" i="6"/>
  <c r="D40" i="6"/>
  <c r="Q39" i="6"/>
  <c r="D39" i="6"/>
  <c r="Q38" i="6"/>
  <c r="D38" i="6"/>
  <c r="Q37" i="6"/>
  <c r="D37" i="6"/>
  <c r="Q36" i="6"/>
  <c r="D36" i="6"/>
  <c r="Q35" i="6"/>
  <c r="D35" i="6"/>
  <c r="Q34" i="6"/>
  <c r="D34" i="6"/>
  <c r="Q33" i="6"/>
  <c r="D33" i="6"/>
  <c r="Q32" i="6"/>
  <c r="D32" i="6"/>
  <c r="Q31" i="6"/>
  <c r="D31" i="6"/>
  <c r="Q30" i="6"/>
  <c r="D30" i="6"/>
  <c r="Q29" i="6"/>
  <c r="D29" i="6"/>
  <c r="Q28" i="6"/>
  <c r="D28" i="6"/>
  <c r="Q27" i="6"/>
  <c r="D27" i="6"/>
  <c r="Q26" i="6"/>
  <c r="D26" i="6"/>
  <c r="Q25" i="6"/>
  <c r="D25" i="6"/>
  <c r="Q24" i="6"/>
  <c r="D24" i="6"/>
  <c r="Q23" i="6"/>
  <c r="D23" i="6"/>
  <c r="Q22" i="6"/>
  <c r="D22" i="6"/>
  <c r="Q21" i="6"/>
  <c r="D21" i="6"/>
  <c r="Q20" i="6"/>
  <c r="D20" i="6"/>
  <c r="Q19" i="6"/>
  <c r="D19" i="6"/>
  <c r="Q18" i="6"/>
  <c r="D18" i="6"/>
  <c r="Q17" i="6"/>
  <c r="D17" i="6"/>
  <c r="Q16" i="6"/>
  <c r="D16" i="6"/>
  <c r="Q15" i="6"/>
  <c r="D15" i="6"/>
  <c r="Q14" i="6"/>
  <c r="D14" i="6"/>
  <c r="Q13" i="6"/>
  <c r="D13" i="6"/>
  <c r="Q12" i="6"/>
  <c r="D12" i="6"/>
  <c r="Q11" i="6"/>
  <c r="D11" i="6"/>
  <c r="Q10" i="6"/>
  <c r="D10" i="6"/>
  <c r="Q9" i="6"/>
  <c r="D9" i="6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X85" i="78" l="1"/>
  <c r="V85" i="77"/>
  <c r="N25" i="78"/>
  <c r="L25" i="76"/>
  <c r="O35" i="4"/>
  <c r="M36" i="4" s="1"/>
  <c r="P43" i="4"/>
  <c r="F35" i="4"/>
  <c r="G43" i="4" s="1"/>
  <c r="E35" i="4"/>
  <c r="E43" i="4" s="1"/>
  <c r="O43" i="4" s="1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N48" i="3"/>
  <c r="L40" i="3"/>
  <c r="L48" i="3" s="1"/>
  <c r="K40" i="3"/>
  <c r="K48" i="3" s="1"/>
  <c r="J40" i="3"/>
  <c r="I40" i="3"/>
  <c r="I48" i="3" s="1"/>
  <c r="H40" i="3"/>
  <c r="G40" i="3"/>
  <c r="F40" i="3"/>
  <c r="E40" i="3"/>
  <c r="D19" i="3"/>
  <c r="O19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8" i="3"/>
  <c r="O17" i="3"/>
  <c r="O16" i="3"/>
  <c r="O15" i="3"/>
  <c r="O14" i="3"/>
  <c r="O13" i="3"/>
  <c r="O12" i="3"/>
  <c r="O11" i="3"/>
  <c r="O10" i="3"/>
  <c r="O9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8" i="3"/>
  <c r="D17" i="3"/>
  <c r="D16" i="3"/>
  <c r="D15" i="3"/>
  <c r="D14" i="3"/>
  <c r="D13" i="3"/>
  <c r="D12" i="3"/>
  <c r="D11" i="3"/>
  <c r="D10" i="3"/>
  <c r="D9" i="3"/>
  <c r="R113" i="1"/>
  <c r="P105" i="1"/>
  <c r="O105" i="1"/>
  <c r="O113" i="1" s="1"/>
  <c r="N105" i="1"/>
  <c r="M105" i="1"/>
  <c r="M113" i="1" s="1"/>
  <c r="L105" i="1"/>
  <c r="K105" i="1"/>
  <c r="K113" i="1" s="1"/>
  <c r="J105" i="1"/>
  <c r="I105" i="1"/>
  <c r="I113" i="1" s="1"/>
  <c r="H105" i="1"/>
  <c r="G105" i="1"/>
  <c r="F105" i="1"/>
  <c r="E105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E113" i="1" l="1"/>
  <c r="Q105" i="1"/>
  <c r="D106" i="1" s="1"/>
  <c r="G113" i="1"/>
  <c r="E48" i="3"/>
  <c r="G48" i="3"/>
  <c r="P113" i="1"/>
  <c r="M40" i="3"/>
  <c r="J41" i="3" s="1"/>
  <c r="L113" i="1"/>
  <c r="J113" i="1"/>
  <c r="N113" i="1"/>
  <c r="Q43" i="4"/>
  <c r="J36" i="4"/>
  <c r="D36" i="4"/>
  <c r="L36" i="4"/>
  <c r="Q35" i="4"/>
  <c r="F36" i="4"/>
  <c r="N36" i="4"/>
  <c r="H36" i="4"/>
  <c r="G36" i="4"/>
  <c r="K36" i="4"/>
  <c r="O36" i="4"/>
  <c r="E36" i="4"/>
  <c r="I36" i="4"/>
  <c r="J48" i="3"/>
  <c r="M48" i="3" l="1"/>
  <c r="K49" i="3" s="1"/>
  <c r="O40" i="3"/>
  <c r="Q113" i="1"/>
  <c r="S113" i="1" s="1"/>
  <c r="N106" i="1"/>
  <c r="K106" i="1"/>
  <c r="M106" i="1"/>
  <c r="S105" i="1"/>
  <c r="L106" i="1"/>
  <c r="E106" i="1"/>
  <c r="G106" i="1"/>
  <c r="Q106" i="1"/>
  <c r="P106" i="1"/>
  <c r="J106" i="1"/>
  <c r="I106" i="1"/>
  <c r="O106" i="1"/>
  <c r="H106" i="1"/>
  <c r="F106" i="1"/>
  <c r="K41" i="3"/>
  <c r="G41" i="3"/>
  <c r="D41" i="3"/>
  <c r="L41" i="3"/>
  <c r="H41" i="3"/>
  <c r="I41" i="3"/>
  <c r="E41" i="3"/>
  <c r="F41" i="3"/>
  <c r="O48" i="3" l="1"/>
  <c r="G49" i="3"/>
  <c r="D49" i="3"/>
  <c r="I49" i="3"/>
  <c r="L49" i="3"/>
  <c r="J49" i="3"/>
  <c r="M41" i="3"/>
  <c r="E49" i="3"/>
  <c r="U81" i="78"/>
  <c r="N81" i="78"/>
  <c r="J81" i="76"/>
  <c r="I81" i="76"/>
  <c r="I81" i="78"/>
  <c r="V81" i="78"/>
  <c r="V79" i="78"/>
  <c r="S79" i="76"/>
  <c r="N79" i="78"/>
  <c r="M79" i="78"/>
  <c r="G79" i="76"/>
  <c r="G79" i="78"/>
  <c r="F79" i="78"/>
  <c r="E79" i="78"/>
  <c r="C85" i="77"/>
  <c r="R83" i="77"/>
  <c r="Q83" i="77"/>
  <c r="P83" i="77"/>
  <c r="O83" i="77"/>
  <c r="N83" i="77"/>
  <c r="M83" i="77"/>
  <c r="H83" i="77"/>
  <c r="R81" i="77"/>
  <c r="Q81" i="77"/>
  <c r="P81" i="77"/>
  <c r="O81" i="77"/>
  <c r="N81" i="77"/>
  <c r="M81" i="77"/>
  <c r="K81" i="77"/>
  <c r="H81" i="77"/>
  <c r="R79" i="77"/>
  <c r="Q79" i="77"/>
  <c r="P79" i="77"/>
  <c r="O79" i="77"/>
  <c r="N79" i="77"/>
  <c r="M79" i="77"/>
  <c r="J79" i="77"/>
  <c r="H79" i="77"/>
  <c r="R77" i="77"/>
  <c r="Q77" i="77"/>
  <c r="P77" i="77"/>
  <c r="O77" i="77"/>
  <c r="N77" i="77"/>
  <c r="M77" i="77"/>
  <c r="J77" i="77"/>
  <c r="K77" i="77"/>
  <c r="I77" i="77"/>
  <c r="R75" i="77"/>
  <c r="Q75" i="77"/>
  <c r="P75" i="77"/>
  <c r="O75" i="77"/>
  <c r="N75" i="77"/>
  <c r="M75" i="77"/>
  <c r="J75" i="77"/>
  <c r="K75" i="77"/>
  <c r="I75" i="77"/>
  <c r="H75" i="77"/>
  <c r="Q73" i="77"/>
  <c r="P73" i="77"/>
  <c r="O73" i="77"/>
  <c r="N73" i="77"/>
  <c r="M73" i="77"/>
  <c r="H73" i="77"/>
  <c r="R71" i="77"/>
  <c r="Q71" i="77"/>
  <c r="P71" i="77"/>
  <c r="O71" i="77"/>
  <c r="N71" i="77"/>
  <c r="M71" i="77"/>
  <c r="J71" i="77"/>
  <c r="I71" i="77"/>
  <c r="R69" i="77"/>
  <c r="Q69" i="77"/>
  <c r="P69" i="77"/>
  <c r="O69" i="77"/>
  <c r="N69" i="77"/>
  <c r="M69" i="77"/>
  <c r="J69" i="77"/>
  <c r="H69" i="77"/>
  <c r="R67" i="77"/>
  <c r="Q67" i="77"/>
  <c r="P67" i="77"/>
  <c r="O67" i="77"/>
  <c r="N67" i="77"/>
  <c r="M67" i="77"/>
  <c r="J67" i="77"/>
  <c r="K67" i="77"/>
  <c r="H67" i="77"/>
  <c r="R65" i="77"/>
  <c r="Q65" i="77"/>
  <c r="P65" i="77"/>
  <c r="O65" i="77"/>
  <c r="N65" i="77"/>
  <c r="M65" i="77"/>
  <c r="J65" i="77"/>
  <c r="K65" i="77"/>
  <c r="H65" i="77"/>
  <c r="R63" i="77"/>
  <c r="Q63" i="77"/>
  <c r="P63" i="77"/>
  <c r="O63" i="77"/>
  <c r="N63" i="77"/>
  <c r="M63" i="77"/>
  <c r="J63" i="77"/>
  <c r="I63" i="77"/>
  <c r="R61" i="77"/>
  <c r="Q61" i="77"/>
  <c r="P61" i="77"/>
  <c r="O61" i="77"/>
  <c r="N61" i="77"/>
  <c r="M61" i="77"/>
  <c r="J61" i="77"/>
  <c r="I61" i="77"/>
  <c r="R59" i="77"/>
  <c r="Q59" i="77"/>
  <c r="P59" i="77"/>
  <c r="O59" i="77"/>
  <c r="N59" i="77"/>
  <c r="M59" i="77"/>
  <c r="I59" i="77"/>
  <c r="H59" i="77"/>
  <c r="R57" i="77"/>
  <c r="Q57" i="77"/>
  <c r="P57" i="77"/>
  <c r="O57" i="77"/>
  <c r="N57" i="77"/>
  <c r="M57" i="77"/>
  <c r="J57" i="77"/>
  <c r="K57" i="77"/>
  <c r="I57" i="77"/>
  <c r="H57" i="77"/>
  <c r="R55" i="77"/>
  <c r="Q55" i="77"/>
  <c r="P55" i="77"/>
  <c r="O55" i="77"/>
  <c r="N55" i="77"/>
  <c r="M55" i="77"/>
  <c r="I55" i="77"/>
  <c r="H55" i="77"/>
  <c r="R53" i="77"/>
  <c r="Q53" i="77"/>
  <c r="P53" i="77"/>
  <c r="O53" i="77"/>
  <c r="N53" i="77"/>
  <c r="M53" i="77"/>
  <c r="R51" i="77"/>
  <c r="Q51" i="77"/>
  <c r="P51" i="77"/>
  <c r="O51" i="77"/>
  <c r="N51" i="77"/>
  <c r="M51" i="77"/>
  <c r="R49" i="77"/>
  <c r="Q49" i="77"/>
  <c r="P49" i="77"/>
  <c r="O49" i="77"/>
  <c r="N49" i="77"/>
  <c r="M49" i="77"/>
  <c r="J49" i="77"/>
  <c r="I49" i="77"/>
  <c r="R47" i="77"/>
  <c r="Q47" i="77"/>
  <c r="P47" i="77"/>
  <c r="O47" i="77"/>
  <c r="N47" i="77"/>
  <c r="M47" i="77"/>
  <c r="J47" i="77"/>
  <c r="R45" i="77"/>
  <c r="Q45" i="77"/>
  <c r="P45" i="77"/>
  <c r="O45" i="77"/>
  <c r="N45" i="77"/>
  <c r="M45" i="77"/>
  <c r="K45" i="77"/>
  <c r="H45" i="77"/>
  <c r="R43" i="77"/>
  <c r="Q43" i="77"/>
  <c r="P43" i="77"/>
  <c r="O43" i="77"/>
  <c r="N43" i="77"/>
  <c r="M43" i="77"/>
  <c r="K43" i="77"/>
  <c r="H43" i="77"/>
  <c r="R41" i="77"/>
  <c r="P41" i="77"/>
  <c r="O41" i="77"/>
  <c r="N41" i="77"/>
  <c r="M41" i="77"/>
  <c r="K41" i="77"/>
  <c r="H41" i="77"/>
  <c r="R39" i="77"/>
  <c r="Q39" i="77"/>
  <c r="P39" i="77"/>
  <c r="O39" i="77"/>
  <c r="N39" i="77"/>
  <c r="M39" i="77"/>
  <c r="I39" i="77"/>
  <c r="H39" i="77"/>
  <c r="O37" i="77"/>
  <c r="N37" i="77"/>
  <c r="M37" i="77"/>
  <c r="R35" i="77"/>
  <c r="Q35" i="77"/>
  <c r="P35" i="77"/>
  <c r="O35" i="77"/>
  <c r="N35" i="77"/>
  <c r="M35" i="77"/>
  <c r="J35" i="77"/>
  <c r="H35" i="77"/>
  <c r="R33" i="77"/>
  <c r="Q33" i="77"/>
  <c r="P33" i="77"/>
  <c r="O33" i="77"/>
  <c r="N33" i="77"/>
  <c r="M33" i="77"/>
  <c r="J33" i="77"/>
  <c r="I33" i="77"/>
  <c r="R31" i="77"/>
  <c r="Q31" i="77"/>
  <c r="P31" i="77"/>
  <c r="O31" i="77"/>
  <c r="N31" i="77"/>
  <c r="M31" i="77"/>
  <c r="R29" i="77"/>
  <c r="Q29" i="77"/>
  <c r="P29" i="77"/>
  <c r="N29" i="77"/>
  <c r="M29" i="77"/>
  <c r="R25" i="77"/>
  <c r="Q25" i="77"/>
  <c r="P25" i="77"/>
  <c r="O25" i="77"/>
  <c r="N25" i="77"/>
  <c r="M25" i="77"/>
  <c r="J25" i="77"/>
  <c r="K25" i="77"/>
  <c r="H25" i="77"/>
  <c r="R23" i="77"/>
  <c r="Q23" i="77"/>
  <c r="P23" i="77"/>
  <c r="O23" i="77"/>
  <c r="N23" i="77"/>
  <c r="M23" i="77"/>
  <c r="J23" i="77"/>
  <c r="I23" i="77"/>
  <c r="H23" i="77"/>
  <c r="R21" i="77"/>
  <c r="Q21" i="77"/>
  <c r="P21" i="77"/>
  <c r="O21" i="77"/>
  <c r="N21" i="77"/>
  <c r="M21" i="77"/>
  <c r="R19" i="77"/>
  <c r="Q19" i="77"/>
  <c r="P19" i="77"/>
  <c r="O19" i="77"/>
  <c r="N19" i="77"/>
  <c r="M19" i="77"/>
  <c r="J19" i="77"/>
  <c r="I19" i="77"/>
  <c r="R17" i="77"/>
  <c r="Q17" i="77"/>
  <c r="P17" i="77"/>
  <c r="O17" i="77"/>
  <c r="N17" i="77"/>
  <c r="M17" i="77"/>
  <c r="R15" i="77"/>
  <c r="Q15" i="77"/>
  <c r="P15" i="77"/>
  <c r="O15" i="77"/>
  <c r="M15" i="77"/>
  <c r="R13" i="77"/>
  <c r="Q13" i="77"/>
  <c r="P13" i="77"/>
  <c r="O13" i="77"/>
  <c r="N13" i="77"/>
  <c r="H13" i="77"/>
  <c r="R11" i="77"/>
  <c r="Q11" i="77"/>
  <c r="P11" i="77"/>
  <c r="O11" i="77"/>
  <c r="N11" i="77"/>
  <c r="M11" i="77"/>
  <c r="I11" i="77"/>
  <c r="F11" i="77"/>
  <c r="R9" i="77"/>
  <c r="Q9" i="77"/>
  <c r="P9" i="77"/>
  <c r="O9" i="77"/>
  <c r="N9" i="77"/>
  <c r="M9" i="77"/>
  <c r="J9" i="77"/>
  <c r="K9" i="77"/>
  <c r="I9" i="77"/>
  <c r="H9" i="77"/>
  <c r="R7" i="77"/>
  <c r="Q7" i="77"/>
  <c r="P7" i="77"/>
  <c r="O7" i="77"/>
  <c r="N7" i="77"/>
  <c r="M7" i="77"/>
  <c r="C85" i="76"/>
  <c r="M49" i="3" l="1"/>
  <c r="T79" i="76"/>
  <c r="T79" i="77" s="1"/>
  <c r="L81" i="76"/>
  <c r="I79" i="78"/>
  <c r="U79" i="78"/>
  <c r="K81" i="78"/>
  <c r="K79" i="76"/>
  <c r="K79" i="77" s="1"/>
  <c r="G81" i="76"/>
  <c r="S81" i="76"/>
  <c r="S81" i="77" s="1"/>
  <c r="K79" i="78"/>
  <c r="L81" i="78"/>
  <c r="L79" i="76"/>
  <c r="L79" i="77" s="1"/>
  <c r="T81" i="76"/>
  <c r="T81" i="77" s="1"/>
  <c r="I79" i="76"/>
  <c r="I79" i="77" s="1"/>
  <c r="S79" i="77"/>
  <c r="G63" i="78" l="1"/>
  <c r="F63" i="78"/>
  <c r="G55" i="78"/>
  <c r="F55" i="78"/>
  <c r="E55" i="78"/>
  <c r="G53" i="78"/>
  <c r="F53" i="78"/>
  <c r="G51" i="78"/>
  <c r="F51" i="78"/>
  <c r="E51" i="78"/>
  <c r="G49" i="78"/>
  <c r="G45" i="78"/>
  <c r="F45" i="78"/>
  <c r="G43" i="78"/>
  <c r="F43" i="78"/>
  <c r="E43" i="78"/>
  <c r="G39" i="78"/>
  <c r="F39" i="78"/>
  <c r="G33" i="78"/>
  <c r="F33" i="78"/>
  <c r="E25" i="78"/>
  <c r="G21" i="78"/>
  <c r="F21" i="78"/>
  <c r="G19" i="78"/>
  <c r="F19" i="78"/>
  <c r="E19" i="78"/>
  <c r="V13" i="76"/>
  <c r="G13" i="78"/>
  <c r="F13" i="78"/>
  <c r="L11" i="78"/>
  <c r="G11" i="78"/>
  <c r="F11" i="78"/>
  <c r="F9" i="78"/>
  <c r="E9" i="78"/>
  <c r="G7" i="78"/>
  <c r="F7" i="78"/>
  <c r="L53" i="78" l="1"/>
  <c r="J53" i="76"/>
  <c r="V53" i="78"/>
  <c r="T53" i="76"/>
  <c r="M55" i="78"/>
  <c r="K55" i="76"/>
  <c r="N63" i="78"/>
  <c r="L63" i="76"/>
  <c r="L63" i="77" s="1"/>
  <c r="H7" i="76"/>
  <c r="H7" i="77" s="1"/>
  <c r="J7" i="78"/>
  <c r="M15" i="78"/>
  <c r="K15" i="76"/>
  <c r="L19" i="76"/>
  <c r="N19" i="78"/>
  <c r="U25" i="78"/>
  <c r="S25" i="76"/>
  <c r="I29" i="76"/>
  <c r="K29" i="78"/>
  <c r="V39" i="78"/>
  <c r="T39" i="76"/>
  <c r="V43" i="78"/>
  <c r="T43" i="76"/>
  <c r="U49" i="78"/>
  <c r="S49" i="76"/>
  <c r="U51" i="78"/>
  <c r="S51" i="76"/>
  <c r="K7" i="78"/>
  <c r="I7" i="76"/>
  <c r="I7" i="77" s="1"/>
  <c r="U7" i="78"/>
  <c r="S7" i="76"/>
  <c r="S7" i="77" s="1"/>
  <c r="H11" i="76"/>
  <c r="J11" i="78"/>
  <c r="S11" i="76"/>
  <c r="U11" i="78"/>
  <c r="I13" i="78"/>
  <c r="G13" i="76"/>
  <c r="N13" i="78"/>
  <c r="L13" i="76"/>
  <c r="H15" i="76"/>
  <c r="J15" i="78"/>
  <c r="L15" i="76"/>
  <c r="N15" i="78"/>
  <c r="I60" i="8"/>
  <c r="G19" i="76"/>
  <c r="I19" i="78"/>
  <c r="U19" i="78"/>
  <c r="S19" i="76"/>
  <c r="I21" i="78"/>
  <c r="G21" i="76"/>
  <c r="M21" i="78"/>
  <c r="K21" i="76"/>
  <c r="G25" i="76"/>
  <c r="I25" i="78"/>
  <c r="T25" i="76"/>
  <c r="V25" i="78"/>
  <c r="J29" i="76"/>
  <c r="L29" i="78"/>
  <c r="S29" i="76"/>
  <c r="U29" i="78"/>
  <c r="J33" i="78"/>
  <c r="H33" i="76"/>
  <c r="V33" i="78"/>
  <c r="T33" i="76"/>
  <c r="D53" i="17"/>
  <c r="E35" i="78"/>
  <c r="F35" i="76"/>
  <c r="E35" i="77" s="1"/>
  <c r="N35" i="78"/>
  <c r="L35" i="76"/>
  <c r="M39" i="78"/>
  <c r="K39" i="76"/>
  <c r="L43" i="78"/>
  <c r="J43" i="76"/>
  <c r="K45" i="78"/>
  <c r="I45" i="76"/>
  <c r="V45" i="78"/>
  <c r="T45" i="76"/>
  <c r="J49" i="78"/>
  <c r="H49" i="76"/>
  <c r="V49" i="78"/>
  <c r="T49" i="76"/>
  <c r="L51" i="78"/>
  <c r="J51" i="76"/>
  <c r="V51" i="78"/>
  <c r="T51" i="76"/>
  <c r="I53" i="78"/>
  <c r="G53" i="76"/>
  <c r="M53" i="78"/>
  <c r="K53" i="76"/>
  <c r="N55" i="78"/>
  <c r="L55" i="76"/>
  <c r="I63" i="78"/>
  <c r="G63" i="76"/>
  <c r="F63" i="77" s="1"/>
  <c r="K13" i="76"/>
  <c r="M13" i="78"/>
  <c r="V15" i="78"/>
  <c r="T15" i="76"/>
  <c r="V21" i="78"/>
  <c r="T21" i="76"/>
  <c r="O29" i="76"/>
  <c r="Q29" i="78"/>
  <c r="U33" i="78"/>
  <c r="S33" i="76"/>
  <c r="I45" i="78"/>
  <c r="G45" i="76"/>
  <c r="I49" i="78"/>
  <c r="G49" i="76"/>
  <c r="K51" i="78"/>
  <c r="I51" i="76"/>
  <c r="L7" i="78"/>
  <c r="J7" i="76"/>
  <c r="V7" i="78"/>
  <c r="T7" i="76"/>
  <c r="T7" i="77" s="1"/>
  <c r="T11" i="76"/>
  <c r="V11" i="78"/>
  <c r="K13" i="78"/>
  <c r="I13" i="76"/>
  <c r="O13" i="78"/>
  <c r="M13" i="76"/>
  <c r="I15" i="76"/>
  <c r="K15" i="78"/>
  <c r="N15" i="76"/>
  <c r="P15" i="78"/>
  <c r="J19" i="78"/>
  <c r="H19" i="76"/>
  <c r="T19" i="76"/>
  <c r="V19" i="78"/>
  <c r="H21" i="76"/>
  <c r="J21" i="78"/>
  <c r="N21" i="78"/>
  <c r="L21" i="76"/>
  <c r="I25" i="76"/>
  <c r="K25" i="78"/>
  <c r="I29" i="78"/>
  <c r="G29" i="76"/>
  <c r="M29" i="78"/>
  <c r="K29" i="76"/>
  <c r="V29" i="78"/>
  <c r="T29" i="76"/>
  <c r="M33" i="78"/>
  <c r="K33" i="76"/>
  <c r="I35" i="78"/>
  <c r="G35" i="76"/>
  <c r="U35" i="78"/>
  <c r="S35" i="76"/>
  <c r="N39" i="78"/>
  <c r="L39" i="76"/>
  <c r="N43" i="78"/>
  <c r="L43" i="76"/>
  <c r="L45" i="78"/>
  <c r="J45" i="76"/>
  <c r="M49" i="78"/>
  <c r="K49" i="76"/>
  <c r="K49" i="77" s="1"/>
  <c r="I51" i="78"/>
  <c r="G51" i="76"/>
  <c r="M51" i="78"/>
  <c r="K51" i="76"/>
  <c r="J53" i="78"/>
  <c r="H53" i="76"/>
  <c r="N53" i="78"/>
  <c r="L53" i="76"/>
  <c r="I55" i="78"/>
  <c r="G55" i="76"/>
  <c r="U55" i="78"/>
  <c r="S55" i="76"/>
  <c r="J63" i="78"/>
  <c r="H63" i="76"/>
  <c r="H63" i="77" s="1"/>
  <c r="L7" i="76"/>
  <c r="L7" i="77" s="1"/>
  <c r="N7" i="78"/>
  <c r="N11" i="78"/>
  <c r="L11" i="76"/>
  <c r="T13" i="76"/>
  <c r="V13" i="78"/>
  <c r="I15" i="78"/>
  <c r="G15" i="76"/>
  <c r="L21" i="78"/>
  <c r="J21" i="76"/>
  <c r="I33" i="78"/>
  <c r="G33" i="76"/>
  <c r="M35" i="78"/>
  <c r="K35" i="76"/>
  <c r="L39" i="78"/>
  <c r="J39" i="76"/>
  <c r="K43" i="78"/>
  <c r="I43" i="76"/>
  <c r="U45" i="78"/>
  <c r="S45" i="76"/>
  <c r="G7" i="76"/>
  <c r="I7" i="78"/>
  <c r="K7" i="76"/>
  <c r="K7" i="77" s="1"/>
  <c r="M7" i="78"/>
  <c r="K11" i="76"/>
  <c r="M11" i="78"/>
  <c r="J13" i="76"/>
  <c r="L13" i="78"/>
  <c r="S13" i="76"/>
  <c r="U13" i="78"/>
  <c r="E15" i="78"/>
  <c r="F15" i="76"/>
  <c r="J15" i="76"/>
  <c r="L15" i="78"/>
  <c r="U15" i="78"/>
  <c r="S15" i="76"/>
  <c r="D1148" i="6"/>
  <c r="M19" i="78"/>
  <c r="K19" i="76"/>
  <c r="I21" i="76"/>
  <c r="K21" i="78"/>
  <c r="U21" i="78"/>
  <c r="S21" i="76"/>
  <c r="J29" i="78"/>
  <c r="H29" i="76"/>
  <c r="N29" i="78"/>
  <c r="L29" i="76"/>
  <c r="N33" i="78"/>
  <c r="L33" i="76"/>
  <c r="K35" i="78"/>
  <c r="I35" i="76"/>
  <c r="V35" i="78"/>
  <c r="T35" i="76"/>
  <c r="I39" i="78"/>
  <c r="G39" i="76"/>
  <c r="U39" i="78"/>
  <c r="S39" i="76"/>
  <c r="I43" i="78"/>
  <c r="G43" i="76"/>
  <c r="U43" i="78"/>
  <c r="S43" i="76"/>
  <c r="N45" i="78"/>
  <c r="L45" i="76"/>
  <c r="N49" i="78"/>
  <c r="L49" i="76"/>
  <c r="J51" i="78"/>
  <c r="H51" i="76"/>
  <c r="N51" i="78"/>
  <c r="L51" i="76"/>
  <c r="K53" i="78"/>
  <c r="I53" i="76"/>
  <c r="U53" i="78"/>
  <c r="S53" i="76"/>
  <c r="L55" i="78"/>
  <c r="J55" i="76"/>
  <c r="M63" i="78"/>
  <c r="K63" i="76"/>
  <c r="K63" i="77" s="1"/>
  <c r="V63" i="78"/>
  <c r="T63" i="76"/>
  <c r="T63" i="77" s="1"/>
  <c r="U63" i="78"/>
  <c r="S63" i="76"/>
  <c r="V9" i="78"/>
  <c r="T9" i="76"/>
  <c r="T9" i="77" s="1"/>
  <c r="G9" i="76"/>
  <c r="F9" i="77" s="1"/>
  <c r="I9" i="78"/>
  <c r="L9" i="76"/>
  <c r="L9" i="77" s="1"/>
  <c r="N9" i="78"/>
  <c r="U9" i="78"/>
  <c r="S9" i="76"/>
  <c r="S9" i="77" s="1"/>
  <c r="F49" i="77" l="1"/>
  <c r="E15" i="77"/>
  <c r="D15" i="76"/>
  <c r="U15" i="76"/>
  <c r="K16" i="76" s="1"/>
  <c r="F15" i="77"/>
  <c r="L21" i="77"/>
  <c r="P85" i="78"/>
  <c r="T11" i="77"/>
  <c r="O85" i="76"/>
  <c r="O29" i="77"/>
  <c r="I45" i="77"/>
  <c r="D35" i="76"/>
  <c r="U35" i="76"/>
  <c r="F36" i="76" s="1"/>
  <c r="F19" i="77"/>
  <c r="F13" i="77"/>
  <c r="E13" i="76"/>
  <c r="D13" i="76" s="1"/>
  <c r="H13" i="78"/>
  <c r="D52" i="8"/>
  <c r="E19" i="76"/>
  <c r="D19" i="76" s="1"/>
  <c r="H19" i="78"/>
  <c r="I53" i="77"/>
  <c r="L51" i="77"/>
  <c r="F43" i="77"/>
  <c r="S39" i="77"/>
  <c r="T35" i="77"/>
  <c r="L33" i="77"/>
  <c r="S21" i="77"/>
  <c r="W15" i="78"/>
  <c r="J13" i="77"/>
  <c r="D15" i="78"/>
  <c r="H53" i="77"/>
  <c r="K51" i="77"/>
  <c r="L39" i="77"/>
  <c r="S35" i="77"/>
  <c r="K33" i="77"/>
  <c r="T29" i="77"/>
  <c r="F29" i="77"/>
  <c r="N15" i="77"/>
  <c r="N85" i="76"/>
  <c r="M85" i="76"/>
  <c r="M13" i="77"/>
  <c r="I51" i="77"/>
  <c r="F45" i="77"/>
  <c r="S33" i="77"/>
  <c r="T21" i="77"/>
  <c r="L55" i="77"/>
  <c r="K53" i="77"/>
  <c r="J51" i="77"/>
  <c r="T49" i="77"/>
  <c r="H33" i="77"/>
  <c r="F21" i="77"/>
  <c r="S19" i="77"/>
  <c r="H15" i="77"/>
  <c r="S11" i="77"/>
  <c r="I29" i="77"/>
  <c r="J53" i="77"/>
  <c r="L29" i="77"/>
  <c r="I21" i="77"/>
  <c r="I43" i="77"/>
  <c r="H19" i="77"/>
  <c r="H11" i="78"/>
  <c r="E11" i="76"/>
  <c r="T25" i="77"/>
  <c r="S51" i="77"/>
  <c r="H29" i="77"/>
  <c r="K19" i="77"/>
  <c r="J15" i="77"/>
  <c r="K11" i="77"/>
  <c r="S45" i="77"/>
  <c r="J39" i="77"/>
  <c r="F33" i="77"/>
  <c r="J21" i="77"/>
  <c r="S55" i="77"/>
  <c r="H55" i="78"/>
  <c r="E55" i="76"/>
  <c r="D55" i="76" s="1"/>
  <c r="D29" i="78"/>
  <c r="I25" i="77"/>
  <c r="O85" i="78"/>
  <c r="K13" i="77"/>
  <c r="T45" i="77"/>
  <c r="J43" i="77"/>
  <c r="K39" i="77"/>
  <c r="L35" i="77"/>
  <c r="W35" i="78"/>
  <c r="S29" i="77"/>
  <c r="F25" i="77"/>
  <c r="L13" i="77"/>
  <c r="S49" i="77"/>
  <c r="T39" i="77"/>
  <c r="S25" i="77"/>
  <c r="K15" i="77"/>
  <c r="K35" i="77"/>
  <c r="L11" i="77"/>
  <c r="F55" i="77"/>
  <c r="D35" i="78"/>
  <c r="J29" i="77"/>
  <c r="T43" i="77"/>
  <c r="Q95" i="10"/>
  <c r="H21" i="78"/>
  <c r="E21" i="76"/>
  <c r="D21" i="76" s="1"/>
  <c r="H49" i="78"/>
  <c r="E49" i="76"/>
  <c r="J55" i="77"/>
  <c r="S53" i="77"/>
  <c r="H51" i="77"/>
  <c r="L49" i="77"/>
  <c r="L45" i="77"/>
  <c r="S43" i="77"/>
  <c r="F39" i="77"/>
  <c r="I35" i="77"/>
  <c r="H33" i="78"/>
  <c r="E33" i="76"/>
  <c r="D108" i="16"/>
  <c r="S15" i="77"/>
  <c r="S13" i="77"/>
  <c r="T13" i="77"/>
  <c r="L53" i="77"/>
  <c r="F51" i="77"/>
  <c r="J45" i="77"/>
  <c r="L43" i="77"/>
  <c r="F35" i="77"/>
  <c r="K29" i="77"/>
  <c r="H21" i="77"/>
  <c r="T19" i="77"/>
  <c r="I15" i="77"/>
  <c r="I13" i="77"/>
  <c r="J7" i="77"/>
  <c r="Q85" i="78"/>
  <c r="T15" i="77"/>
  <c r="F53" i="77"/>
  <c r="T51" i="77"/>
  <c r="H49" i="77"/>
  <c r="T33" i="77"/>
  <c r="K21" i="77"/>
  <c r="L15" i="77"/>
  <c r="H11" i="77"/>
  <c r="L19" i="77"/>
  <c r="K55" i="77"/>
  <c r="T53" i="77"/>
  <c r="H53" i="78"/>
  <c r="E53" i="76"/>
  <c r="S63" i="77"/>
  <c r="H9" i="78"/>
  <c r="E9" i="76"/>
  <c r="D9" i="76" s="1"/>
  <c r="H7" i="78"/>
  <c r="E7" i="76"/>
  <c r="D7" i="76" s="1"/>
  <c r="E7" i="78"/>
  <c r="V36" i="78" l="1"/>
  <c r="X36" i="78"/>
  <c r="M16" i="78"/>
  <c r="X16" i="78"/>
  <c r="D16" i="76"/>
  <c r="T36" i="76"/>
  <c r="K36" i="76"/>
  <c r="G36" i="76"/>
  <c r="I36" i="76"/>
  <c r="L36" i="76"/>
  <c r="I36" i="78"/>
  <c r="S16" i="76"/>
  <c r="N16" i="76"/>
  <c r="H16" i="76"/>
  <c r="I16" i="76"/>
  <c r="J16" i="76"/>
  <c r="J16" i="78"/>
  <c r="I16" i="78"/>
  <c r="U36" i="78"/>
  <c r="U53" i="76"/>
  <c r="E54" i="76" s="1"/>
  <c r="D53" i="76"/>
  <c r="T16" i="76"/>
  <c r="D15" i="77"/>
  <c r="U49" i="76"/>
  <c r="G50" i="76" s="1"/>
  <c r="D49" i="76"/>
  <c r="D36" i="78"/>
  <c r="K36" i="78"/>
  <c r="D11" i="78"/>
  <c r="W11" i="78"/>
  <c r="X12" i="78" s="1"/>
  <c r="D16" i="78"/>
  <c r="U19" i="76"/>
  <c r="D20" i="76" s="1"/>
  <c r="O85" i="77"/>
  <c r="W16" i="78"/>
  <c r="U13" i="76"/>
  <c r="D14" i="76" s="1"/>
  <c r="U16" i="76"/>
  <c r="V16" i="76"/>
  <c r="D49" i="78"/>
  <c r="W49" i="78"/>
  <c r="D35" i="77"/>
  <c r="M85" i="77"/>
  <c r="N85" i="77"/>
  <c r="L16" i="78"/>
  <c r="V36" i="76"/>
  <c r="U36" i="76"/>
  <c r="V16" i="78"/>
  <c r="G16" i="76"/>
  <c r="F16" i="76"/>
  <c r="D33" i="78"/>
  <c r="W33" i="78"/>
  <c r="W21" i="78"/>
  <c r="D21" i="78"/>
  <c r="W36" i="78"/>
  <c r="U35" i="77"/>
  <c r="D19" i="78"/>
  <c r="W19" i="78"/>
  <c r="X20" i="78" s="1"/>
  <c r="U16" i="78"/>
  <c r="D53" i="78"/>
  <c r="W53" i="78"/>
  <c r="U15" i="77"/>
  <c r="E16" i="77" s="1"/>
  <c r="L16" i="76"/>
  <c r="N36" i="78"/>
  <c r="U33" i="76"/>
  <c r="E34" i="76" s="1"/>
  <c r="D33" i="76"/>
  <c r="U21" i="76"/>
  <c r="D22" i="76" s="1"/>
  <c r="N16" i="78"/>
  <c r="E36" i="78"/>
  <c r="K16" i="78"/>
  <c r="D55" i="78"/>
  <c r="S36" i="76"/>
  <c r="M36" i="78"/>
  <c r="E16" i="78"/>
  <c r="D13" i="78"/>
  <c r="W13" i="78"/>
  <c r="D36" i="76"/>
  <c r="P16" i="78"/>
  <c r="U9" i="76"/>
  <c r="D10" i="76" s="1"/>
  <c r="D9" i="78"/>
  <c r="W9" i="78"/>
  <c r="X10" i="78" s="1"/>
  <c r="U7" i="76"/>
  <c r="V8" i="76" s="1"/>
  <c r="W7" i="78"/>
  <c r="X8" i="78" s="1"/>
  <c r="D7" i="78"/>
  <c r="G9" i="78"/>
  <c r="H54" i="78" l="1"/>
  <c r="X54" i="78"/>
  <c r="H50" i="78"/>
  <c r="X50" i="78"/>
  <c r="I50" i="78"/>
  <c r="K36" i="77"/>
  <c r="V36" i="77"/>
  <c r="H34" i="78"/>
  <c r="X34" i="78"/>
  <c r="H22" i="78"/>
  <c r="X22" i="78"/>
  <c r="K16" i="77"/>
  <c r="V16" i="77"/>
  <c r="H14" i="78"/>
  <c r="X14" i="78"/>
  <c r="D8" i="76"/>
  <c r="D54" i="76"/>
  <c r="D34" i="78"/>
  <c r="D14" i="78"/>
  <c r="T16" i="77"/>
  <c r="D36" i="77"/>
  <c r="D16" i="77"/>
  <c r="I36" i="77"/>
  <c r="V10" i="76"/>
  <c r="T36" i="77"/>
  <c r="F36" i="77"/>
  <c r="F16" i="77"/>
  <c r="S36" i="77"/>
  <c r="D50" i="78"/>
  <c r="D22" i="78"/>
  <c r="V22" i="76"/>
  <c r="U22" i="76"/>
  <c r="K22" i="76"/>
  <c r="S22" i="76"/>
  <c r="J22" i="76"/>
  <c r="H22" i="76"/>
  <c r="L22" i="76"/>
  <c r="I22" i="76"/>
  <c r="T22" i="76"/>
  <c r="G22" i="76"/>
  <c r="U16" i="77"/>
  <c r="W54" i="78"/>
  <c r="F54" i="78"/>
  <c r="G54" i="78"/>
  <c r="L54" i="78"/>
  <c r="M54" i="78"/>
  <c r="J54" i="78"/>
  <c r="N54" i="78"/>
  <c r="K54" i="78"/>
  <c r="I54" i="78"/>
  <c r="V54" i="78"/>
  <c r="U54" i="78"/>
  <c r="N16" i="77"/>
  <c r="V14" i="76"/>
  <c r="U14" i="76"/>
  <c r="G14" i="76"/>
  <c r="S14" i="76"/>
  <c r="I14" i="76"/>
  <c r="K14" i="76"/>
  <c r="T14" i="76"/>
  <c r="J14" i="76"/>
  <c r="M14" i="76"/>
  <c r="L14" i="76"/>
  <c r="K50" i="76"/>
  <c r="U50" i="76"/>
  <c r="T50" i="76"/>
  <c r="H50" i="76"/>
  <c r="S50" i="76"/>
  <c r="L50" i="76"/>
  <c r="D54" i="78"/>
  <c r="E36" i="77"/>
  <c r="E14" i="76"/>
  <c r="V20" i="76"/>
  <c r="U20" i="76"/>
  <c r="L20" i="76"/>
  <c r="S20" i="76"/>
  <c r="H20" i="76"/>
  <c r="K20" i="76"/>
  <c r="T20" i="76"/>
  <c r="G20" i="76"/>
  <c r="H16" i="77"/>
  <c r="D12" i="78"/>
  <c r="J16" i="77"/>
  <c r="E50" i="76"/>
  <c r="I16" i="77"/>
  <c r="V54" i="76"/>
  <c r="U54" i="76"/>
  <c r="K54" i="76"/>
  <c r="G54" i="76"/>
  <c r="T54" i="76"/>
  <c r="I54" i="76"/>
  <c r="H54" i="76"/>
  <c r="J54" i="76"/>
  <c r="S54" i="76"/>
  <c r="L54" i="76"/>
  <c r="V34" i="76"/>
  <c r="U34" i="76"/>
  <c r="S34" i="76"/>
  <c r="H34" i="76"/>
  <c r="G34" i="76"/>
  <c r="L34" i="76"/>
  <c r="K34" i="76"/>
  <c r="T34" i="76"/>
  <c r="W20" i="78"/>
  <c r="G20" i="78"/>
  <c r="E20" i="78"/>
  <c r="F20" i="78"/>
  <c r="J20" i="78"/>
  <c r="N20" i="78"/>
  <c r="M20" i="78"/>
  <c r="V20" i="78"/>
  <c r="U20" i="78"/>
  <c r="I20" i="78"/>
  <c r="W12" i="78"/>
  <c r="F12" i="78"/>
  <c r="G12" i="78"/>
  <c r="L12" i="78"/>
  <c r="M12" i="78"/>
  <c r="J12" i="78"/>
  <c r="N12" i="78"/>
  <c r="U12" i="78"/>
  <c r="V12" i="78"/>
  <c r="D34" i="76"/>
  <c r="W14" i="78"/>
  <c r="G14" i="78"/>
  <c r="F14" i="78"/>
  <c r="M14" i="78"/>
  <c r="V14" i="78"/>
  <c r="O14" i="78"/>
  <c r="I14" i="78"/>
  <c r="U14" i="78"/>
  <c r="K14" i="78"/>
  <c r="N14" i="78"/>
  <c r="L14" i="78"/>
  <c r="L36" i="77"/>
  <c r="E22" i="76"/>
  <c r="H20" i="78"/>
  <c r="D20" i="78"/>
  <c r="W22" i="78"/>
  <c r="G22" i="78"/>
  <c r="F22" i="78"/>
  <c r="J22" i="78"/>
  <c r="I22" i="78"/>
  <c r="V22" i="78"/>
  <c r="M22" i="78"/>
  <c r="L22" i="78"/>
  <c r="U22" i="78"/>
  <c r="N22" i="78"/>
  <c r="K22" i="78"/>
  <c r="W34" i="78"/>
  <c r="F34" i="78"/>
  <c r="G34" i="78"/>
  <c r="V34" i="78"/>
  <c r="U34" i="78"/>
  <c r="N34" i="78"/>
  <c r="M34" i="78"/>
  <c r="J34" i="78"/>
  <c r="I34" i="78"/>
  <c r="W50" i="78"/>
  <c r="G50" i="78"/>
  <c r="N50" i="78"/>
  <c r="J50" i="78"/>
  <c r="V50" i="78"/>
  <c r="M50" i="78"/>
  <c r="U50" i="78"/>
  <c r="E20" i="76"/>
  <c r="H12" i="78"/>
  <c r="D50" i="76"/>
  <c r="S16" i="77"/>
  <c r="L16" i="77"/>
  <c r="I10" i="78"/>
  <c r="U10" i="78"/>
  <c r="W10" i="78"/>
  <c r="N10" i="78"/>
  <c r="G10" i="78"/>
  <c r="F10" i="78"/>
  <c r="V10" i="78"/>
  <c r="E10" i="78"/>
  <c r="D10" i="78"/>
  <c r="U10" i="76"/>
  <c r="T10" i="76"/>
  <c r="G10" i="76"/>
  <c r="L10" i="76"/>
  <c r="E10" i="76"/>
  <c r="S10" i="76"/>
  <c r="H10" i="78"/>
  <c r="D8" i="78"/>
  <c r="H8" i="78"/>
  <c r="E8" i="76"/>
  <c r="L8" i="76"/>
  <c r="J8" i="76"/>
  <c r="G8" i="76"/>
  <c r="K8" i="76"/>
  <c r="H8" i="76"/>
  <c r="U8" i="76"/>
  <c r="S8" i="76"/>
  <c r="T8" i="76"/>
  <c r="I8" i="76"/>
  <c r="I8" i="78"/>
  <c r="J8" i="78"/>
  <c r="K8" i="78"/>
  <c r="L8" i="78"/>
  <c r="M8" i="78"/>
  <c r="N8" i="78"/>
  <c r="U8" i="78"/>
  <c r="V8" i="78"/>
  <c r="W8" i="78"/>
  <c r="E8" i="78"/>
  <c r="G8" i="78"/>
  <c r="F8" i="78"/>
  <c r="U36" i="77" l="1"/>
  <c r="E47" i="76"/>
  <c r="H47" i="78"/>
  <c r="E11" i="78"/>
  <c r="E12" i="78" l="1"/>
  <c r="E83" i="78"/>
  <c r="F83" i="78"/>
  <c r="G83" i="78"/>
  <c r="I70" i="68"/>
  <c r="J70" i="68"/>
  <c r="E81" i="78"/>
  <c r="F81" i="78"/>
  <c r="G81" i="78"/>
  <c r="I52" i="67"/>
  <c r="F81" i="77" s="1"/>
  <c r="J52" i="67"/>
  <c r="I81" i="77" s="1"/>
  <c r="K52" i="67"/>
  <c r="J81" i="77" s="1"/>
  <c r="L52" i="67"/>
  <c r="L81" i="77" s="1"/>
  <c r="N52" i="67"/>
  <c r="M78" i="66"/>
  <c r="N78" i="66"/>
  <c r="I78" i="66"/>
  <c r="F79" i="77" s="1"/>
  <c r="J78" i="66"/>
  <c r="K78" i="66"/>
  <c r="L78" i="66"/>
  <c r="E77" i="78"/>
  <c r="F77" i="78"/>
  <c r="G77" i="78"/>
  <c r="E75" i="78"/>
  <c r="F75" i="78"/>
  <c r="H70" i="66" l="1"/>
  <c r="O70" i="66" s="1"/>
  <c r="L71" i="66" s="1"/>
  <c r="K90" i="64"/>
  <c r="U75" i="78"/>
  <c r="S75" i="76"/>
  <c r="L70" i="68"/>
  <c r="M83" i="78"/>
  <c r="K83" i="76"/>
  <c r="O77" i="65"/>
  <c r="J77" i="65"/>
  <c r="J77" i="78"/>
  <c r="H77" i="76"/>
  <c r="O70" i="68"/>
  <c r="V83" i="78"/>
  <c r="T83" i="76"/>
  <c r="L83" i="78"/>
  <c r="J83" i="76"/>
  <c r="P78" i="66"/>
  <c r="V79" i="76"/>
  <c r="Q70" i="68"/>
  <c r="J90" i="64"/>
  <c r="N75" i="78"/>
  <c r="L75" i="76"/>
  <c r="N90" i="64"/>
  <c r="I90" i="64"/>
  <c r="I75" i="78"/>
  <c r="G75" i="76"/>
  <c r="M77" i="65"/>
  <c r="V77" i="78"/>
  <c r="T77" i="76"/>
  <c r="I77" i="65"/>
  <c r="I77" i="78"/>
  <c r="G77" i="76"/>
  <c r="N70" i="68"/>
  <c r="U83" i="78"/>
  <c r="S83" i="76"/>
  <c r="K83" i="78"/>
  <c r="I83" i="76"/>
  <c r="N77" i="78"/>
  <c r="L77" i="76"/>
  <c r="P52" i="67"/>
  <c r="L90" i="64"/>
  <c r="V75" i="78"/>
  <c r="T75" i="76"/>
  <c r="E90" i="64"/>
  <c r="G75" i="78"/>
  <c r="U77" i="78"/>
  <c r="S77" i="76"/>
  <c r="M70" i="68"/>
  <c r="N83" i="78"/>
  <c r="L83" i="76"/>
  <c r="I83" i="78"/>
  <c r="G83" i="76"/>
  <c r="E52" i="67"/>
  <c r="G78" i="66"/>
  <c r="G79" i="77" s="1"/>
  <c r="E78" i="66"/>
  <c r="O78" i="66" s="1"/>
  <c r="G52" i="67"/>
  <c r="G81" i="77" s="1"/>
  <c r="M52" i="67"/>
  <c r="G90" i="64"/>
  <c r="G75" i="77" s="1"/>
  <c r="G70" i="68"/>
  <c r="K70" i="68"/>
  <c r="E70" i="68"/>
  <c r="G77" i="65"/>
  <c r="G77" i="77" s="1"/>
  <c r="L77" i="65"/>
  <c r="K77" i="65"/>
  <c r="E77" i="65"/>
  <c r="E83" i="77" l="1"/>
  <c r="P70" i="68"/>
  <c r="E81" i="77"/>
  <c r="O52" i="67"/>
  <c r="E77" i="77"/>
  <c r="N77" i="65"/>
  <c r="E75" i="77"/>
  <c r="M90" i="64"/>
  <c r="G91" i="64" s="1"/>
  <c r="D77" i="65"/>
  <c r="D90" i="64"/>
  <c r="S83" i="77"/>
  <c r="G83" i="77"/>
  <c r="D82" i="64"/>
  <c r="H75" i="78"/>
  <c r="E75" i="76"/>
  <c r="H79" i="78"/>
  <c r="E79" i="76"/>
  <c r="L83" i="77"/>
  <c r="F75" i="77"/>
  <c r="T83" i="77"/>
  <c r="S75" i="77"/>
  <c r="D69" i="65"/>
  <c r="H77" i="78"/>
  <c r="E77" i="76"/>
  <c r="H83" i="78"/>
  <c r="E83" i="76"/>
  <c r="D78" i="66"/>
  <c r="E79" i="77"/>
  <c r="L77" i="77"/>
  <c r="I83" i="77"/>
  <c r="T77" i="77"/>
  <c r="L75" i="77"/>
  <c r="H77" i="77"/>
  <c r="K83" i="77"/>
  <c r="F83" i="77"/>
  <c r="S77" i="77"/>
  <c r="T75" i="77"/>
  <c r="F77" i="77"/>
  <c r="J83" i="77"/>
  <c r="H81" i="78"/>
  <c r="E81" i="76"/>
  <c r="D52" i="67"/>
  <c r="D44" i="67"/>
  <c r="O44" i="67"/>
  <c r="I45" i="67" s="1"/>
  <c r="G79" i="66"/>
  <c r="D70" i="66"/>
  <c r="D62" i="68"/>
  <c r="P62" i="68"/>
  <c r="H63" i="68" s="1"/>
  <c r="N69" i="65"/>
  <c r="M82" i="64"/>
  <c r="E83" i="64" s="1"/>
  <c r="D70" i="68"/>
  <c r="G71" i="66"/>
  <c r="K71" i="66"/>
  <c r="H71" i="66"/>
  <c r="J71" i="66"/>
  <c r="Q70" i="66"/>
  <c r="O71" i="66"/>
  <c r="M71" i="66"/>
  <c r="E71" i="66"/>
  <c r="I71" i="66"/>
  <c r="F71" i="66"/>
  <c r="N71" i="66"/>
  <c r="E71" i="68" l="1"/>
  <c r="G71" i="68"/>
  <c r="D78" i="65"/>
  <c r="D70" i="65"/>
  <c r="I91" i="64"/>
  <c r="K91" i="64"/>
  <c r="D91" i="64"/>
  <c r="M91" i="64"/>
  <c r="L91" i="64"/>
  <c r="J91" i="64"/>
  <c r="E91" i="64"/>
  <c r="O90" i="64"/>
  <c r="E78" i="65"/>
  <c r="E70" i="65"/>
  <c r="D77" i="77"/>
  <c r="U75" i="77"/>
  <c r="P69" i="65"/>
  <c r="D83" i="77"/>
  <c r="D83" i="78"/>
  <c r="W83" i="78"/>
  <c r="U75" i="76"/>
  <c r="E76" i="76" s="1"/>
  <c r="D75" i="76"/>
  <c r="U83" i="77"/>
  <c r="D75" i="77"/>
  <c r="D75" i="78"/>
  <c r="W75" i="78"/>
  <c r="D83" i="76"/>
  <c r="U83" i="76"/>
  <c r="E84" i="76" s="1"/>
  <c r="D77" i="78"/>
  <c r="W77" i="78"/>
  <c r="L70" i="65"/>
  <c r="D79" i="78"/>
  <c r="U77" i="77"/>
  <c r="D77" i="76"/>
  <c r="U77" i="76"/>
  <c r="E78" i="76" s="1"/>
  <c r="N79" i="66"/>
  <c r="O79" i="66"/>
  <c r="D53" i="67"/>
  <c r="W81" i="78"/>
  <c r="X82" i="78" s="1"/>
  <c r="D81" i="78"/>
  <c r="D81" i="76"/>
  <c r="U81" i="76"/>
  <c r="V82" i="76" s="1"/>
  <c r="J79" i="66"/>
  <c r="E79" i="66"/>
  <c r="D79" i="66"/>
  <c r="D79" i="76"/>
  <c r="I79" i="66"/>
  <c r="L79" i="66"/>
  <c r="Q78" i="66"/>
  <c r="M79" i="66"/>
  <c r="K79" i="66"/>
  <c r="U79" i="76"/>
  <c r="S80" i="76" s="1"/>
  <c r="D71" i="66"/>
  <c r="W79" i="78"/>
  <c r="X80" i="78" s="1"/>
  <c r="D63" i="68"/>
  <c r="I63" i="68"/>
  <c r="J63" i="68"/>
  <c r="L63" i="68"/>
  <c r="E63" i="68"/>
  <c r="P63" i="68"/>
  <c r="N63" i="68"/>
  <c r="O63" i="68"/>
  <c r="R62" i="68"/>
  <c r="K63" i="68"/>
  <c r="M63" i="68"/>
  <c r="F63" i="68"/>
  <c r="G63" i="68"/>
  <c r="J53" i="67"/>
  <c r="E45" i="67"/>
  <c r="K53" i="67"/>
  <c r="J45" i="67"/>
  <c r="N53" i="67"/>
  <c r="E53" i="67"/>
  <c r="I53" i="67"/>
  <c r="O53" i="67"/>
  <c r="Q52" i="67"/>
  <c r="H45" i="67"/>
  <c r="Q44" i="67"/>
  <c r="N45" i="67"/>
  <c r="D45" i="67"/>
  <c r="F45" i="67"/>
  <c r="G53" i="67"/>
  <c r="M53" i="67"/>
  <c r="L53" i="67"/>
  <c r="M45" i="67"/>
  <c r="L45" i="67"/>
  <c r="K45" i="67"/>
  <c r="O45" i="67"/>
  <c r="G45" i="67"/>
  <c r="G70" i="65"/>
  <c r="J70" i="65"/>
  <c r="K70" i="65"/>
  <c r="N70" i="65"/>
  <c r="M70" i="65"/>
  <c r="H70" i="65"/>
  <c r="F70" i="65"/>
  <c r="I70" i="65"/>
  <c r="G78" i="65"/>
  <c r="L78" i="65"/>
  <c r="K78" i="65"/>
  <c r="K83" i="64"/>
  <c r="J83" i="64"/>
  <c r="L83" i="64"/>
  <c r="M83" i="64"/>
  <c r="F83" i="64"/>
  <c r="I83" i="64"/>
  <c r="O82" i="64"/>
  <c r="H83" i="64"/>
  <c r="D83" i="64"/>
  <c r="G83" i="64"/>
  <c r="R70" i="68"/>
  <c r="I71" i="68"/>
  <c r="M71" i="68"/>
  <c r="P71" i="68"/>
  <c r="O71" i="68"/>
  <c r="J71" i="68"/>
  <c r="N71" i="68"/>
  <c r="L71" i="68"/>
  <c r="D71" i="68"/>
  <c r="K71" i="68"/>
  <c r="J78" i="65"/>
  <c r="P77" i="65"/>
  <c r="N78" i="65"/>
  <c r="M78" i="65"/>
  <c r="I78" i="65"/>
  <c r="H84" i="78" l="1"/>
  <c r="X84" i="78"/>
  <c r="F84" i="77"/>
  <c r="V84" i="77"/>
  <c r="H78" i="78"/>
  <c r="X78" i="78"/>
  <c r="F78" i="77"/>
  <c r="V78" i="77"/>
  <c r="G76" i="77"/>
  <c r="V76" i="77"/>
  <c r="H76" i="78"/>
  <c r="X76" i="78"/>
  <c r="F76" i="77"/>
  <c r="L84" i="77"/>
  <c r="S76" i="77"/>
  <c r="D76" i="77"/>
  <c r="E76" i="77"/>
  <c r="L76" i="77"/>
  <c r="D78" i="77"/>
  <c r="H78" i="77"/>
  <c r="T76" i="77"/>
  <c r="G84" i="77"/>
  <c r="I84" i="77"/>
  <c r="T84" i="77"/>
  <c r="S78" i="77"/>
  <c r="D78" i="76"/>
  <c r="L78" i="77"/>
  <c r="J84" i="77"/>
  <c r="D76" i="76"/>
  <c r="D78" i="78"/>
  <c r="D84" i="78"/>
  <c r="T78" i="77"/>
  <c r="W78" i="78"/>
  <c r="F78" i="78"/>
  <c r="G78" i="78"/>
  <c r="E78" i="78"/>
  <c r="V78" i="78"/>
  <c r="J78" i="78"/>
  <c r="I78" i="78"/>
  <c r="U78" i="78"/>
  <c r="N78" i="78"/>
  <c r="D76" i="78"/>
  <c r="S84" i="77"/>
  <c r="W84" i="78"/>
  <c r="G84" i="78"/>
  <c r="F84" i="78"/>
  <c r="E84" i="78"/>
  <c r="K84" i="78"/>
  <c r="M84" i="78"/>
  <c r="L84" i="78"/>
  <c r="V84" i="78"/>
  <c r="I84" i="78"/>
  <c r="U84" i="78"/>
  <c r="N84" i="78"/>
  <c r="K84" i="77"/>
  <c r="V78" i="76"/>
  <c r="U78" i="76"/>
  <c r="L78" i="76"/>
  <c r="T78" i="76"/>
  <c r="H78" i="76"/>
  <c r="S78" i="76"/>
  <c r="G78" i="76"/>
  <c r="G78" i="77"/>
  <c r="E78" i="77"/>
  <c r="D84" i="76"/>
  <c r="V76" i="76"/>
  <c r="U76" i="76"/>
  <c r="G76" i="76"/>
  <c r="S76" i="76"/>
  <c r="T76" i="76"/>
  <c r="L76" i="76"/>
  <c r="D84" i="77"/>
  <c r="V84" i="76"/>
  <c r="U84" i="76"/>
  <c r="G84" i="76"/>
  <c r="J84" i="76"/>
  <c r="L84" i="76"/>
  <c r="T84" i="76"/>
  <c r="S84" i="76"/>
  <c r="I84" i="76"/>
  <c r="K84" i="76"/>
  <c r="W76" i="78"/>
  <c r="F76" i="78"/>
  <c r="E76" i="78"/>
  <c r="G76" i="78"/>
  <c r="V76" i="78"/>
  <c r="U76" i="78"/>
  <c r="N76" i="78"/>
  <c r="I76" i="78"/>
  <c r="E84" i="77"/>
  <c r="V80" i="76"/>
  <c r="G80" i="76"/>
  <c r="E80" i="76"/>
  <c r="I80" i="76"/>
  <c r="D82" i="78"/>
  <c r="S82" i="76"/>
  <c r="L82" i="76"/>
  <c r="J82" i="76"/>
  <c r="E82" i="76"/>
  <c r="T82" i="76"/>
  <c r="U82" i="76"/>
  <c r="I82" i="76"/>
  <c r="D81" i="77"/>
  <c r="U81" i="77"/>
  <c r="G82" i="76"/>
  <c r="D82" i="76"/>
  <c r="I82" i="78"/>
  <c r="K82" i="78"/>
  <c r="E82" i="78"/>
  <c r="W82" i="78"/>
  <c r="N82" i="78"/>
  <c r="U82" i="78"/>
  <c r="H82" i="78"/>
  <c r="L82" i="78"/>
  <c r="F82" i="78"/>
  <c r="V82" i="78"/>
  <c r="G82" i="78"/>
  <c r="L80" i="76"/>
  <c r="K80" i="76"/>
  <c r="T80" i="76"/>
  <c r="D80" i="76"/>
  <c r="U80" i="76"/>
  <c r="U79" i="77"/>
  <c r="V80" i="77" s="1"/>
  <c r="D79" i="77"/>
  <c r="K80" i="78"/>
  <c r="V80" i="78"/>
  <c r="M80" i="78"/>
  <c r="U80" i="78"/>
  <c r="N80" i="78"/>
  <c r="W80" i="78"/>
  <c r="F80" i="78"/>
  <c r="G80" i="78"/>
  <c r="H80" i="78"/>
  <c r="D80" i="78"/>
  <c r="I80" i="78"/>
  <c r="E80" i="78"/>
  <c r="E73" i="78"/>
  <c r="F73" i="78"/>
  <c r="G73" i="78"/>
  <c r="I46" i="63"/>
  <c r="L46" i="63"/>
  <c r="E71" i="78"/>
  <c r="F71" i="78"/>
  <c r="G71" i="78"/>
  <c r="E69" i="78"/>
  <c r="F69" i="78"/>
  <c r="G69" i="78"/>
  <c r="I42" i="61"/>
  <c r="E67" i="78"/>
  <c r="F67" i="78"/>
  <c r="G67" i="78"/>
  <c r="I34" i="60"/>
  <c r="E65" i="78"/>
  <c r="F65" i="78"/>
  <c r="G65" i="78"/>
  <c r="O32" i="59"/>
  <c r="E63" i="78"/>
  <c r="I72" i="58"/>
  <c r="J72" i="58"/>
  <c r="M72" i="58"/>
  <c r="N72" i="58"/>
  <c r="E61" i="78"/>
  <c r="F61" i="78"/>
  <c r="G61" i="78"/>
  <c r="J48" i="57"/>
  <c r="U84" i="77" l="1"/>
  <c r="G82" i="77"/>
  <c r="V82" i="77"/>
  <c r="U78" i="77"/>
  <c r="U76" i="77"/>
  <c r="E72" i="58"/>
  <c r="E63" i="77" s="1"/>
  <c r="H65" i="78"/>
  <c r="L48" i="57"/>
  <c r="N61" i="78"/>
  <c r="L61" i="76"/>
  <c r="U65" i="78"/>
  <c r="S65" i="76"/>
  <c r="U67" i="78"/>
  <c r="S67" i="76"/>
  <c r="L42" i="61"/>
  <c r="N69" i="78"/>
  <c r="L69" i="76"/>
  <c r="L69" i="77" s="1"/>
  <c r="M61" i="78"/>
  <c r="K61" i="76"/>
  <c r="D64" i="58"/>
  <c r="N65" i="78"/>
  <c r="L65" i="76"/>
  <c r="N67" i="78"/>
  <c r="L67" i="76"/>
  <c r="P42" i="61"/>
  <c r="M69" i="78"/>
  <c r="K69" i="76"/>
  <c r="K69" i="77" s="1"/>
  <c r="L165" i="62"/>
  <c r="N71" i="78"/>
  <c r="L71" i="76"/>
  <c r="O46" i="63"/>
  <c r="U73" i="78"/>
  <c r="S73" i="76"/>
  <c r="K46" i="63"/>
  <c r="L73" i="78"/>
  <c r="J73" i="76"/>
  <c r="U71" i="78"/>
  <c r="S71" i="76"/>
  <c r="M73" i="78"/>
  <c r="K73" i="76"/>
  <c r="P48" i="57"/>
  <c r="N48" i="57"/>
  <c r="V61" i="78"/>
  <c r="T61" i="76"/>
  <c r="J61" i="78"/>
  <c r="H61" i="76"/>
  <c r="K65" i="78"/>
  <c r="I65" i="76"/>
  <c r="K67" i="78"/>
  <c r="I67" i="76"/>
  <c r="N42" i="61"/>
  <c r="V69" i="78"/>
  <c r="T69" i="76"/>
  <c r="T69" i="77" s="1"/>
  <c r="J42" i="61"/>
  <c r="K69" i="78"/>
  <c r="I69" i="76"/>
  <c r="I69" i="77" s="1"/>
  <c r="P165" i="62"/>
  <c r="K165" i="62"/>
  <c r="M71" i="78"/>
  <c r="K71" i="76"/>
  <c r="R46" i="63"/>
  <c r="T73" i="78"/>
  <c r="R73" i="76"/>
  <c r="J46" i="63"/>
  <c r="K73" i="78"/>
  <c r="I73" i="76"/>
  <c r="P72" i="58"/>
  <c r="I165" i="62"/>
  <c r="I71" i="78"/>
  <c r="G71" i="76"/>
  <c r="P46" i="63"/>
  <c r="V73" i="78"/>
  <c r="T73" i="76"/>
  <c r="K48" i="57"/>
  <c r="M48" i="57"/>
  <c r="U61" i="78"/>
  <c r="S61" i="76"/>
  <c r="I48" i="57"/>
  <c r="I61" i="78"/>
  <c r="G61" i="76"/>
  <c r="V65" i="78"/>
  <c r="T65" i="76"/>
  <c r="I65" i="78"/>
  <c r="G65" i="76"/>
  <c r="V67" i="78"/>
  <c r="T67" i="76"/>
  <c r="I67" i="78"/>
  <c r="G67" i="76"/>
  <c r="M42" i="61"/>
  <c r="U69" i="78"/>
  <c r="S69" i="76"/>
  <c r="S69" i="77" s="1"/>
  <c r="I69" i="78"/>
  <c r="G69" i="76"/>
  <c r="F69" i="77" s="1"/>
  <c r="N165" i="62"/>
  <c r="V71" i="78"/>
  <c r="T71" i="76"/>
  <c r="J165" i="62"/>
  <c r="J71" i="78"/>
  <c r="H71" i="76"/>
  <c r="N73" i="78"/>
  <c r="L73" i="76"/>
  <c r="I73" i="78"/>
  <c r="G73" i="76"/>
  <c r="F82" i="77"/>
  <c r="J82" i="77"/>
  <c r="L82" i="77"/>
  <c r="I82" i="77"/>
  <c r="E82" i="77"/>
  <c r="E80" i="77"/>
  <c r="D80" i="77"/>
  <c r="D82" i="77"/>
  <c r="T82" i="77"/>
  <c r="S82" i="77"/>
  <c r="I80" i="77"/>
  <c r="K80" i="77"/>
  <c r="L80" i="77"/>
  <c r="G80" i="77"/>
  <c r="T80" i="77"/>
  <c r="S80" i="77"/>
  <c r="F80" i="77"/>
  <c r="E46" i="63"/>
  <c r="D38" i="63"/>
  <c r="G46" i="63"/>
  <c r="E165" i="62"/>
  <c r="M165" i="62"/>
  <c r="G165" i="62"/>
  <c r="G71" i="77" s="1"/>
  <c r="D34" i="61"/>
  <c r="E42" i="61"/>
  <c r="K42" i="61"/>
  <c r="G42" i="61"/>
  <c r="N26" i="60"/>
  <c r="G72" i="58"/>
  <c r="G63" i="77" s="1"/>
  <c r="L72" i="58"/>
  <c r="K72" i="58"/>
  <c r="G48" i="57"/>
  <c r="G61" i="77" s="1"/>
  <c r="E48" i="57"/>
  <c r="O48" i="57" s="1"/>
  <c r="G34" i="60"/>
  <c r="G67" i="77" s="1"/>
  <c r="E34" i="60"/>
  <c r="G32" i="59"/>
  <c r="G65" i="77" s="1"/>
  <c r="E32" i="59"/>
  <c r="D46" i="63" l="1"/>
  <c r="U82" i="77"/>
  <c r="U80" i="77"/>
  <c r="E65" i="77"/>
  <c r="Q46" i="63"/>
  <c r="E47" i="63" s="1"/>
  <c r="E71" i="77"/>
  <c r="O165" i="62"/>
  <c r="O72" i="58"/>
  <c r="Q72" i="58" s="1"/>
  <c r="Q38" i="63"/>
  <c r="E39" i="63" s="1"/>
  <c r="E69" i="77"/>
  <c r="O42" i="61"/>
  <c r="N43" i="61" s="1"/>
  <c r="E67" i="77"/>
  <c r="N24" i="59"/>
  <c r="P24" i="59" s="1"/>
  <c r="P32" i="59" s="1"/>
  <c r="D24" i="59"/>
  <c r="U63" i="77"/>
  <c r="O64" i="58"/>
  <c r="Q64" i="58" s="1"/>
  <c r="E65" i="76"/>
  <c r="D63" i="77"/>
  <c r="K73" i="77"/>
  <c r="D26" i="60"/>
  <c r="H67" i="78"/>
  <c r="E67" i="76"/>
  <c r="D42" i="61"/>
  <c r="S61" i="77"/>
  <c r="I67" i="77"/>
  <c r="H61" i="77"/>
  <c r="W65" i="78"/>
  <c r="D65" i="78"/>
  <c r="S73" i="77"/>
  <c r="L67" i="77"/>
  <c r="L65" i="77"/>
  <c r="S67" i="77"/>
  <c r="L61" i="77"/>
  <c r="H71" i="77"/>
  <c r="L71" i="77"/>
  <c r="K61" i="77"/>
  <c r="J49" i="57"/>
  <c r="E61" i="77"/>
  <c r="H71" i="78"/>
  <c r="E71" i="76"/>
  <c r="D157" i="62"/>
  <c r="H73" i="78"/>
  <c r="E73" i="76"/>
  <c r="F73" i="77"/>
  <c r="T67" i="77"/>
  <c r="F65" i="77"/>
  <c r="F61" i="77"/>
  <c r="F71" i="77"/>
  <c r="R85" i="76"/>
  <c r="R73" i="77"/>
  <c r="S71" i="77"/>
  <c r="J73" i="77"/>
  <c r="D40" i="57"/>
  <c r="H61" i="78"/>
  <c r="E61" i="76"/>
  <c r="D61" i="76" s="1"/>
  <c r="L73" i="77"/>
  <c r="F67" i="77"/>
  <c r="T65" i="77"/>
  <c r="G73" i="77"/>
  <c r="E73" i="77"/>
  <c r="T71" i="77"/>
  <c r="T73" i="77"/>
  <c r="I73" i="77"/>
  <c r="T85" i="78"/>
  <c r="K71" i="77"/>
  <c r="I65" i="77"/>
  <c r="T61" i="77"/>
  <c r="H63" i="78"/>
  <c r="E63" i="76"/>
  <c r="S65" i="77"/>
  <c r="G69" i="77"/>
  <c r="O34" i="61"/>
  <c r="Q34" i="61" s="1"/>
  <c r="E69" i="76"/>
  <c r="H69" i="78"/>
  <c r="D165" i="62"/>
  <c r="O157" i="62"/>
  <c r="K27" i="60"/>
  <c r="K34" i="60" s="1"/>
  <c r="D72" i="58"/>
  <c r="D48" i="57"/>
  <c r="O40" i="57"/>
  <c r="I41" i="57" s="1"/>
  <c r="D34" i="60"/>
  <c r="H66" i="78" l="1"/>
  <c r="X66" i="78"/>
  <c r="L64" i="77"/>
  <c r="V64" i="77"/>
  <c r="H39" i="63"/>
  <c r="N25" i="59"/>
  <c r="I25" i="59"/>
  <c r="I32" i="59" s="1"/>
  <c r="G25" i="59"/>
  <c r="Q48" i="57"/>
  <c r="H64" i="77"/>
  <c r="M39" i="63"/>
  <c r="Q47" i="63"/>
  <c r="S46" i="63"/>
  <c r="N47" i="63"/>
  <c r="K47" i="63"/>
  <c r="S38" i="63"/>
  <c r="N39" i="63"/>
  <c r="I39" i="63"/>
  <c r="O39" i="63"/>
  <c r="J39" i="63"/>
  <c r="P39" i="63"/>
  <c r="K39" i="63"/>
  <c r="Q39" i="63"/>
  <c r="L39" i="63"/>
  <c r="O47" i="63"/>
  <c r="P47" i="63"/>
  <c r="J47" i="63"/>
  <c r="M47" i="63"/>
  <c r="L47" i="63"/>
  <c r="G47" i="63"/>
  <c r="I47" i="63"/>
  <c r="D39" i="63"/>
  <c r="G39" i="63"/>
  <c r="F39" i="63"/>
  <c r="K43" i="61"/>
  <c r="L43" i="61"/>
  <c r="E25" i="59"/>
  <c r="K25" i="59"/>
  <c r="K32" i="59" s="1"/>
  <c r="D32" i="59" s="1"/>
  <c r="F25" i="59"/>
  <c r="J25" i="59"/>
  <c r="J32" i="59" s="1"/>
  <c r="L25" i="59"/>
  <c r="L32" i="59" s="1"/>
  <c r="H25" i="59"/>
  <c r="M25" i="59"/>
  <c r="M32" i="59" s="1"/>
  <c r="D25" i="59"/>
  <c r="D65" i="76"/>
  <c r="U65" i="76"/>
  <c r="G66" i="76" s="1"/>
  <c r="D65" i="58"/>
  <c r="T64" i="77"/>
  <c r="K64" i="77"/>
  <c r="S64" i="77"/>
  <c r="G64" i="77"/>
  <c r="F64" i="77"/>
  <c r="E64" i="77"/>
  <c r="D64" i="77"/>
  <c r="I65" i="58"/>
  <c r="K65" i="58"/>
  <c r="G65" i="58"/>
  <c r="F65" i="58"/>
  <c r="K73" i="58"/>
  <c r="J65" i="58"/>
  <c r="L65" i="58"/>
  <c r="H65" i="58"/>
  <c r="O65" i="58"/>
  <c r="M65" i="58"/>
  <c r="E65" i="58"/>
  <c r="N65" i="58"/>
  <c r="E49" i="57"/>
  <c r="O49" i="57"/>
  <c r="D67" i="77"/>
  <c r="D43" i="61"/>
  <c r="M43" i="61"/>
  <c r="N49" i="57"/>
  <c r="I49" i="57"/>
  <c r="L49" i="57"/>
  <c r="O43" i="61"/>
  <c r="I43" i="61"/>
  <c r="G49" i="57"/>
  <c r="K49" i="57"/>
  <c r="D49" i="57"/>
  <c r="I27" i="60"/>
  <c r="P26" i="60"/>
  <c r="E43" i="61"/>
  <c r="Q42" i="61"/>
  <c r="M49" i="57"/>
  <c r="D47" i="63"/>
  <c r="K66" i="78"/>
  <c r="M35" i="61"/>
  <c r="O35" i="61"/>
  <c r="G43" i="61"/>
  <c r="J43" i="61"/>
  <c r="U65" i="77"/>
  <c r="U71" i="77"/>
  <c r="D65" i="77"/>
  <c r="W66" i="78"/>
  <c r="G66" i="78"/>
  <c r="E66" i="78"/>
  <c r="F66" i="78"/>
  <c r="W67" i="78"/>
  <c r="D67" i="78"/>
  <c r="N73" i="58"/>
  <c r="G35" i="61"/>
  <c r="I66" i="78"/>
  <c r="D73" i="77"/>
  <c r="U73" i="77"/>
  <c r="R85" i="77"/>
  <c r="D61" i="78"/>
  <c r="W61" i="78"/>
  <c r="U61" i="77"/>
  <c r="D61" i="77"/>
  <c r="M73" i="58"/>
  <c r="D166" i="62"/>
  <c r="D63" i="76"/>
  <c r="U63" i="76"/>
  <c r="E64" i="76" s="1"/>
  <c r="N66" i="78"/>
  <c r="D71" i="76"/>
  <c r="U71" i="76"/>
  <c r="E72" i="76" s="1"/>
  <c r="D71" i="77"/>
  <c r="D66" i="78"/>
  <c r="V66" i="78"/>
  <c r="U66" i="78"/>
  <c r="W73" i="78"/>
  <c r="D73" i="78"/>
  <c r="N35" i="61"/>
  <c r="O73" i="58"/>
  <c r="D73" i="58"/>
  <c r="D63" i="78"/>
  <c r="W63" i="78"/>
  <c r="X64" i="78" s="1"/>
  <c r="U67" i="77"/>
  <c r="U61" i="76"/>
  <c r="E62" i="76" s="1"/>
  <c r="U73" i="76"/>
  <c r="D73" i="76"/>
  <c r="W71" i="78"/>
  <c r="D71" i="78"/>
  <c r="D67" i="76"/>
  <c r="U67" i="76"/>
  <c r="E68" i="76" s="1"/>
  <c r="E73" i="58"/>
  <c r="J73" i="58"/>
  <c r="L73" i="58"/>
  <c r="I73" i="58"/>
  <c r="G73" i="58"/>
  <c r="J35" i="61"/>
  <c r="D35" i="61"/>
  <c r="U69" i="76"/>
  <c r="E70" i="76" s="1"/>
  <c r="D69" i="76"/>
  <c r="H35" i="61"/>
  <c r="I35" i="61"/>
  <c r="L35" i="61"/>
  <c r="E35" i="61"/>
  <c r="U69" i="77"/>
  <c r="D69" i="77"/>
  <c r="K35" i="61"/>
  <c r="F35" i="61"/>
  <c r="D69" i="78"/>
  <c r="W69" i="78"/>
  <c r="X70" i="78" s="1"/>
  <c r="J166" i="62"/>
  <c r="O166" i="62"/>
  <c r="G166" i="62"/>
  <c r="K166" i="62"/>
  <c r="M166" i="62"/>
  <c r="L166" i="62"/>
  <c r="F158" i="62"/>
  <c r="E158" i="62"/>
  <c r="Q157" i="62"/>
  <c r="J158" i="62"/>
  <c r="I158" i="62"/>
  <c r="L158" i="62"/>
  <c r="O158" i="62"/>
  <c r="M158" i="62"/>
  <c r="K158" i="62"/>
  <c r="H158" i="62"/>
  <c r="G158" i="62"/>
  <c r="N158" i="62"/>
  <c r="E166" i="62"/>
  <c r="I166" i="62"/>
  <c r="D158" i="62"/>
  <c r="N166" i="62"/>
  <c r="Q165" i="62"/>
  <c r="D27" i="60"/>
  <c r="E27" i="60"/>
  <c r="H27" i="60"/>
  <c r="J27" i="60"/>
  <c r="J34" i="60" s="1"/>
  <c r="N27" i="60"/>
  <c r="L27" i="60"/>
  <c r="L34" i="60" s="1"/>
  <c r="M27" i="60"/>
  <c r="M34" i="60" s="1"/>
  <c r="F27" i="60"/>
  <c r="G27" i="60"/>
  <c r="J41" i="57"/>
  <c r="E41" i="57"/>
  <c r="L41" i="57"/>
  <c r="G41" i="57"/>
  <c r="F41" i="57"/>
  <c r="O41" i="57"/>
  <c r="D41" i="57"/>
  <c r="M41" i="57"/>
  <c r="Q40" i="57"/>
  <c r="N41" i="57"/>
  <c r="K41" i="57"/>
  <c r="H41" i="57"/>
  <c r="H74" i="78" l="1"/>
  <c r="X74" i="78"/>
  <c r="L74" i="77"/>
  <c r="V74" i="77"/>
  <c r="H72" i="78"/>
  <c r="X72" i="78"/>
  <c r="E72" i="77"/>
  <c r="V72" i="77"/>
  <c r="G70" i="77"/>
  <c r="V70" i="77"/>
  <c r="T68" i="77"/>
  <c r="V68" i="77"/>
  <c r="H68" i="78"/>
  <c r="X68" i="78"/>
  <c r="I66" i="76"/>
  <c r="S66" i="76"/>
  <c r="G66" i="77"/>
  <c r="V66" i="77"/>
  <c r="N32" i="59"/>
  <c r="L33" i="59" s="1"/>
  <c r="U64" i="77"/>
  <c r="L62" i="77"/>
  <c r="V62" i="77"/>
  <c r="H62" i="78"/>
  <c r="X62" i="78"/>
  <c r="D62" i="76"/>
  <c r="N34" i="60"/>
  <c r="D35" i="60" s="1"/>
  <c r="D68" i="76"/>
  <c r="S66" i="77"/>
  <c r="U66" i="76"/>
  <c r="T66" i="76"/>
  <c r="V66" i="76"/>
  <c r="L66" i="76"/>
  <c r="E66" i="76"/>
  <c r="D66" i="76"/>
  <c r="D72" i="77"/>
  <c r="T72" i="77"/>
  <c r="K72" i="77"/>
  <c r="S72" i="77"/>
  <c r="H72" i="77"/>
  <c r="L72" i="77"/>
  <c r="G72" i="77"/>
  <c r="E62" i="77"/>
  <c r="L68" i="77"/>
  <c r="E66" i="77"/>
  <c r="D62" i="77"/>
  <c r="D72" i="78"/>
  <c r="K62" i="77"/>
  <c r="G74" i="77"/>
  <c r="F66" i="77"/>
  <c r="T74" i="77"/>
  <c r="S74" i="77"/>
  <c r="I66" i="77"/>
  <c r="T66" i="77"/>
  <c r="D66" i="77"/>
  <c r="D72" i="76"/>
  <c r="I74" i="77"/>
  <c r="H62" i="77"/>
  <c r="R74" i="77"/>
  <c r="K74" i="77"/>
  <c r="F74" i="77"/>
  <c r="D64" i="76"/>
  <c r="F72" i="77"/>
  <c r="L66" i="77"/>
  <c r="V74" i="76"/>
  <c r="U74" i="76"/>
  <c r="R74" i="76"/>
  <c r="J74" i="76"/>
  <c r="S74" i="76"/>
  <c r="K74" i="76"/>
  <c r="G74" i="76"/>
  <c r="L74" i="76"/>
  <c r="T74" i="76"/>
  <c r="I74" i="76"/>
  <c r="E74" i="76"/>
  <c r="G62" i="77"/>
  <c r="W62" i="78"/>
  <c r="E62" i="78"/>
  <c r="F62" i="78"/>
  <c r="G62" i="78"/>
  <c r="I62" i="78"/>
  <c r="V62" i="78"/>
  <c r="N62" i="78"/>
  <c r="J62" i="78"/>
  <c r="M62" i="78"/>
  <c r="U62" i="78"/>
  <c r="W68" i="78"/>
  <c r="F68" i="78"/>
  <c r="E68" i="78"/>
  <c r="G68" i="78"/>
  <c r="V68" i="78"/>
  <c r="U68" i="78"/>
  <c r="K68" i="78"/>
  <c r="I68" i="78"/>
  <c r="N68" i="78"/>
  <c r="S68" i="77"/>
  <c r="V68" i="76"/>
  <c r="U68" i="76"/>
  <c r="S68" i="76"/>
  <c r="T68" i="76"/>
  <c r="I68" i="76"/>
  <c r="L68" i="76"/>
  <c r="G68" i="76"/>
  <c r="I68" i="77"/>
  <c r="D74" i="76"/>
  <c r="D64" i="78"/>
  <c r="D74" i="78"/>
  <c r="F62" i="77"/>
  <c r="V72" i="76"/>
  <c r="U72" i="76"/>
  <c r="G72" i="76"/>
  <c r="L72" i="76"/>
  <c r="S72" i="76"/>
  <c r="H72" i="76"/>
  <c r="T72" i="76"/>
  <c r="K72" i="76"/>
  <c r="F68" i="77"/>
  <c r="J74" i="77"/>
  <c r="D74" i="77"/>
  <c r="T62" i="77"/>
  <c r="G68" i="77"/>
  <c r="E68" i="77"/>
  <c r="U64" i="78"/>
  <c r="G64" i="78"/>
  <c r="N64" i="78"/>
  <c r="I64" i="78"/>
  <c r="F64" i="78"/>
  <c r="J64" i="78"/>
  <c r="M64" i="78"/>
  <c r="V64" i="78"/>
  <c r="W64" i="78"/>
  <c r="E64" i="78"/>
  <c r="W74" i="78"/>
  <c r="F74" i="78"/>
  <c r="E74" i="78"/>
  <c r="G74" i="78"/>
  <c r="I74" i="78"/>
  <c r="M74" i="78"/>
  <c r="V74" i="78"/>
  <c r="U74" i="78"/>
  <c r="T74" i="78"/>
  <c r="K74" i="78"/>
  <c r="N74" i="78"/>
  <c r="L74" i="78"/>
  <c r="D70" i="77"/>
  <c r="W72" i="78"/>
  <c r="G72" i="78"/>
  <c r="E72" i="78"/>
  <c r="F72" i="78"/>
  <c r="V72" i="78"/>
  <c r="M72" i="78"/>
  <c r="I72" i="78"/>
  <c r="J72" i="78"/>
  <c r="U72" i="78"/>
  <c r="N72" i="78"/>
  <c r="V62" i="76"/>
  <c r="U62" i="76"/>
  <c r="G62" i="76"/>
  <c r="K62" i="76"/>
  <c r="T62" i="76"/>
  <c r="L62" i="76"/>
  <c r="S62" i="76"/>
  <c r="H62" i="76"/>
  <c r="H64" i="78"/>
  <c r="D68" i="77"/>
  <c r="S64" i="76"/>
  <c r="V64" i="76"/>
  <c r="U64" i="76"/>
  <c r="L64" i="76"/>
  <c r="T64" i="76"/>
  <c r="G64" i="76"/>
  <c r="K64" i="76"/>
  <c r="H64" i="76"/>
  <c r="D62" i="78"/>
  <c r="S62" i="77"/>
  <c r="E74" i="77"/>
  <c r="D68" i="78"/>
  <c r="I70" i="78"/>
  <c r="M70" i="78"/>
  <c r="W70" i="78"/>
  <c r="V70" i="78"/>
  <c r="E70" i="78"/>
  <c r="U70" i="78"/>
  <c r="N70" i="78"/>
  <c r="G70" i="78"/>
  <c r="K70" i="78"/>
  <c r="F70" i="78"/>
  <c r="S70" i="76"/>
  <c r="V70" i="76"/>
  <c r="K70" i="76"/>
  <c r="I70" i="76"/>
  <c r="L70" i="76"/>
  <c r="U70" i="76"/>
  <c r="T70" i="76"/>
  <c r="G70" i="76"/>
  <c r="D70" i="76"/>
  <c r="H70" i="78"/>
  <c r="D70" i="78"/>
  <c r="L70" i="77"/>
  <c r="I70" i="77"/>
  <c r="F70" i="77"/>
  <c r="E70" i="77"/>
  <c r="S70" i="77"/>
  <c r="K70" i="77"/>
  <c r="T70" i="77"/>
  <c r="U74" i="77" l="1"/>
  <c r="U72" i="77"/>
  <c r="U70" i="77"/>
  <c r="U68" i="77"/>
  <c r="U66" i="77"/>
  <c r="U62" i="77"/>
  <c r="J33" i="59"/>
  <c r="L35" i="60"/>
  <c r="I35" i="60"/>
  <c r="G35" i="60"/>
  <c r="N35" i="60"/>
  <c r="J35" i="60"/>
  <c r="E35" i="60"/>
  <c r="P34" i="60"/>
  <c r="M35" i="60"/>
  <c r="K35" i="60"/>
  <c r="E33" i="59"/>
  <c r="G33" i="59"/>
  <c r="M33" i="59"/>
  <c r="I33" i="59"/>
  <c r="K33" i="59"/>
  <c r="D33" i="59"/>
  <c r="N33" i="59"/>
  <c r="E59" i="78" l="1"/>
  <c r="F59" i="78"/>
  <c r="G59" i="78"/>
  <c r="I98" i="50"/>
  <c r="E57" i="78"/>
  <c r="F57" i="78"/>
  <c r="G57" i="78"/>
  <c r="K47" i="49"/>
  <c r="N47" i="49"/>
  <c r="J67" i="48"/>
  <c r="K67" i="48"/>
  <c r="L67" i="48"/>
  <c r="M67" i="48"/>
  <c r="I67" i="48"/>
  <c r="G136" i="47"/>
  <c r="G53" i="77" s="1"/>
  <c r="J136" i="47"/>
  <c r="K136" i="47"/>
  <c r="M136" i="47"/>
  <c r="N136" i="47"/>
  <c r="O136" i="47"/>
  <c r="P136" i="47"/>
  <c r="R136" i="47"/>
  <c r="I136" i="47"/>
  <c r="L136" i="47"/>
  <c r="E85" i="46"/>
  <c r="I85" i="46"/>
  <c r="J85" i="46"/>
  <c r="K85" i="46"/>
  <c r="L85" i="46"/>
  <c r="M85" i="46"/>
  <c r="N85" i="46"/>
  <c r="O85" i="46"/>
  <c r="P85" i="46"/>
  <c r="E49" i="78"/>
  <c r="F49" i="78"/>
  <c r="I56" i="45"/>
  <c r="K56" i="45"/>
  <c r="L56" i="45"/>
  <c r="M56" i="45"/>
  <c r="N56" i="45"/>
  <c r="J56" i="45"/>
  <c r="E47" i="78"/>
  <c r="G47" i="78"/>
  <c r="J47" i="78"/>
  <c r="K47" i="78"/>
  <c r="M47" i="78"/>
  <c r="N47" i="78"/>
  <c r="Q64" i="44"/>
  <c r="I64" i="44"/>
  <c r="E45" i="78"/>
  <c r="G53" i="43"/>
  <c r="G45" i="77" s="1"/>
  <c r="I53" i="43"/>
  <c r="J53" i="43"/>
  <c r="L53" i="43"/>
  <c r="M53" i="43"/>
  <c r="N53" i="43"/>
  <c r="P53" i="43"/>
  <c r="K53" i="43"/>
  <c r="E51" i="77" l="1"/>
  <c r="G98" i="50"/>
  <c r="G59" i="77" s="1"/>
  <c r="E136" i="47"/>
  <c r="Q136" i="47" s="1"/>
  <c r="E53" i="78"/>
  <c r="J98" i="50"/>
  <c r="L59" i="78"/>
  <c r="J59" i="76"/>
  <c r="P56" i="45"/>
  <c r="V50" i="76"/>
  <c r="L47" i="49"/>
  <c r="V57" i="78"/>
  <c r="T57" i="76"/>
  <c r="M98" i="50"/>
  <c r="U59" i="78"/>
  <c r="S59" i="76"/>
  <c r="I59" i="78"/>
  <c r="G59" i="76"/>
  <c r="E50" i="78"/>
  <c r="I57" i="78"/>
  <c r="G57" i="76"/>
  <c r="N98" i="50"/>
  <c r="V59" i="78"/>
  <c r="T59" i="76"/>
  <c r="F47" i="78"/>
  <c r="R85" i="46"/>
  <c r="V51" i="76"/>
  <c r="P67" i="48"/>
  <c r="U57" i="78"/>
  <c r="S57" i="76"/>
  <c r="L98" i="50"/>
  <c r="N59" i="78"/>
  <c r="L59" i="76"/>
  <c r="G47" i="76"/>
  <c r="F47" i="77" s="1"/>
  <c r="I47" i="78"/>
  <c r="F50" i="78"/>
  <c r="N67" i="48"/>
  <c r="V55" i="78"/>
  <c r="T55" i="76"/>
  <c r="I47" i="49"/>
  <c r="J47" i="49"/>
  <c r="N57" i="78"/>
  <c r="L57" i="76"/>
  <c r="P98" i="50"/>
  <c r="K98" i="50"/>
  <c r="M59" i="78"/>
  <c r="K59" i="76"/>
  <c r="L64" i="44"/>
  <c r="K47" i="76"/>
  <c r="M64" i="44"/>
  <c r="L47" i="76"/>
  <c r="K64" i="44"/>
  <c r="I47" i="76"/>
  <c r="N64" i="44"/>
  <c r="U47" i="78"/>
  <c r="S47" i="76"/>
  <c r="J64" i="44"/>
  <c r="H47" i="76"/>
  <c r="O64" i="44"/>
  <c r="V47" i="78"/>
  <c r="T47" i="76"/>
  <c r="E47" i="49"/>
  <c r="G47" i="49"/>
  <c r="G57" i="77" s="1"/>
  <c r="E56" i="45"/>
  <c r="E53" i="43"/>
  <c r="O53" i="43" s="1"/>
  <c r="G67" i="48"/>
  <c r="G55" i="77" s="1"/>
  <c r="O48" i="45"/>
  <c r="G49" i="45" s="1"/>
  <c r="O59" i="48"/>
  <c r="E60" i="48" s="1"/>
  <c r="D39" i="49"/>
  <c r="E98" i="50"/>
  <c r="E64" i="44"/>
  <c r="D56" i="44"/>
  <c r="G56" i="45"/>
  <c r="G49" i="77" s="1"/>
  <c r="D48" i="45"/>
  <c r="G85" i="46"/>
  <c r="Q85" i="46" s="1"/>
  <c r="D77" i="46"/>
  <c r="P56" i="44"/>
  <c r="G64" i="44"/>
  <c r="E67" i="48"/>
  <c r="N75" i="7"/>
  <c r="K75" i="7"/>
  <c r="J75" i="7"/>
  <c r="G41" i="78"/>
  <c r="F41" i="78"/>
  <c r="E41" i="78"/>
  <c r="P97" i="19"/>
  <c r="N97" i="19"/>
  <c r="M97" i="19"/>
  <c r="L97" i="19"/>
  <c r="K97" i="19"/>
  <c r="J97" i="19"/>
  <c r="I97" i="19"/>
  <c r="E39" i="78"/>
  <c r="G37" i="78"/>
  <c r="F37" i="78"/>
  <c r="E37" i="78"/>
  <c r="P116" i="16"/>
  <c r="N116" i="16"/>
  <c r="M116" i="16"/>
  <c r="L116" i="16"/>
  <c r="K116" i="16"/>
  <c r="J116" i="16"/>
  <c r="I116" i="16"/>
  <c r="E33" i="78"/>
  <c r="F31" i="78"/>
  <c r="E31" i="78"/>
  <c r="O41" i="12"/>
  <c r="M41" i="12"/>
  <c r="L41" i="12"/>
  <c r="J41" i="12"/>
  <c r="I41" i="12"/>
  <c r="F25" i="78"/>
  <c r="G23" i="78"/>
  <c r="F23" i="78"/>
  <c r="E23" i="78"/>
  <c r="R103" i="10"/>
  <c r="P103" i="10"/>
  <c r="N103" i="10"/>
  <c r="M103" i="10"/>
  <c r="L103" i="10"/>
  <c r="K103" i="10"/>
  <c r="J103" i="10"/>
  <c r="I103" i="10"/>
  <c r="E21" i="78"/>
  <c r="P60" i="8"/>
  <c r="N60" i="8"/>
  <c r="M60" i="8"/>
  <c r="L60" i="8"/>
  <c r="K60" i="8"/>
  <c r="J60" i="8"/>
  <c r="E13" i="78"/>
  <c r="J11" i="76"/>
  <c r="D11" i="76" s="1"/>
  <c r="F7" i="77"/>
  <c r="O98" i="50" l="1"/>
  <c r="J99" i="50" s="1"/>
  <c r="O67" i="48"/>
  <c r="E68" i="48" s="1"/>
  <c r="O56" i="45"/>
  <c r="E47" i="77"/>
  <c r="P64" i="44"/>
  <c r="M47" i="49"/>
  <c r="E48" i="49" s="1"/>
  <c r="E55" i="77"/>
  <c r="D55" i="77" s="1"/>
  <c r="E53" i="77"/>
  <c r="D53" i="77" s="1"/>
  <c r="D136" i="47"/>
  <c r="N137" i="47"/>
  <c r="K17" i="78"/>
  <c r="I17" i="76"/>
  <c r="F29" i="76"/>
  <c r="E29" i="77" s="1"/>
  <c r="E29" i="78"/>
  <c r="D285" i="14"/>
  <c r="G88" i="15"/>
  <c r="G31" i="77" s="1"/>
  <c r="G31" i="78"/>
  <c r="O70" i="18"/>
  <c r="R37" i="78"/>
  <c r="P37" i="76"/>
  <c r="L57" i="77"/>
  <c r="T55" i="77"/>
  <c r="U55" i="76"/>
  <c r="D56" i="76" s="1"/>
  <c r="L59" i="77"/>
  <c r="S59" i="77"/>
  <c r="J11" i="77"/>
  <c r="U11" i="76"/>
  <c r="J12" i="76" s="1"/>
  <c r="E14" i="78"/>
  <c r="F17" i="76"/>
  <c r="E17" i="78"/>
  <c r="J17" i="76"/>
  <c r="L17" i="78"/>
  <c r="T17" i="76"/>
  <c r="V17" i="78"/>
  <c r="K72" i="11"/>
  <c r="L23" i="76"/>
  <c r="N23" i="78"/>
  <c r="I88" i="15"/>
  <c r="I31" i="78"/>
  <c r="G31" i="76"/>
  <c r="M88" i="15"/>
  <c r="M31" i="78"/>
  <c r="K31" i="76"/>
  <c r="R88" i="15"/>
  <c r="V31" i="76"/>
  <c r="L70" i="18"/>
  <c r="L37" i="78"/>
  <c r="J37" i="76"/>
  <c r="P70" i="18"/>
  <c r="U37" i="78"/>
  <c r="S37" i="76"/>
  <c r="L56" i="20"/>
  <c r="N41" i="78"/>
  <c r="L41" i="76"/>
  <c r="L41" i="77" s="1"/>
  <c r="Q56" i="20"/>
  <c r="V41" i="76"/>
  <c r="O86" i="46"/>
  <c r="G51" i="77"/>
  <c r="E59" i="77"/>
  <c r="K59" i="77"/>
  <c r="W55" i="78"/>
  <c r="X56" i="78" s="1"/>
  <c r="T57" i="77"/>
  <c r="J72" i="11"/>
  <c r="K23" i="76"/>
  <c r="M23" i="78"/>
  <c r="P88" i="15"/>
  <c r="V31" i="78"/>
  <c r="T31" i="76"/>
  <c r="K70" i="18"/>
  <c r="K37" i="78"/>
  <c r="I37" i="76"/>
  <c r="K56" i="20"/>
  <c r="L41" i="78"/>
  <c r="J41" i="76"/>
  <c r="J41" i="77" s="1"/>
  <c r="E57" i="77"/>
  <c r="G17" i="76"/>
  <c r="I17" i="78"/>
  <c r="K17" i="76"/>
  <c r="M17" i="78"/>
  <c r="M72" i="11"/>
  <c r="V23" i="78"/>
  <c r="T23" i="76"/>
  <c r="E41" i="12"/>
  <c r="G25" i="78"/>
  <c r="J31" i="78"/>
  <c r="H31" i="76"/>
  <c r="N31" i="78"/>
  <c r="L31" i="76"/>
  <c r="E34" i="78"/>
  <c r="I70" i="18"/>
  <c r="I37" i="78"/>
  <c r="G37" i="76"/>
  <c r="M70" i="18"/>
  <c r="M37" i="78"/>
  <c r="K37" i="76"/>
  <c r="K37" i="77" s="1"/>
  <c r="Q70" i="18"/>
  <c r="V37" i="78"/>
  <c r="T37" i="76"/>
  <c r="I41" i="78"/>
  <c r="G41" i="76"/>
  <c r="F41" i="77" s="1"/>
  <c r="S41" i="78"/>
  <c r="Q41" i="76"/>
  <c r="P75" i="7"/>
  <c r="M39" i="49"/>
  <c r="L40" i="49" s="1"/>
  <c r="H57" i="78"/>
  <c r="E57" i="76"/>
  <c r="D57" i="76" s="1"/>
  <c r="O90" i="50"/>
  <c r="J91" i="50" s="1"/>
  <c r="H59" i="78"/>
  <c r="E59" i="76"/>
  <c r="D59" i="76" s="1"/>
  <c r="H45" i="78"/>
  <c r="E45" i="76"/>
  <c r="S57" i="77"/>
  <c r="F85" i="78"/>
  <c r="F57" i="77"/>
  <c r="F59" i="77"/>
  <c r="E54" i="78"/>
  <c r="U17" i="78"/>
  <c r="S17" i="76"/>
  <c r="S23" i="76"/>
  <c r="U23" i="78"/>
  <c r="L88" i="15"/>
  <c r="L31" i="78"/>
  <c r="J31" i="76"/>
  <c r="D53" i="43"/>
  <c r="E45" i="77"/>
  <c r="J17" i="78"/>
  <c r="H17" i="76"/>
  <c r="N17" i="78"/>
  <c r="L17" i="76"/>
  <c r="E22" i="78"/>
  <c r="I72" i="11"/>
  <c r="I23" i="78"/>
  <c r="G23" i="76"/>
  <c r="O72" i="11"/>
  <c r="K88" i="15"/>
  <c r="K31" i="78"/>
  <c r="I31" i="76"/>
  <c r="O88" i="15"/>
  <c r="U31" i="78"/>
  <c r="S31" i="76"/>
  <c r="J70" i="18"/>
  <c r="J37" i="78"/>
  <c r="H37" i="76"/>
  <c r="N70" i="18"/>
  <c r="N37" i="78"/>
  <c r="L37" i="76"/>
  <c r="S70" i="18"/>
  <c r="J56" i="20"/>
  <c r="K41" i="78"/>
  <c r="I41" i="76"/>
  <c r="I41" i="77" s="1"/>
  <c r="N56" i="20"/>
  <c r="U41" i="78"/>
  <c r="S41" i="76"/>
  <c r="S41" i="77" s="1"/>
  <c r="D45" i="43"/>
  <c r="E57" i="45"/>
  <c r="E49" i="77"/>
  <c r="H51" i="78"/>
  <c r="E51" i="76"/>
  <c r="T59" i="77"/>
  <c r="J59" i="77"/>
  <c r="O56" i="20"/>
  <c r="T41" i="76"/>
  <c r="T41" i="77" s="1"/>
  <c r="V41" i="78"/>
  <c r="G27" i="76"/>
  <c r="I27" i="78"/>
  <c r="T27" i="76"/>
  <c r="T27" i="77" s="1"/>
  <c r="V27" i="78"/>
  <c r="U27" i="78"/>
  <c r="S27" i="76"/>
  <c r="L47" i="77"/>
  <c r="I47" i="77"/>
  <c r="K47" i="77"/>
  <c r="D47" i="76"/>
  <c r="G65" i="44"/>
  <c r="G47" i="77"/>
  <c r="S47" i="77"/>
  <c r="D47" i="78"/>
  <c r="H47" i="77"/>
  <c r="T47" i="77"/>
  <c r="U47" i="76"/>
  <c r="W47" i="78"/>
  <c r="X48" i="78" s="1"/>
  <c r="D98" i="50"/>
  <c r="D90" i="50"/>
  <c r="D47" i="49"/>
  <c r="H60" i="48"/>
  <c r="J60" i="48"/>
  <c r="G60" i="48"/>
  <c r="I60" i="48"/>
  <c r="D59" i="48"/>
  <c r="D60" i="48" s="1"/>
  <c r="Q59" i="48"/>
  <c r="M60" i="48"/>
  <c r="K60" i="48"/>
  <c r="F60" i="48"/>
  <c r="L60" i="48"/>
  <c r="O60" i="48"/>
  <c r="N60" i="48"/>
  <c r="D85" i="46"/>
  <c r="J57" i="44"/>
  <c r="R56" i="44"/>
  <c r="J54" i="43"/>
  <c r="O45" i="43"/>
  <c r="G46" i="43" s="1"/>
  <c r="G72" i="11"/>
  <c r="G23" i="77" s="1"/>
  <c r="J49" i="45"/>
  <c r="N49" i="45"/>
  <c r="O49" i="45"/>
  <c r="D49" i="45"/>
  <c r="H49" i="45"/>
  <c r="F49" i="45"/>
  <c r="K49" i="45"/>
  <c r="G103" i="10"/>
  <c r="G21" i="77" s="1"/>
  <c r="O57" i="44"/>
  <c r="K57" i="44"/>
  <c r="L57" i="44"/>
  <c r="Q48" i="45"/>
  <c r="E49" i="45"/>
  <c r="I49" i="45"/>
  <c r="M49" i="45"/>
  <c r="L49" i="45"/>
  <c r="G57" i="44"/>
  <c r="Q128" i="47"/>
  <c r="D128" i="47"/>
  <c r="D57" i="44"/>
  <c r="F57" i="44"/>
  <c r="D67" i="48"/>
  <c r="P57" i="44"/>
  <c r="I57" i="44"/>
  <c r="M57" i="44"/>
  <c r="E57" i="44"/>
  <c r="Q77" i="46"/>
  <c r="N57" i="44"/>
  <c r="D64" i="44"/>
  <c r="D56" i="45"/>
  <c r="H57" i="44"/>
  <c r="O285" i="14"/>
  <c r="M286" i="14" s="1"/>
  <c r="G97" i="19"/>
  <c r="G39" i="77" s="1"/>
  <c r="G75" i="7"/>
  <c r="G43" i="77" s="1"/>
  <c r="G60" i="8"/>
  <c r="G19" i="77" s="1"/>
  <c r="L72" i="11"/>
  <c r="E72" i="11"/>
  <c r="E56" i="20"/>
  <c r="G56" i="20"/>
  <c r="G41" i="77" s="1"/>
  <c r="E9" i="77"/>
  <c r="E97" i="19"/>
  <c r="N666" i="9"/>
  <c r="P666" i="9" s="1"/>
  <c r="D666" i="9"/>
  <c r="J88" i="15"/>
  <c r="N88" i="15"/>
  <c r="E60" i="8"/>
  <c r="G41" i="12"/>
  <c r="G25" i="77" s="1"/>
  <c r="E88" i="15"/>
  <c r="E103" i="10"/>
  <c r="E116" i="16"/>
  <c r="I75" i="7"/>
  <c r="M75" i="7"/>
  <c r="L75" i="7"/>
  <c r="E75" i="7"/>
  <c r="I56" i="20"/>
  <c r="M56" i="20"/>
  <c r="E70" i="18"/>
  <c r="G70" i="18"/>
  <c r="G37" i="77" s="1"/>
  <c r="L53" i="17"/>
  <c r="N53" i="17" s="1"/>
  <c r="O108" i="16"/>
  <c r="Q108" i="16" s="1"/>
  <c r="G116" i="16"/>
  <c r="H48" i="13"/>
  <c r="J48" i="13" s="1"/>
  <c r="O103" i="10"/>
  <c r="G9" i="77"/>
  <c r="G11" i="77"/>
  <c r="E11" i="77"/>
  <c r="E7" i="77"/>
  <c r="G7" i="77"/>
  <c r="O116" i="16" l="1"/>
  <c r="I40" i="49"/>
  <c r="O75" i="7"/>
  <c r="M76" i="7" s="1"/>
  <c r="E41" i="77"/>
  <c r="P56" i="20"/>
  <c r="E39" i="77"/>
  <c r="U39" i="77" s="1"/>
  <c r="O97" i="19"/>
  <c r="E37" i="77"/>
  <c r="R70" i="18"/>
  <c r="Q88" i="15"/>
  <c r="E25" i="77"/>
  <c r="N41" i="12"/>
  <c r="N72" i="11"/>
  <c r="D17" i="76"/>
  <c r="E17" i="77"/>
  <c r="D12" i="76"/>
  <c r="O60" i="8"/>
  <c r="U53" i="77"/>
  <c r="K54" i="77" s="1"/>
  <c r="N91" i="50"/>
  <c r="H91" i="50"/>
  <c r="O91" i="50"/>
  <c r="D91" i="50"/>
  <c r="U55" i="77"/>
  <c r="E33" i="77"/>
  <c r="G33" i="77"/>
  <c r="Q103" i="10"/>
  <c r="E21" i="77"/>
  <c r="U21" i="77" s="1"/>
  <c r="E31" i="77"/>
  <c r="D88" i="15"/>
  <c r="G99" i="50"/>
  <c r="F91" i="50"/>
  <c r="G91" i="50"/>
  <c r="I91" i="50"/>
  <c r="N99" i="50"/>
  <c r="L99" i="50"/>
  <c r="D99" i="50"/>
  <c r="K91" i="50"/>
  <c r="M91" i="50"/>
  <c r="Q90" i="50"/>
  <c r="I99" i="50"/>
  <c r="E99" i="50"/>
  <c r="K99" i="50"/>
  <c r="Q98" i="50"/>
  <c r="M99" i="50"/>
  <c r="L91" i="50"/>
  <c r="E91" i="50"/>
  <c r="O99" i="50"/>
  <c r="I48" i="49"/>
  <c r="M48" i="49"/>
  <c r="G48" i="49"/>
  <c r="L48" i="49"/>
  <c r="O47" i="49"/>
  <c r="D48" i="49"/>
  <c r="G40" i="49"/>
  <c r="J48" i="49"/>
  <c r="K48" i="49"/>
  <c r="K40" i="49"/>
  <c r="J40" i="49"/>
  <c r="E40" i="49"/>
  <c r="D40" i="49"/>
  <c r="O39" i="49"/>
  <c r="F40" i="49"/>
  <c r="H40" i="49"/>
  <c r="M40" i="49"/>
  <c r="D137" i="47"/>
  <c r="L137" i="47"/>
  <c r="P137" i="47"/>
  <c r="K137" i="47"/>
  <c r="O137" i="47"/>
  <c r="J137" i="47"/>
  <c r="S136" i="47"/>
  <c r="M137" i="47"/>
  <c r="E137" i="47"/>
  <c r="Q137" i="47"/>
  <c r="I137" i="47"/>
  <c r="G137" i="47"/>
  <c r="J86" i="46"/>
  <c r="P86" i="46"/>
  <c r="D86" i="46"/>
  <c r="K86" i="46"/>
  <c r="Q86" i="46"/>
  <c r="E86" i="46"/>
  <c r="S85" i="46"/>
  <c r="M86" i="46"/>
  <c r="G86" i="46"/>
  <c r="L86" i="46"/>
  <c r="N86" i="46"/>
  <c r="I86" i="46"/>
  <c r="M54" i="43"/>
  <c r="D54" i="43"/>
  <c r="D46" i="43"/>
  <c r="N46" i="43"/>
  <c r="M46" i="43"/>
  <c r="Q45" i="43"/>
  <c r="H85" i="76"/>
  <c r="E85" i="78"/>
  <c r="L286" i="14"/>
  <c r="E23" i="77"/>
  <c r="M85" i="78"/>
  <c r="I85" i="76"/>
  <c r="Q1148" i="6"/>
  <c r="G85" i="78"/>
  <c r="S85" i="76"/>
  <c r="U85" i="78"/>
  <c r="V85" i="76"/>
  <c r="U49" i="77"/>
  <c r="D49" i="77"/>
  <c r="L37" i="77"/>
  <c r="S31" i="77"/>
  <c r="S23" i="77"/>
  <c r="U59" i="76"/>
  <c r="D60" i="76" s="1"/>
  <c r="F37" i="77"/>
  <c r="D51" i="77"/>
  <c r="U51" i="77"/>
  <c r="V52" i="77" s="1"/>
  <c r="J37" i="77"/>
  <c r="K31" i="77"/>
  <c r="U17" i="76"/>
  <c r="L18" i="76" s="1"/>
  <c r="F85" i="76"/>
  <c r="V56" i="76"/>
  <c r="U56" i="76"/>
  <c r="G56" i="76"/>
  <c r="J56" i="76"/>
  <c r="S56" i="76"/>
  <c r="L56" i="76"/>
  <c r="K56" i="76"/>
  <c r="E56" i="76"/>
  <c r="E43" i="77"/>
  <c r="D75" i="7"/>
  <c r="K85" i="76"/>
  <c r="S17" i="77"/>
  <c r="D59" i="78"/>
  <c r="W59" i="78"/>
  <c r="L31" i="77"/>
  <c r="T23" i="77"/>
  <c r="F17" i="77"/>
  <c r="S37" i="77"/>
  <c r="J17" i="77"/>
  <c r="T56" i="76"/>
  <c r="P85" i="76"/>
  <c r="P37" i="77"/>
  <c r="U29" i="77"/>
  <c r="D29" i="77"/>
  <c r="H25" i="78"/>
  <c r="E25" i="76"/>
  <c r="D25" i="76" s="1"/>
  <c r="H43" i="78"/>
  <c r="E43" i="76"/>
  <c r="V12" i="76"/>
  <c r="U12" i="76"/>
  <c r="T12" i="76"/>
  <c r="H12" i="76"/>
  <c r="S12" i="76"/>
  <c r="K12" i="76"/>
  <c r="L12" i="76"/>
  <c r="E12" i="76"/>
  <c r="H37" i="78"/>
  <c r="E37" i="76"/>
  <c r="D62" i="18"/>
  <c r="D64" i="11"/>
  <c r="E23" i="76"/>
  <c r="D23" i="76" s="1"/>
  <c r="H23" i="78"/>
  <c r="E115" i="5"/>
  <c r="G13" i="77"/>
  <c r="U13" i="77" s="1"/>
  <c r="V14" i="77" s="1"/>
  <c r="D51" i="76"/>
  <c r="U51" i="76"/>
  <c r="E52" i="76" s="1"/>
  <c r="H17" i="77"/>
  <c r="U45" i="77"/>
  <c r="D45" i="77"/>
  <c r="D45" i="76"/>
  <c r="U45" i="76"/>
  <c r="E46" i="76" s="1"/>
  <c r="Q85" i="76"/>
  <c r="Q41" i="77"/>
  <c r="Q85" i="77" s="1"/>
  <c r="T37" i="77"/>
  <c r="D57" i="77"/>
  <c r="U57" i="77"/>
  <c r="T31" i="77"/>
  <c r="K23" i="77"/>
  <c r="W56" i="78"/>
  <c r="G56" i="78"/>
  <c r="F56" i="78"/>
  <c r="E56" i="78"/>
  <c r="M56" i="78"/>
  <c r="U56" i="78"/>
  <c r="I56" i="78"/>
  <c r="L56" i="78"/>
  <c r="N56" i="78"/>
  <c r="H56" i="78"/>
  <c r="D56" i="78"/>
  <c r="D59" i="77"/>
  <c r="U59" i="77"/>
  <c r="L23" i="77"/>
  <c r="R85" i="78"/>
  <c r="W29" i="78"/>
  <c r="X30" i="78" s="1"/>
  <c r="I17" i="77"/>
  <c r="L17" i="77"/>
  <c r="J31" i="77"/>
  <c r="W57" i="78"/>
  <c r="D57" i="78"/>
  <c r="D17" i="78"/>
  <c r="L85" i="78"/>
  <c r="D11" i="77"/>
  <c r="U11" i="77"/>
  <c r="O67" i="7"/>
  <c r="N68" i="7" s="1"/>
  <c r="H31" i="78"/>
  <c r="E31" i="76"/>
  <c r="D60" i="8"/>
  <c r="E19" i="77"/>
  <c r="O54" i="43"/>
  <c r="H39" i="78"/>
  <c r="E39" i="76"/>
  <c r="D89" i="19"/>
  <c r="W51" i="78"/>
  <c r="D51" i="78"/>
  <c r="H37" i="77"/>
  <c r="I31" i="77"/>
  <c r="F23" i="77"/>
  <c r="J85" i="78"/>
  <c r="D45" i="78"/>
  <c r="W45" i="78"/>
  <c r="U57" i="76"/>
  <c r="D58" i="76" s="1"/>
  <c r="S85" i="78"/>
  <c r="H31" i="77"/>
  <c r="K17" i="77"/>
  <c r="I37" i="77"/>
  <c r="V56" i="78"/>
  <c r="F31" i="77"/>
  <c r="T17" i="77"/>
  <c r="W17" i="78"/>
  <c r="J85" i="76"/>
  <c r="D29" i="76"/>
  <c r="U29" i="76"/>
  <c r="K85" i="78"/>
  <c r="H41" i="78"/>
  <c r="E41" i="76"/>
  <c r="T85" i="76"/>
  <c r="V85" i="78"/>
  <c r="I85" i="78"/>
  <c r="F27" i="77"/>
  <c r="G85" i="76"/>
  <c r="S27" i="77"/>
  <c r="U27" i="76"/>
  <c r="W27" i="78"/>
  <c r="V48" i="78"/>
  <c r="T48" i="76"/>
  <c r="V48" i="76"/>
  <c r="D47" i="77"/>
  <c r="W48" i="78"/>
  <c r="M48" i="78"/>
  <c r="J48" i="78"/>
  <c r="K48" i="78"/>
  <c r="E48" i="78"/>
  <c r="H48" i="78"/>
  <c r="G48" i="78"/>
  <c r="U48" i="78"/>
  <c r="F48" i="78"/>
  <c r="I48" i="78"/>
  <c r="D48" i="78"/>
  <c r="N48" i="78"/>
  <c r="G48" i="76"/>
  <c r="E48" i="76"/>
  <c r="D48" i="76"/>
  <c r="U48" i="76"/>
  <c r="S48" i="76"/>
  <c r="L48" i="76"/>
  <c r="H48" i="76"/>
  <c r="K48" i="76"/>
  <c r="I48" i="76"/>
  <c r="U47" i="77"/>
  <c r="V48" i="77" s="1"/>
  <c r="U9" i="77"/>
  <c r="V10" i="77" s="1"/>
  <c r="D9" i="77"/>
  <c r="H78" i="46"/>
  <c r="S77" i="46"/>
  <c r="M65" i="44"/>
  <c r="R64" i="44"/>
  <c r="K54" i="43"/>
  <c r="I54" i="43"/>
  <c r="F46" i="43"/>
  <c r="E54" i="43"/>
  <c r="N54" i="43"/>
  <c r="Q53" i="43"/>
  <c r="H46" i="43"/>
  <c r="J46" i="43"/>
  <c r="O46" i="43"/>
  <c r="G54" i="43"/>
  <c r="L54" i="43"/>
  <c r="I46" i="43"/>
  <c r="E46" i="43"/>
  <c r="K46" i="43"/>
  <c r="L46" i="43"/>
  <c r="D97" i="19"/>
  <c r="D54" i="17"/>
  <c r="D109" i="16"/>
  <c r="H286" i="14"/>
  <c r="I286" i="14"/>
  <c r="Q285" i="14"/>
  <c r="E286" i="14"/>
  <c r="O286" i="14"/>
  <c r="J286" i="14"/>
  <c r="K286" i="14"/>
  <c r="D286" i="14"/>
  <c r="N286" i="14"/>
  <c r="G286" i="14"/>
  <c r="F286" i="14"/>
  <c r="N33" i="12"/>
  <c r="D103" i="10"/>
  <c r="I104" i="10"/>
  <c r="N667" i="9"/>
  <c r="G667" i="9"/>
  <c r="D667" i="9"/>
  <c r="I667" i="9"/>
  <c r="H667" i="9"/>
  <c r="E65" i="44"/>
  <c r="I65" i="44"/>
  <c r="L65" i="44"/>
  <c r="P65" i="44"/>
  <c r="D70" i="18"/>
  <c r="K65" i="44"/>
  <c r="J65" i="44"/>
  <c r="D65" i="44"/>
  <c r="D78" i="46"/>
  <c r="K107" i="5"/>
  <c r="D72" i="11"/>
  <c r="O65" i="44"/>
  <c r="N65" i="44"/>
  <c r="S128" i="47"/>
  <c r="G129" i="47"/>
  <c r="K129" i="47"/>
  <c r="O129" i="47"/>
  <c r="Q129" i="47"/>
  <c r="I129" i="47"/>
  <c r="M129" i="47"/>
  <c r="N129" i="47"/>
  <c r="E129" i="47"/>
  <c r="J129" i="47"/>
  <c r="P129" i="47"/>
  <c r="L129" i="47"/>
  <c r="F129" i="47"/>
  <c r="E78" i="46"/>
  <c r="I78" i="46"/>
  <c r="M78" i="46"/>
  <c r="Q78" i="46"/>
  <c r="K78" i="46"/>
  <c r="F78" i="46"/>
  <c r="J78" i="46"/>
  <c r="N78" i="46"/>
  <c r="O78" i="46"/>
  <c r="G78" i="46"/>
  <c r="L78" i="46"/>
  <c r="P78" i="46"/>
  <c r="Q56" i="45"/>
  <c r="G57" i="45" s="1"/>
  <c r="I57" i="45"/>
  <c r="M57" i="45"/>
  <c r="K57" i="45"/>
  <c r="J57" i="45"/>
  <c r="N57" i="45"/>
  <c r="O57" i="45"/>
  <c r="L57" i="45"/>
  <c r="K68" i="48"/>
  <c r="O68" i="48"/>
  <c r="G68" i="48"/>
  <c r="L68" i="48"/>
  <c r="Q67" i="48"/>
  <c r="I68" i="48"/>
  <c r="M68" i="48"/>
  <c r="J68" i="48"/>
  <c r="N68" i="48"/>
  <c r="D129" i="47"/>
  <c r="D57" i="45"/>
  <c r="D68" i="48"/>
  <c r="H129" i="47"/>
  <c r="D56" i="20"/>
  <c r="E42" i="12"/>
  <c r="D41" i="12"/>
  <c r="D116" i="16"/>
  <c r="J61" i="8"/>
  <c r="G98" i="19"/>
  <c r="N115" i="5"/>
  <c r="J667" i="9"/>
  <c r="F667" i="9"/>
  <c r="L667" i="9"/>
  <c r="G115" i="5"/>
  <c r="Q80" i="15"/>
  <c r="D80" i="15"/>
  <c r="N64" i="11"/>
  <c r="P64" i="11" s="1"/>
  <c r="E49" i="13"/>
  <c r="O52" i="8"/>
  <c r="H53" i="8" s="1"/>
  <c r="K667" i="9"/>
  <c r="E667" i="9"/>
  <c r="M667" i="9"/>
  <c r="H49" i="13"/>
  <c r="F49" i="13"/>
  <c r="G49" i="13"/>
  <c r="D67" i="7"/>
  <c r="P48" i="20"/>
  <c r="D48" i="20"/>
  <c r="O89" i="19"/>
  <c r="H90" i="19" s="1"/>
  <c r="R62" i="18"/>
  <c r="T62" i="18" s="1"/>
  <c r="H54" i="17"/>
  <c r="K54" i="17"/>
  <c r="G54" i="17"/>
  <c r="F54" i="17"/>
  <c r="L54" i="17"/>
  <c r="J54" i="17"/>
  <c r="E54" i="17"/>
  <c r="I54" i="17"/>
  <c r="H109" i="16"/>
  <c r="D95" i="10"/>
  <c r="H96" i="10"/>
  <c r="O115" i="5"/>
  <c r="D39" i="77" l="1"/>
  <c r="V50" i="77"/>
  <c r="G50" i="77"/>
  <c r="F50" i="77"/>
  <c r="K60" i="77"/>
  <c r="V60" i="77"/>
  <c r="H60" i="78"/>
  <c r="X60" i="78"/>
  <c r="E58" i="77"/>
  <c r="V58" i="77"/>
  <c r="H58" i="78"/>
  <c r="X58" i="78"/>
  <c r="G56" i="77"/>
  <c r="U56" i="77"/>
  <c r="V56" i="77"/>
  <c r="D54" i="77"/>
  <c r="L54" i="77"/>
  <c r="V54" i="77"/>
  <c r="I54" i="77"/>
  <c r="G54" i="77"/>
  <c r="T54" i="77"/>
  <c r="E54" i="77"/>
  <c r="J54" i="77"/>
  <c r="H52" i="78"/>
  <c r="X52" i="78"/>
  <c r="E46" i="77"/>
  <c r="V46" i="77"/>
  <c r="H46" i="78"/>
  <c r="X46" i="78"/>
  <c r="E40" i="77"/>
  <c r="V40" i="77"/>
  <c r="E30" i="77"/>
  <c r="V30" i="77"/>
  <c r="U28" i="78"/>
  <c r="X28" i="78"/>
  <c r="E22" i="77"/>
  <c r="V22" i="77"/>
  <c r="M18" i="78"/>
  <c r="X18" i="78"/>
  <c r="D18" i="76"/>
  <c r="J12" i="77"/>
  <c r="V12" i="77"/>
  <c r="G12" i="77"/>
  <c r="H54" i="77"/>
  <c r="S54" i="77"/>
  <c r="F54" i="77"/>
  <c r="L56" i="77"/>
  <c r="J56" i="77"/>
  <c r="F56" i="77"/>
  <c r="T56" i="77"/>
  <c r="S56" i="77"/>
  <c r="E56" i="77"/>
  <c r="K56" i="77"/>
  <c r="D56" i="77"/>
  <c r="U33" i="77"/>
  <c r="D33" i="77"/>
  <c r="D21" i="77"/>
  <c r="D22" i="77" s="1"/>
  <c r="G89" i="15"/>
  <c r="D89" i="15"/>
  <c r="D50" i="77"/>
  <c r="D46" i="77"/>
  <c r="L68" i="7"/>
  <c r="K68" i="7"/>
  <c r="H68" i="7"/>
  <c r="U41" i="77"/>
  <c r="G40" i="77"/>
  <c r="D40" i="77"/>
  <c r="U31" i="77"/>
  <c r="D60" i="78"/>
  <c r="F34" i="12"/>
  <c r="P33" i="12"/>
  <c r="K34" i="12" s="1"/>
  <c r="H65" i="11"/>
  <c r="L65" i="11"/>
  <c r="I65" i="11"/>
  <c r="M65" i="11"/>
  <c r="G65" i="11"/>
  <c r="J65" i="11"/>
  <c r="K65" i="11"/>
  <c r="S18" i="76"/>
  <c r="F18" i="76"/>
  <c r="K18" i="78"/>
  <c r="J18" i="76"/>
  <c r="T18" i="76"/>
  <c r="K18" i="76"/>
  <c r="I18" i="76"/>
  <c r="H18" i="76"/>
  <c r="E18" i="78"/>
  <c r="G18" i="76"/>
  <c r="Q115" i="5"/>
  <c r="J115" i="5"/>
  <c r="P115" i="5"/>
  <c r="D115" i="5"/>
  <c r="M115" i="5"/>
  <c r="I115" i="5"/>
  <c r="L115" i="5"/>
  <c r="K115" i="5"/>
  <c r="G22" i="77"/>
  <c r="D17" i="77"/>
  <c r="D41" i="77"/>
  <c r="H85" i="77"/>
  <c r="D52" i="77"/>
  <c r="N18" i="78"/>
  <c r="J18" i="78"/>
  <c r="D58" i="78"/>
  <c r="V18" i="78"/>
  <c r="V30" i="76"/>
  <c r="U30" i="76"/>
  <c r="T30" i="76"/>
  <c r="S30" i="76"/>
  <c r="K30" i="76"/>
  <c r="O30" i="76"/>
  <c r="I30" i="76"/>
  <c r="H30" i="76"/>
  <c r="J30" i="76"/>
  <c r="G30" i="76"/>
  <c r="L30" i="76"/>
  <c r="W30" i="78"/>
  <c r="I30" i="78"/>
  <c r="Q30" i="78"/>
  <c r="L30" i="78"/>
  <c r="V30" i="78"/>
  <c r="N30" i="78"/>
  <c r="U30" i="78"/>
  <c r="J30" i="78"/>
  <c r="K30" i="78"/>
  <c r="M30" i="78"/>
  <c r="D30" i="78"/>
  <c r="F68" i="7"/>
  <c r="E117" i="16"/>
  <c r="Q116" i="16"/>
  <c r="U39" i="76"/>
  <c r="E40" i="76" s="1"/>
  <c r="D39" i="76"/>
  <c r="D12" i="77"/>
  <c r="G58" i="77"/>
  <c r="G14" i="77"/>
  <c r="U37" i="77"/>
  <c r="P85" i="77"/>
  <c r="D23" i="77"/>
  <c r="U14" i="77"/>
  <c r="M14" i="77"/>
  <c r="L14" i="77"/>
  <c r="S14" i="77"/>
  <c r="T14" i="77"/>
  <c r="F14" i="77"/>
  <c r="J14" i="77"/>
  <c r="K14" i="77"/>
  <c r="I14" i="77"/>
  <c r="E68" i="7"/>
  <c r="L60" i="77"/>
  <c r="E12" i="77"/>
  <c r="D60" i="77"/>
  <c r="T58" i="77"/>
  <c r="E14" i="77"/>
  <c r="J68" i="7"/>
  <c r="E71" i="18"/>
  <c r="T70" i="18"/>
  <c r="S60" i="77"/>
  <c r="W18" i="78"/>
  <c r="V58" i="76"/>
  <c r="U58" i="76"/>
  <c r="L58" i="76"/>
  <c r="S58" i="76"/>
  <c r="T58" i="76"/>
  <c r="G58" i="76"/>
  <c r="W46" i="78"/>
  <c r="F46" i="78"/>
  <c r="G46" i="78"/>
  <c r="L46" i="78"/>
  <c r="N46" i="78"/>
  <c r="K46" i="78"/>
  <c r="V46" i="78"/>
  <c r="I46" i="78"/>
  <c r="U46" i="78"/>
  <c r="E46" i="78"/>
  <c r="T60" i="77"/>
  <c r="W39" i="78"/>
  <c r="X40" i="78" s="1"/>
  <c r="D39" i="78"/>
  <c r="U31" i="76"/>
  <c r="D31" i="76"/>
  <c r="D31" i="77"/>
  <c r="S22" i="77"/>
  <c r="I22" i="77"/>
  <c r="L22" i="77"/>
  <c r="T22" i="77"/>
  <c r="K22" i="77"/>
  <c r="H22" i="77"/>
  <c r="J22" i="77"/>
  <c r="F22" i="77"/>
  <c r="E60" i="77"/>
  <c r="V46" i="76"/>
  <c r="U46" i="76"/>
  <c r="L46" i="76"/>
  <c r="T46" i="76"/>
  <c r="I46" i="76"/>
  <c r="S46" i="76"/>
  <c r="J46" i="76"/>
  <c r="G46" i="76"/>
  <c r="F58" i="77"/>
  <c r="D52" i="76"/>
  <c r="K85" i="77"/>
  <c r="U23" i="77"/>
  <c r="D13" i="77"/>
  <c r="D14" i="77" s="1"/>
  <c r="U43" i="77"/>
  <c r="D43" i="77"/>
  <c r="V60" i="76"/>
  <c r="U60" i="76"/>
  <c r="K60" i="76"/>
  <c r="G60" i="76"/>
  <c r="L60" i="76"/>
  <c r="S60" i="76"/>
  <c r="T60" i="76"/>
  <c r="J60" i="76"/>
  <c r="W52" i="78"/>
  <c r="G52" i="78"/>
  <c r="E52" i="78"/>
  <c r="F52" i="78"/>
  <c r="J52" i="78"/>
  <c r="N52" i="78"/>
  <c r="U52" i="78"/>
  <c r="M52" i="78"/>
  <c r="K52" i="78"/>
  <c r="V52" i="78"/>
  <c r="I52" i="78"/>
  <c r="L52" i="78"/>
  <c r="D19" i="77"/>
  <c r="U19" i="77"/>
  <c r="V20" i="77" s="1"/>
  <c r="U12" i="77"/>
  <c r="K12" i="77"/>
  <c r="S12" i="77"/>
  <c r="H12" i="77"/>
  <c r="T12" i="77"/>
  <c r="L12" i="77"/>
  <c r="D18" i="78"/>
  <c r="G60" i="77"/>
  <c r="U23" i="76"/>
  <c r="D24" i="76" s="1"/>
  <c r="D37" i="78"/>
  <c r="W37" i="78"/>
  <c r="W43" i="78"/>
  <c r="D43" i="78"/>
  <c r="S30" i="77"/>
  <c r="K30" i="77"/>
  <c r="J30" i="77"/>
  <c r="H30" i="77"/>
  <c r="F30" i="77"/>
  <c r="T30" i="77"/>
  <c r="I30" i="77"/>
  <c r="O30" i="77"/>
  <c r="L30" i="77"/>
  <c r="D52" i="78"/>
  <c r="U17" i="77"/>
  <c r="E18" i="77" s="1"/>
  <c r="V52" i="76"/>
  <c r="U52" i="76"/>
  <c r="I52" i="76"/>
  <c r="H52" i="76"/>
  <c r="G52" i="76"/>
  <c r="S52" i="76"/>
  <c r="J52" i="76"/>
  <c r="T52" i="76"/>
  <c r="L52" i="76"/>
  <c r="K52" i="76"/>
  <c r="J85" i="77"/>
  <c r="I85" i="77"/>
  <c r="I68" i="7"/>
  <c r="Q67" i="7"/>
  <c r="I89" i="15"/>
  <c r="M68" i="7"/>
  <c r="G68" i="7"/>
  <c r="T85" i="77"/>
  <c r="F30" i="76"/>
  <c r="D30" i="76"/>
  <c r="E58" i="76"/>
  <c r="D46" i="78"/>
  <c r="W31" i="78"/>
  <c r="D31" i="78"/>
  <c r="L18" i="78"/>
  <c r="I18" i="78"/>
  <c r="W58" i="78"/>
  <c r="G58" i="78"/>
  <c r="E58" i="78"/>
  <c r="F58" i="78"/>
  <c r="I58" i="78"/>
  <c r="N58" i="78"/>
  <c r="V58" i="78"/>
  <c r="U58" i="78"/>
  <c r="E30" i="78"/>
  <c r="D58" i="77"/>
  <c r="D46" i="76"/>
  <c r="U18" i="78"/>
  <c r="J46" i="77"/>
  <c r="T46" i="77"/>
  <c r="L46" i="77"/>
  <c r="S46" i="77"/>
  <c r="F46" i="77"/>
  <c r="I46" i="77"/>
  <c r="G46" i="77"/>
  <c r="W23" i="78"/>
  <c r="D23" i="78"/>
  <c r="U37" i="76"/>
  <c r="D37" i="76"/>
  <c r="D43" i="76"/>
  <c r="U43" i="76"/>
  <c r="E44" i="76" s="1"/>
  <c r="D37" i="77"/>
  <c r="D30" i="77"/>
  <c r="W60" i="78"/>
  <c r="F60" i="78"/>
  <c r="G60" i="78"/>
  <c r="E60" i="78"/>
  <c r="V60" i="78"/>
  <c r="N60" i="78"/>
  <c r="U60" i="78"/>
  <c r="M60" i="78"/>
  <c r="I60" i="78"/>
  <c r="L60" i="78"/>
  <c r="S58" i="77"/>
  <c r="J60" i="77"/>
  <c r="F40" i="77"/>
  <c r="L40" i="77"/>
  <c r="K40" i="77"/>
  <c r="J40" i="77"/>
  <c r="T40" i="77"/>
  <c r="S40" i="77"/>
  <c r="L58" i="77"/>
  <c r="V18" i="76"/>
  <c r="U18" i="76"/>
  <c r="E60" i="76"/>
  <c r="F60" i="77"/>
  <c r="K50" i="77"/>
  <c r="S50" i="77"/>
  <c r="L50" i="77"/>
  <c r="H50" i="77"/>
  <c r="T50" i="77"/>
  <c r="I52" i="77"/>
  <c r="K52" i="77"/>
  <c r="S52" i="77"/>
  <c r="F52" i="77"/>
  <c r="T52" i="77"/>
  <c r="L52" i="77"/>
  <c r="J52" i="77"/>
  <c r="H52" i="77"/>
  <c r="E52" i="77"/>
  <c r="G52" i="77"/>
  <c r="E50" i="77"/>
  <c r="D41" i="78"/>
  <c r="W41" i="78"/>
  <c r="X42" i="78" s="1"/>
  <c r="H85" i="78"/>
  <c r="U41" i="76"/>
  <c r="E42" i="76" s="1"/>
  <c r="D41" i="76"/>
  <c r="E85" i="76"/>
  <c r="F85" i="77"/>
  <c r="S28" i="76"/>
  <c r="V28" i="76"/>
  <c r="D28" i="76"/>
  <c r="T28" i="76"/>
  <c r="U28" i="76"/>
  <c r="G28" i="76"/>
  <c r="W28" i="78"/>
  <c r="I28" i="78"/>
  <c r="V28" i="78"/>
  <c r="D28" i="78"/>
  <c r="U27" i="77"/>
  <c r="S85" i="77"/>
  <c r="E10" i="77"/>
  <c r="T48" i="77"/>
  <c r="E48" i="77"/>
  <c r="I48" i="77"/>
  <c r="D48" i="77"/>
  <c r="K48" i="77"/>
  <c r="G48" i="77"/>
  <c r="S48" i="77"/>
  <c r="L48" i="77"/>
  <c r="F48" i="77"/>
  <c r="H48" i="77"/>
  <c r="D10" i="77"/>
  <c r="F10" i="77"/>
  <c r="G10" i="77"/>
  <c r="S10" i="77"/>
  <c r="U10" i="77"/>
  <c r="T10" i="77"/>
  <c r="L10" i="77"/>
  <c r="Q71" i="18"/>
  <c r="J71" i="18"/>
  <c r="N71" i="18"/>
  <c r="M71" i="18"/>
  <c r="P71" i="18"/>
  <c r="L71" i="18"/>
  <c r="K71" i="18"/>
  <c r="O71" i="18"/>
  <c r="G71" i="18"/>
  <c r="D71" i="18"/>
  <c r="I71" i="18"/>
  <c r="R71" i="18"/>
  <c r="M117" i="16"/>
  <c r="K117" i="16"/>
  <c r="D117" i="16"/>
  <c r="L117" i="16"/>
  <c r="P89" i="15"/>
  <c r="K89" i="15"/>
  <c r="P104" i="10"/>
  <c r="K104" i="10"/>
  <c r="L104" i="10"/>
  <c r="Q104" i="10"/>
  <c r="G104" i="10"/>
  <c r="O104" i="10"/>
  <c r="N104" i="10"/>
  <c r="E104" i="10"/>
  <c r="J104" i="10"/>
  <c r="M104" i="10"/>
  <c r="D104" i="10"/>
  <c r="S103" i="10"/>
  <c r="E107" i="5"/>
  <c r="N53" i="8"/>
  <c r="I61" i="8"/>
  <c r="Q107" i="5"/>
  <c r="M107" i="5"/>
  <c r="O107" i="5"/>
  <c r="D107" i="5"/>
  <c r="L107" i="5"/>
  <c r="H107" i="5"/>
  <c r="G107" i="5"/>
  <c r="I107" i="5"/>
  <c r="J107" i="5"/>
  <c r="F107" i="5"/>
  <c r="P107" i="5"/>
  <c r="N107" i="5"/>
  <c r="J117" i="16"/>
  <c r="I117" i="16"/>
  <c r="O117" i="16"/>
  <c r="G117" i="16"/>
  <c r="Q60" i="8"/>
  <c r="O61" i="8"/>
  <c r="J42" i="12"/>
  <c r="P41" i="12"/>
  <c r="L42" i="12"/>
  <c r="I42" i="12"/>
  <c r="M42" i="12"/>
  <c r="K42" i="12"/>
  <c r="D42" i="12"/>
  <c r="N42" i="12"/>
  <c r="N89" i="15"/>
  <c r="L89" i="15"/>
  <c r="S88" i="15"/>
  <c r="O89" i="15"/>
  <c r="E89" i="15"/>
  <c r="G61" i="8"/>
  <c r="M89" i="15"/>
  <c r="Q89" i="15"/>
  <c r="J89" i="15"/>
  <c r="Q75" i="7"/>
  <c r="G42" i="12"/>
  <c r="D61" i="8"/>
  <c r="N117" i="16"/>
  <c r="I76" i="7"/>
  <c r="M61" i="8"/>
  <c r="L61" i="8"/>
  <c r="E61" i="8"/>
  <c r="K61" i="8"/>
  <c r="N61" i="8"/>
  <c r="D76" i="7"/>
  <c r="K76" i="7"/>
  <c r="D81" i="15"/>
  <c r="I53" i="8"/>
  <c r="J53" i="8"/>
  <c r="Q52" i="8"/>
  <c r="F53" i="8"/>
  <c r="K53" i="8"/>
  <c r="E53" i="8"/>
  <c r="G53" i="8"/>
  <c r="O53" i="8"/>
  <c r="D63" i="18"/>
  <c r="D53" i="8"/>
  <c r="S80" i="15"/>
  <c r="I81" i="15"/>
  <c r="E81" i="15"/>
  <c r="Q81" i="15"/>
  <c r="M81" i="15"/>
  <c r="P81" i="15"/>
  <c r="J81" i="15"/>
  <c r="K81" i="15"/>
  <c r="O81" i="15"/>
  <c r="N81" i="15"/>
  <c r="L81" i="15"/>
  <c r="F81" i="15"/>
  <c r="G81" i="15"/>
  <c r="E98" i="19"/>
  <c r="L53" i="8"/>
  <c r="O76" i="7"/>
  <c r="L76" i="7"/>
  <c r="E76" i="7"/>
  <c r="E73" i="11"/>
  <c r="N65" i="11"/>
  <c r="E65" i="11"/>
  <c r="F65" i="11"/>
  <c r="H81" i="15"/>
  <c r="M53" i="8"/>
  <c r="D96" i="10"/>
  <c r="J76" i="7"/>
  <c r="D65" i="11"/>
  <c r="N76" i="7"/>
  <c r="G76" i="7"/>
  <c r="E57" i="20"/>
  <c r="N57" i="20"/>
  <c r="G57" i="20"/>
  <c r="J57" i="20"/>
  <c r="R56" i="20"/>
  <c r="O57" i="20"/>
  <c r="L57" i="20"/>
  <c r="K57" i="20"/>
  <c r="P57" i="20"/>
  <c r="M57" i="20"/>
  <c r="O49" i="20"/>
  <c r="K49" i="20"/>
  <c r="G49" i="20"/>
  <c r="L49" i="20"/>
  <c r="R48" i="20"/>
  <c r="M49" i="20"/>
  <c r="P49" i="20"/>
  <c r="E49" i="20"/>
  <c r="N49" i="20"/>
  <c r="I49" i="20"/>
  <c r="F49" i="20"/>
  <c r="J49" i="20"/>
  <c r="D57" i="20"/>
  <c r="I57" i="20"/>
  <c r="D49" i="20"/>
  <c r="H49" i="20"/>
  <c r="Q89" i="19"/>
  <c r="N90" i="19"/>
  <c r="J90" i="19"/>
  <c r="F90" i="19"/>
  <c r="O90" i="19"/>
  <c r="K90" i="19"/>
  <c r="G90" i="19"/>
  <c r="M90" i="19"/>
  <c r="L90" i="19"/>
  <c r="I90" i="19"/>
  <c r="D90" i="19"/>
  <c r="P63" i="18"/>
  <c r="K63" i="18"/>
  <c r="J63" i="18"/>
  <c r="O63" i="18"/>
  <c r="Q63" i="18"/>
  <c r="F63" i="18"/>
  <c r="M63" i="18"/>
  <c r="L63" i="18"/>
  <c r="R63" i="18"/>
  <c r="H63" i="18"/>
  <c r="N63" i="18"/>
  <c r="E63" i="18"/>
  <c r="G63" i="18"/>
  <c r="I63" i="18"/>
  <c r="L109" i="16"/>
  <c r="M109" i="16"/>
  <c r="I109" i="16"/>
  <c r="E109" i="16"/>
  <c r="F109" i="16"/>
  <c r="J109" i="16"/>
  <c r="K109" i="16"/>
  <c r="G109" i="16"/>
  <c r="N109" i="16"/>
  <c r="N34" i="12"/>
  <c r="I34" i="12"/>
  <c r="J34" i="12"/>
  <c r="M34" i="12"/>
  <c r="L34" i="12"/>
  <c r="E34" i="12"/>
  <c r="G34" i="12"/>
  <c r="H34" i="12"/>
  <c r="S95" i="10"/>
  <c r="K96" i="10"/>
  <c r="G96" i="10"/>
  <c r="P96" i="10"/>
  <c r="L96" i="10"/>
  <c r="Q96" i="10"/>
  <c r="J96" i="10"/>
  <c r="M96" i="10"/>
  <c r="E96" i="10"/>
  <c r="O96" i="10"/>
  <c r="N96" i="10"/>
  <c r="I96" i="10"/>
  <c r="F96" i="10"/>
  <c r="U60" i="77" l="1"/>
  <c r="U58" i="77"/>
  <c r="U54" i="77"/>
  <c r="U52" i="77"/>
  <c r="U50" i="77"/>
  <c r="U48" i="77"/>
  <c r="U46" i="77"/>
  <c r="E44" i="77"/>
  <c r="V44" i="77"/>
  <c r="H44" i="78"/>
  <c r="X44" i="78"/>
  <c r="E42" i="77"/>
  <c r="V42" i="77"/>
  <c r="U40" i="77"/>
  <c r="P38" i="77"/>
  <c r="V38" i="77"/>
  <c r="H38" i="78"/>
  <c r="X38" i="78"/>
  <c r="G34" i="77"/>
  <c r="V34" i="77"/>
  <c r="H32" i="78"/>
  <c r="X32" i="78"/>
  <c r="G32" i="77"/>
  <c r="V32" i="77"/>
  <c r="U30" i="77"/>
  <c r="S28" i="77"/>
  <c r="V28" i="77"/>
  <c r="F24" i="77"/>
  <c r="V24" i="77"/>
  <c r="H24" i="78"/>
  <c r="X24" i="78"/>
  <c r="U22" i="77"/>
  <c r="L18" i="77"/>
  <c r="V18" i="77"/>
  <c r="S34" i="77"/>
  <c r="T34" i="77"/>
  <c r="K34" i="77"/>
  <c r="F34" i="77"/>
  <c r="D34" i="77"/>
  <c r="H34" i="77"/>
  <c r="L34" i="77"/>
  <c r="E34" i="77"/>
  <c r="D33" i="12"/>
  <c r="D34" i="12" s="1"/>
  <c r="T32" i="77"/>
  <c r="G42" i="77"/>
  <c r="J38" i="77"/>
  <c r="S42" i="77"/>
  <c r="L42" i="77"/>
  <c r="D42" i="77"/>
  <c r="Q42" i="77"/>
  <c r="I42" i="77"/>
  <c r="T42" i="77"/>
  <c r="J42" i="77"/>
  <c r="F42" i="77"/>
  <c r="L38" i="77"/>
  <c r="D38" i="77"/>
  <c r="F38" i="77"/>
  <c r="H38" i="77"/>
  <c r="I38" i="77"/>
  <c r="D32" i="77"/>
  <c r="L32" i="77"/>
  <c r="S32" i="77"/>
  <c r="J32" i="77"/>
  <c r="I32" i="77"/>
  <c r="K32" i="77"/>
  <c r="E32" i="77"/>
  <c r="F32" i="77"/>
  <c r="H32" i="77"/>
  <c r="D38" i="78"/>
  <c r="D44" i="78"/>
  <c r="T24" i="77"/>
  <c r="L24" i="77"/>
  <c r="K24" i="77"/>
  <c r="F18" i="77"/>
  <c r="H18" i="77"/>
  <c r="T38" i="77"/>
  <c r="S18" i="77"/>
  <c r="S38" i="77"/>
  <c r="D44" i="76"/>
  <c r="D44" i="77"/>
  <c r="D40" i="76"/>
  <c r="D40" i="78"/>
  <c r="H42" i="78"/>
  <c r="D24" i="78"/>
  <c r="K38" i="76"/>
  <c r="V38" i="76"/>
  <c r="U38" i="76"/>
  <c r="S38" i="76"/>
  <c r="H38" i="76"/>
  <c r="I38" i="76"/>
  <c r="L38" i="76"/>
  <c r="J38" i="76"/>
  <c r="P38" i="76"/>
  <c r="G38" i="76"/>
  <c r="T38" i="76"/>
  <c r="W32" i="78"/>
  <c r="F32" i="78"/>
  <c r="E32" i="78"/>
  <c r="K32" i="78"/>
  <c r="J32" i="78"/>
  <c r="U32" i="78"/>
  <c r="M32" i="78"/>
  <c r="N32" i="78"/>
  <c r="L32" i="78"/>
  <c r="G32" i="78"/>
  <c r="I32" i="78"/>
  <c r="V32" i="78"/>
  <c r="V24" i="76"/>
  <c r="U24" i="76"/>
  <c r="S24" i="76"/>
  <c r="G24" i="76"/>
  <c r="T24" i="76"/>
  <c r="L24" i="76"/>
  <c r="K24" i="76"/>
  <c r="U20" i="77"/>
  <c r="F20" i="77"/>
  <c r="T20" i="77"/>
  <c r="K20" i="77"/>
  <c r="L20" i="77"/>
  <c r="S20" i="77"/>
  <c r="H20" i="77"/>
  <c r="G20" i="77"/>
  <c r="T18" i="77"/>
  <c r="J18" i="77"/>
  <c r="D20" i="77"/>
  <c r="V32" i="76"/>
  <c r="U32" i="76"/>
  <c r="K32" i="76"/>
  <c r="J32" i="76"/>
  <c r="S32" i="76"/>
  <c r="T32" i="76"/>
  <c r="G32" i="76"/>
  <c r="I32" i="76"/>
  <c r="H32" i="76"/>
  <c r="L32" i="76"/>
  <c r="E38" i="76"/>
  <c r="U18" i="77"/>
  <c r="E24" i="76"/>
  <c r="I18" i="77"/>
  <c r="E32" i="76"/>
  <c r="W40" i="78"/>
  <c r="G40" i="78"/>
  <c r="F40" i="78"/>
  <c r="V40" i="78"/>
  <c r="L40" i="78"/>
  <c r="N40" i="78"/>
  <c r="U40" i="78"/>
  <c r="M40" i="78"/>
  <c r="I40" i="78"/>
  <c r="E40" i="78"/>
  <c r="E38" i="77"/>
  <c r="G38" i="77"/>
  <c r="K38" i="77"/>
  <c r="V44" i="76"/>
  <c r="U44" i="76"/>
  <c r="J44" i="76"/>
  <c r="G44" i="76"/>
  <c r="L44" i="76"/>
  <c r="I44" i="76"/>
  <c r="S44" i="76"/>
  <c r="T44" i="76"/>
  <c r="D38" i="76"/>
  <c r="W24" i="78"/>
  <c r="E24" i="78"/>
  <c r="F24" i="78"/>
  <c r="G24" i="78"/>
  <c r="V24" i="78"/>
  <c r="I24" i="78"/>
  <c r="M24" i="78"/>
  <c r="U24" i="78"/>
  <c r="N24" i="78"/>
  <c r="D32" i="78"/>
  <c r="W44" i="78"/>
  <c r="F44" i="78"/>
  <c r="E44" i="78"/>
  <c r="G44" i="78"/>
  <c r="N44" i="78"/>
  <c r="L44" i="78"/>
  <c r="U44" i="78"/>
  <c r="I44" i="78"/>
  <c r="K44" i="78"/>
  <c r="V44" i="78"/>
  <c r="W38" i="78"/>
  <c r="G38" i="78"/>
  <c r="F38" i="78"/>
  <c r="E38" i="78"/>
  <c r="J38" i="78"/>
  <c r="M38" i="78"/>
  <c r="V38" i="78"/>
  <c r="N38" i="78"/>
  <c r="L38" i="78"/>
  <c r="R38" i="78"/>
  <c r="I38" i="78"/>
  <c r="U38" i="78"/>
  <c r="K38" i="78"/>
  <c r="E20" i="77"/>
  <c r="S44" i="77"/>
  <c r="J44" i="77"/>
  <c r="F44" i="77"/>
  <c r="I44" i="77"/>
  <c r="T44" i="77"/>
  <c r="L44" i="77"/>
  <c r="G44" i="77"/>
  <c r="G24" i="77"/>
  <c r="E24" i="77"/>
  <c r="D32" i="76"/>
  <c r="H40" i="78"/>
  <c r="K18" i="77"/>
  <c r="S24" i="77"/>
  <c r="D24" i="77"/>
  <c r="V40" i="76"/>
  <c r="U40" i="76"/>
  <c r="T40" i="76"/>
  <c r="G40" i="76"/>
  <c r="S40" i="76"/>
  <c r="L40" i="76"/>
  <c r="J40" i="76"/>
  <c r="K40" i="76"/>
  <c r="D18" i="77"/>
  <c r="D42" i="76"/>
  <c r="U42" i="78"/>
  <c r="L42" i="78"/>
  <c r="I42" i="78"/>
  <c r="G42" i="78"/>
  <c r="V42" i="78"/>
  <c r="W42" i="78"/>
  <c r="S42" i="78"/>
  <c r="N42" i="78"/>
  <c r="K42" i="78"/>
  <c r="F42" i="78"/>
  <c r="E42" i="78"/>
  <c r="V42" i="76"/>
  <c r="U42" i="76"/>
  <c r="J42" i="76"/>
  <c r="T42" i="76"/>
  <c r="S42" i="76"/>
  <c r="Q42" i="76"/>
  <c r="L42" i="76"/>
  <c r="G42" i="76"/>
  <c r="I42" i="76"/>
  <c r="D42" i="78"/>
  <c r="T28" i="77"/>
  <c r="F28" i="77"/>
  <c r="D28" i="77"/>
  <c r="G85" i="77"/>
  <c r="D7" i="77"/>
  <c r="U7" i="77"/>
  <c r="V8" i="77" s="1"/>
  <c r="E85" i="77"/>
  <c r="P72" i="11"/>
  <c r="G73" i="11"/>
  <c r="J73" i="11"/>
  <c r="N73" i="11"/>
  <c r="I73" i="11"/>
  <c r="K73" i="11"/>
  <c r="M73" i="11"/>
  <c r="L73" i="11"/>
  <c r="D73" i="11"/>
  <c r="O68" i="7"/>
  <c r="D68" i="7"/>
  <c r="J98" i="19"/>
  <c r="E90" i="19"/>
  <c r="U44" i="77" l="1"/>
  <c r="U42" i="77"/>
  <c r="U34" i="77"/>
  <c r="U32" i="77"/>
  <c r="U28" i="77"/>
  <c r="U24" i="77"/>
  <c r="U38" i="77"/>
  <c r="L25" i="77"/>
  <c r="L85" i="76"/>
  <c r="U25" i="76"/>
  <c r="N85" i="78"/>
  <c r="W25" i="78"/>
  <c r="X26" i="78" s="1"/>
  <c r="D25" i="78"/>
  <c r="E8" i="77"/>
  <c r="D8" i="77"/>
  <c r="L8" i="77"/>
  <c r="J8" i="77"/>
  <c r="F8" i="77"/>
  <c r="U8" i="77"/>
  <c r="I8" i="77"/>
  <c r="S8" i="77"/>
  <c r="K8" i="77"/>
  <c r="T8" i="77"/>
  <c r="H8" i="77"/>
  <c r="G8" i="77"/>
  <c r="I98" i="19"/>
  <c r="N98" i="19"/>
  <c r="L98" i="19"/>
  <c r="D98" i="19"/>
  <c r="M98" i="19"/>
  <c r="Q97" i="19"/>
  <c r="O98" i="19"/>
  <c r="K98" i="19"/>
  <c r="L26" i="76" l="1"/>
  <c r="D26" i="76"/>
  <c r="H26" i="78"/>
  <c r="E26" i="78"/>
  <c r="V26" i="78"/>
  <c r="K26" i="78"/>
  <c r="U26" i="78"/>
  <c r="N26" i="78"/>
  <c r="F26" i="78"/>
  <c r="W85" i="78"/>
  <c r="W26" i="78"/>
  <c r="I26" i="78"/>
  <c r="G26" i="78"/>
  <c r="D85" i="78"/>
  <c r="D85" i="76"/>
  <c r="D26" i="78"/>
  <c r="E26" i="76"/>
  <c r="S26" i="76"/>
  <c r="T26" i="76"/>
  <c r="U26" i="76"/>
  <c r="I26" i="76"/>
  <c r="V26" i="76"/>
  <c r="G26" i="76"/>
  <c r="U85" i="76"/>
  <c r="U25" i="77"/>
  <c r="V26" i="77" s="1"/>
  <c r="D25" i="77"/>
  <c r="L85" i="77"/>
  <c r="N86" i="78" l="1"/>
  <c r="X86" i="78"/>
  <c r="D26" i="77"/>
  <c r="D85" i="77"/>
  <c r="V86" i="78"/>
  <c r="J86" i="78"/>
  <c r="L86" i="78"/>
  <c r="R86" i="78"/>
  <c r="M86" i="78"/>
  <c r="O86" i="78"/>
  <c r="K86" i="78"/>
  <c r="U86" i="78"/>
  <c r="I86" i="78"/>
  <c r="F86" i="78"/>
  <c r="P86" i="78"/>
  <c r="H86" i="78"/>
  <c r="T86" i="78"/>
  <c r="W86" i="78"/>
  <c r="G86" i="78"/>
  <c r="S86" i="78"/>
  <c r="Q86" i="78"/>
  <c r="E86" i="78"/>
  <c r="Q86" i="76"/>
  <c r="G86" i="76"/>
  <c r="P86" i="76"/>
  <c r="O86" i="76"/>
  <c r="E86" i="76"/>
  <c r="K86" i="76"/>
  <c r="R86" i="76"/>
  <c r="L86" i="76"/>
  <c r="U86" i="76"/>
  <c r="V86" i="76"/>
  <c r="S86" i="76"/>
  <c r="I86" i="76"/>
  <c r="J86" i="76"/>
  <c r="T86" i="76"/>
  <c r="H86" i="76"/>
  <c r="F86" i="76"/>
  <c r="N86" i="76"/>
  <c r="M86" i="76"/>
  <c r="G26" i="77"/>
  <c r="F26" i="77"/>
  <c r="E26" i="77"/>
  <c r="I26" i="77"/>
  <c r="T26" i="77"/>
  <c r="S26" i="77"/>
  <c r="U85" i="77"/>
  <c r="L26" i="77"/>
  <c r="D86" i="76"/>
  <c r="D86" i="78"/>
  <c r="O109" i="16"/>
  <c r="U26" i="77" l="1"/>
  <c r="L86" i="77"/>
  <c r="V86" i="77"/>
  <c r="G86" i="77"/>
  <c r="S86" i="77"/>
  <c r="M86" i="77"/>
  <c r="F86" i="77"/>
  <c r="E86" i="77"/>
  <c r="T86" i="77"/>
  <c r="H86" i="77"/>
  <c r="O86" i="77"/>
  <c r="P86" i="77"/>
  <c r="R86" i="77"/>
  <c r="Q86" i="77"/>
  <c r="K86" i="77"/>
  <c r="J86" i="77"/>
  <c r="N86" i="77"/>
  <c r="I86" i="77"/>
  <c r="D86" i="77"/>
  <c r="D1149" i="6"/>
  <c r="U86" i="77" l="1"/>
</calcChain>
</file>

<file path=xl/sharedStrings.xml><?xml version="1.0" encoding="utf-8"?>
<sst xmlns="http://schemas.openxmlformats.org/spreadsheetml/2006/main" count="7842" uniqueCount="261">
  <si>
    <t>PAN</t>
  </si>
  <si>
    <t>PRI</t>
  </si>
  <si>
    <t>PRD</t>
  </si>
  <si>
    <t>PVEM</t>
  </si>
  <si>
    <t>PT</t>
  </si>
  <si>
    <t>MC</t>
  </si>
  <si>
    <t>PD</t>
  </si>
  <si>
    <t>MORENA</t>
  </si>
  <si>
    <t>PAN - PRD</t>
  </si>
  <si>
    <t>1</t>
  </si>
  <si>
    <t>0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</si>
  <si>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</si>
  <si>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</si>
  <si>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</si>
  <si>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</si>
  <si>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</si>
  <si>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</si>
  <si>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</si>
  <si>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</si>
  <si>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</si>
  <si>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</si>
  <si>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>13</t>
  </si>
  <si>
    <t>14</t>
  </si>
  <si>
    <t>15</t>
  </si>
  <si>
    <t>17</t>
  </si>
  <si>
    <t>SECCIONES</t>
  </si>
  <si>
    <t>CASILLAS</t>
  </si>
  <si>
    <t>11</t>
  </si>
  <si>
    <t>CI - JESUS BALDERAS</t>
  </si>
  <si>
    <t>CI - HECTOR MIRELES</t>
  </si>
  <si>
    <t>CI - JOSE MENDOZA</t>
  </si>
  <si>
    <t>CASILLA</t>
  </si>
  <si>
    <t>NOREG</t>
  </si>
  <si>
    <t>PARTICIPACIÓN CIUDADANA</t>
  </si>
  <si>
    <t>COALICIÓN</t>
  </si>
  <si>
    <t>DIFERENCIA ENTRE 1° Y 2° LUGAR</t>
  </si>
  <si>
    <t>SECCIÓN</t>
  </si>
  <si>
    <t>MUNICIPIO DE CANATLÁN</t>
  </si>
  <si>
    <t>VOTOS</t>
  </si>
  <si>
    <t>VOTACIÓN TOTAL EMITIDA</t>
  </si>
  <si>
    <t>NULOS</t>
  </si>
  <si>
    <t>NO.</t>
  </si>
  <si>
    <t>CANATLÁN</t>
  </si>
  <si>
    <t>DATOS GENERALES DEL MUNICIPIO</t>
  </si>
  <si>
    <t>MUNICIPIO DE CANELAS</t>
  </si>
  <si>
    <t>CANELAS</t>
  </si>
  <si>
    <t>MUNICIPIO DE CONETO DE COMONFORT</t>
  </si>
  <si>
    <t>CONETO DE COMONFORT</t>
  </si>
  <si>
    <t>CUENCAMÉ DE CENICEROS</t>
  </si>
  <si>
    <t>MUNICIPIO DE DURANGO</t>
  </si>
  <si>
    <t>DURANGO</t>
  </si>
  <si>
    <t>GUADALUPE VICTORIA</t>
  </si>
  <si>
    <t>MUNICIPIO DE HIDALGO</t>
  </si>
  <si>
    <t>HIDALGO</t>
  </si>
  <si>
    <t>INDÉ</t>
  </si>
  <si>
    <t>MUNICIPIO DE INDÉ</t>
  </si>
  <si>
    <t>MUNICIPIO DE LERDO</t>
  </si>
  <si>
    <t>LERDO</t>
  </si>
  <si>
    <t>MAPIMÍ</t>
  </si>
  <si>
    <t>MUNICIPIO DE MEZQUITAL</t>
  </si>
  <si>
    <t>MEZQUITAL</t>
  </si>
  <si>
    <t>MUNICIPIO DE NAZAS</t>
  </si>
  <si>
    <t>NAZAS</t>
  </si>
  <si>
    <t>NOMBRE DE DIOS</t>
  </si>
  <si>
    <t>MUNICIPIO DE NUEVO IDEAL</t>
  </si>
  <si>
    <t>NUEVO IDEAL</t>
  </si>
  <si>
    <t>MUNICIPIO DE OCAMPO</t>
  </si>
  <si>
    <t>OCAMPO</t>
  </si>
  <si>
    <t>EL ORO</t>
  </si>
  <si>
    <t>POANAS</t>
  </si>
  <si>
    <t>MUNICIPIO DE 
PUEBLO NUEVO</t>
  </si>
  <si>
    <t>RODEO</t>
  </si>
  <si>
    <t>PUEBLO NUEVO</t>
  </si>
  <si>
    <t>MUNICIPIO DE 
SAN BERNARDO</t>
  </si>
  <si>
    <t>SAN BERNARDO</t>
  </si>
  <si>
    <t>MUNICIPIO DE 
SAN DIMAS</t>
  </si>
  <si>
    <t>SAN DIMAS</t>
  </si>
  <si>
    <t>MUNICIPIO DE 
GENERAL SIMÓN BOLÍVAR</t>
  </si>
  <si>
    <t>GENERAL SIMÓN BOLÍVAR</t>
  </si>
  <si>
    <t>GÓMEZ PALACIO</t>
  </si>
  <si>
    <t>GUANACEVÍ</t>
  </si>
  <si>
    <t>MUNICIPIO DE MAPIMÍ</t>
  </si>
  <si>
    <t>MUNICIPIO DE OTÁEZ</t>
  </si>
  <si>
    <t>OTÁEZ</t>
  </si>
  <si>
    <t>MUNICIPIO DE 
PÁNUCO DE CORONADO</t>
  </si>
  <si>
    <t>PÁNUCO DE CORONADO</t>
  </si>
  <si>
    <t>MUNICIPIO DE 
PEÑÓN BLANCO</t>
  </si>
  <si>
    <t>PEÑÓN BLANCO</t>
  </si>
  <si>
    <t>RESULTADOS POR PARTIDO POLÍTICO Y CASILLAS</t>
  </si>
  <si>
    <t>RESULTADOS POR PARTIDO POLÍTICO Y MUNICIPIO</t>
  </si>
  <si>
    <t>SAN JUAN DE GUADALUPE</t>
  </si>
  <si>
    <t>MUNICIPIO DE 
SAN JUAN DE GUADALUPE</t>
  </si>
  <si>
    <t>SAN JUAN DEL RÍO</t>
  </si>
  <si>
    <t>MUNICIPIO DE 
SAN JUAN DEL RÍO</t>
  </si>
  <si>
    <t>SAN LUIS DEL CORDERO</t>
  </si>
  <si>
    <t>MUNICIPIO DE 
SAN LUIS DEL CORDERO</t>
  </si>
  <si>
    <t>MUNICIPIO DE 
SAN PEDRO EL GALLO</t>
  </si>
  <si>
    <t>SANTA CLARA</t>
  </si>
  <si>
    <t>SANTIAGO PAPASQUIARO</t>
  </si>
  <si>
    <t>MUNICIPIO DE 
SANTIAGO PASQUIARO</t>
  </si>
  <si>
    <t>SÚCHIL</t>
  </si>
  <si>
    <t>CI - RODOLFO VIDALES</t>
  </si>
  <si>
    <t>MUNICIPIO DE SÚCHIL</t>
  </si>
  <si>
    <t>TAMAZULA DE VICTORIA</t>
  </si>
  <si>
    <t>MUNICIPIO DE 
TAMAZULA DE VICTORIA</t>
  </si>
  <si>
    <t>TEPEHUANES</t>
  </si>
  <si>
    <t>MUNICIPIO DE 
TEPEHUANES</t>
  </si>
  <si>
    <t>TLAHUALILO</t>
  </si>
  <si>
    <t>MUNICIPIO DE 
TLAHUALILO</t>
  </si>
  <si>
    <t>TOPIA</t>
  </si>
  <si>
    <t>VICENTE GUERRERO</t>
  </si>
  <si>
    <t>MUNICIPIO DE 
VICENTE GUERERO</t>
  </si>
  <si>
    <t>RESULTADOS ELECTORALES POR PARTIDOS POLÍTICOS, COALICIÓN PARCIAL Y CANDIDATURAS INDEPENDIENTES</t>
  </si>
  <si>
    <t>ELECCIÓN DE AYUNTAMIENTOS</t>
  </si>
  <si>
    <t>ESTADO DE DURANGO</t>
  </si>
  <si>
    <t>MUNICIPIOS</t>
  </si>
  <si>
    <t>REG.</t>
  </si>
  <si>
    <t>VOTOS NULOS</t>
  </si>
  <si>
    <t>SAN PEDRO DEL GALLO</t>
  </si>
  <si>
    <t>PAN-PRD COALICIÓN</t>
  </si>
  <si>
    <t>RESULTADOS ELECTORALES DE LOS PARTIDOS POLÍTICOS Y CANDIDATURAS INDEPENDIENTES</t>
  </si>
  <si>
    <t>PARTICIPACIÓN CIUDADANA
2019</t>
  </si>
  <si>
    <t>RESULTADOS ELECTORALES POR PARTIDOS POLÍTICOS Y CANDIDATURAS INDEPENDIENTES</t>
  </si>
  <si>
    <t>NÚMERO</t>
  </si>
  <si>
    <t xml:space="preserve">RESULTADOS ELECTORALES POR PARTIDOS POLÍTICOS Y COALICIÓN PARCIAL </t>
  </si>
  <si>
    <t>SISTEMA DE CÓMPUTOS DEL PROCESO ELECTORAL LOCAL ORDINARIO 2018-2019</t>
  </si>
  <si>
    <t>BÁSICA</t>
  </si>
  <si>
    <t>MUN 01</t>
  </si>
  <si>
    <t>CONTIGUA 01</t>
  </si>
  <si>
    <t>CONTIGUA 02</t>
  </si>
  <si>
    <t>EXTRAORDINARIA 01</t>
  </si>
  <si>
    <t>EXTRAORDINARIA 02</t>
  </si>
  <si>
    <t>MUN 02</t>
  </si>
  <si>
    <t>MUN 03</t>
  </si>
  <si>
    <t>MUN 4</t>
  </si>
  <si>
    <t>RESULTADOS ELECTORALES POR PARTIDOS POLÍTICOS, COALICIÓN PARCIAL  Y CANDIDATURA INDEPENDIENTE</t>
  </si>
  <si>
    <t>MUN 04</t>
  </si>
  <si>
    <t>RESULTADOS ELECTORALES POR PARTIDOS POLÍTICOS Y CANDIDATURA INDEPENDIENTE</t>
  </si>
  <si>
    <t>CONTIGUA 03</t>
  </si>
  <si>
    <t>CONTIGUA 04</t>
  </si>
  <si>
    <t>CONTIGUA 05</t>
  </si>
  <si>
    <t>CONTIGUA 06</t>
  </si>
  <si>
    <t>CONTIGUA 07</t>
  </si>
  <si>
    <t>CONTIGUA 08</t>
  </si>
  <si>
    <t>CONTIGUA 09</t>
  </si>
  <si>
    <t>CONTIGUA 10</t>
  </si>
  <si>
    <t>CONTIGUA 11</t>
  </si>
  <si>
    <t>CONTIGUA 12</t>
  </si>
  <si>
    <t>CONTIGUA 13</t>
  </si>
  <si>
    <t>CONTIGUA 14</t>
  </si>
  <si>
    <t xml:space="preserve">ESPECIAL </t>
  </si>
  <si>
    <t>EXTRAORDINARIA 01 CONTIGUA 01</t>
  </si>
  <si>
    <t>EXTRAORDINARIA 01 CONTIGUA 02</t>
  </si>
  <si>
    <t>EXTRAORDINARIA 01 CONTIGUA 03</t>
  </si>
  <si>
    <t>EXTRAORDINARIA 01 CONTIGUA 04</t>
  </si>
  <si>
    <t>EXTRAORDINARIA 01 CONTIGUA 05</t>
  </si>
  <si>
    <t>EXTRAORDINARIA 01 CONTIGUA 06</t>
  </si>
  <si>
    <t>ELECCIÓN DE PRESIDENCIAS MUNICIPALES, SINDICATURAS Y REGIDURÍAS</t>
  </si>
  <si>
    <t>MUN 06</t>
  </si>
  <si>
    <t>MUN 07</t>
  </si>
  <si>
    <t>977</t>
  </si>
  <si>
    <t>978</t>
  </si>
  <si>
    <t>979</t>
  </si>
  <si>
    <t>980</t>
  </si>
  <si>
    <t>981</t>
  </si>
  <si>
    <t>982</t>
  </si>
  <si>
    <t>983</t>
  </si>
  <si>
    <t>985</t>
  </si>
  <si>
    <t>986</t>
  </si>
  <si>
    <t>987</t>
  </si>
  <si>
    <t>988</t>
  </si>
  <si>
    <t>989</t>
  </si>
  <si>
    <t>990</t>
  </si>
  <si>
    <t>991</t>
  </si>
  <si>
    <t>CONTIGUA 15</t>
  </si>
  <si>
    <t>CONTIGUA 16</t>
  </si>
  <si>
    <t>MUNICIPIO DE 
GOMEZ PALACIO</t>
  </si>
  <si>
    <t>MUNICIPIO DE 
GUADALUPE VICTORIA</t>
  </si>
  <si>
    <t>MUN 08</t>
  </si>
  <si>
    <t>MUN 09</t>
  </si>
  <si>
    <t>MUN 10</t>
  </si>
  <si>
    <t>MUN 11</t>
  </si>
  <si>
    <t>CANDIDATOS NO REGISTRADOS</t>
  </si>
  <si>
    <t>MUN 12</t>
  </si>
  <si>
    <t>MUN 13</t>
  </si>
  <si>
    <t>MUN 14</t>
  </si>
  <si>
    <t>EXTRAORDINARIA 03</t>
  </si>
  <si>
    <t>MUN 15</t>
  </si>
  <si>
    <t>MUN 16</t>
  </si>
  <si>
    <t>MUNICIPIO DE 
NOMBRE DE DIOS</t>
  </si>
  <si>
    <t>MUN 17</t>
  </si>
  <si>
    <t>MUN 18</t>
  </si>
  <si>
    <t>MUN 19</t>
  </si>
  <si>
    <t>MUNICIPIO DE 
EL ORO</t>
  </si>
  <si>
    <t>MUN 20</t>
  </si>
  <si>
    <t>MUN 21</t>
  </si>
  <si>
    <t>MUN 22</t>
  </si>
  <si>
    <t>MUN 23</t>
  </si>
  <si>
    <t>MUNICIPIO DE POANAS</t>
  </si>
  <si>
    <t>MUN 24</t>
  </si>
  <si>
    <t>MUNICIPIO DE RODEO</t>
  </si>
  <si>
    <t>MUN 25</t>
  </si>
  <si>
    <t>MUN 26</t>
  </si>
  <si>
    <t>MUN 27</t>
  </si>
  <si>
    <t>MUN 28</t>
  </si>
  <si>
    <t>VOTACIÓN TOTAL 
EMITIDA</t>
  </si>
  <si>
    <t>VOTOS 
NULOS</t>
  </si>
  <si>
    <t>RESULTADOS DE LA COALICIÓN PAN-PRD</t>
  </si>
  <si>
    <t>CAND. NO REGISTRADOS</t>
  </si>
  <si>
    <t>CI - H. FABELA</t>
  </si>
  <si>
    <t>CI - GARDEAZABAL</t>
  </si>
  <si>
    <t>LISTA 
NOMINAL</t>
  </si>
  <si>
    <t>CI - HECTOR FABELA</t>
  </si>
  <si>
    <t>MUN 29</t>
  </si>
  <si>
    <t>MUN 30</t>
  </si>
  <si>
    <t>MUN 31</t>
  </si>
  <si>
    <t>2150</t>
  </si>
  <si>
    <t>2151</t>
  </si>
  <si>
    <t>2152</t>
  </si>
  <si>
    <t>2153</t>
  </si>
  <si>
    <t>2154</t>
  </si>
  <si>
    <t>2155</t>
  </si>
  <si>
    <t>MUN 32</t>
  </si>
  <si>
    <t>MUN 33</t>
  </si>
  <si>
    <t>MUN 34</t>
  </si>
  <si>
    <t>MUN 35</t>
  </si>
  <si>
    <t>MUN 36</t>
  </si>
  <si>
    <t>MUN 37</t>
  </si>
  <si>
    <t>MUNICIPIO DE TOPIA</t>
  </si>
  <si>
    <t>MUN 38</t>
  </si>
  <si>
    <t>MUN 39</t>
  </si>
  <si>
    <t>MUNICIPIO DE 
CUENCAMÉ DE CENICEROS</t>
  </si>
  <si>
    <t>RESULTADOS ELECTORALES POR PARTIDOS POLÍTICOS, COALICIÓN PARCIAL Y CANDIDATURA INDEPENDIENTE</t>
  </si>
  <si>
    <t>RESULTADOS DE LOS PARTIDOS POLÍTICOS Y COALICIÓN PARCIAL POR CASILLA</t>
  </si>
  <si>
    <t>RESULTADOS DE LOS PARTIDOS POLÍTICOS Y COALICIÓN PARCIAL POR MUNICIPIO</t>
  </si>
  <si>
    <t>RESULTADOS DE LOS PARTIDOS POLÍTICOS POR MUNICIPIO</t>
  </si>
  <si>
    <t>RESULTADOS DE LOS PARTIDOS POLÍTICOS, COALICIÓN PARCIAL Y CANDIDATURA INDEPENDIENTE POR MUNICIPIO</t>
  </si>
  <si>
    <t>RESULTADOS DE LOS PARTIDOS POLÍTICOS Y CANDIDATURA INDEPENDIENTE POR MUNICIPIO</t>
  </si>
  <si>
    <t>RESULTADOS DE LOS PARTIDOS POLÍTICOS POLÍTICOS POR MUNICIPIO</t>
  </si>
  <si>
    <t>RESULTADOS DE LOS PARTIDOS POLÍTICOS Y MUNICIPIO</t>
  </si>
  <si>
    <t>RESULTADOS DE LOS PARTIDOS POLÍTICOS, COALICIÓN PARCIAL Y CANDIDATURA INDEPENDIENTE POR CASILLA</t>
  </si>
  <si>
    <t>RESULTADOS DE LOS PARTIDOS POLÍTICOS, COALICIÓN PARCIAL POR CASILLA</t>
  </si>
  <si>
    <t>RESULTADOS DE LOS PARTIDOS POLÍTICOS, COALICIÓN PARCIAL POR MUNICIPIO</t>
  </si>
  <si>
    <t>RESULTADOS DE LOS PARTIDOS POLÍTICOS Y CASILLAS</t>
  </si>
  <si>
    <t>RESULTADOS DE LOS PARTIDOS POLÍTICOS Y CANDIDATURA INDEPENDIENTE POR CASILLA</t>
  </si>
  <si>
    <t>RESULTADOS DE LOS PARTIDOS POLÍTICOS POR CASILLAS</t>
  </si>
  <si>
    <t>RESULTADOS DE LOS PARTIDOS POLÍTICOS Y POR MUNICIPIO</t>
  </si>
  <si>
    <t>RESULTADOS ELECTORALES DEL PARTIDO REVOLUCIONARIO INSTITUCIONAL</t>
  </si>
  <si>
    <t>RESULTADOS ELECTORALES OBTENIDOS POR LOS PARTIDOS POLÍTICOS EN EL AMBITO LOCAL</t>
  </si>
  <si>
    <t>ELECCIÓN DE PRESIDENCIAS MUNICIPALES, SINDICATURAS Y REGIDURIAS 2019</t>
  </si>
  <si>
    <t>CI. HÉCTOR FABELA</t>
  </si>
  <si>
    <t>CI. HÉCTOR MIRELES</t>
  </si>
  <si>
    <t>CI. PIPINO MENDOZA</t>
  </si>
  <si>
    <t>CI. RODOLFO VIDALES</t>
  </si>
  <si>
    <t>CI. GARDEAZÁBAL</t>
  </si>
  <si>
    <t>CI. 
SHAMPOO</t>
  </si>
  <si>
    <t>RESULTADOS ELECTORALES DE LOS PARTIDOS POLÍTICOS, COALICIÓN PARCIAL Y CANDIDATURAS INDEPENDIENTES</t>
  </si>
  <si>
    <t>CAND. 
NO REG.</t>
  </si>
  <si>
    <t>MUNICIPIO DE GUANACEVÍ</t>
  </si>
  <si>
    <t>MUNICIPIO DE SANTA CLARA</t>
  </si>
  <si>
    <t>MUN 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</si>
</sst>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%"/>
    <numFmt numFmtId="165" formatCode="0000"/>
    <numFmt numFmtId="166" formatCode="#,###"/>
    <numFmt numFmtId="167" formatCode="_(* #,##0_);_(* \(#,##0\);_(* &quot;-&quot;_);_(@_)"/>
  </numFmts>
  <fonts count="44" x14ac:knownFonts="1">
    <font>
      <sz val="11"/>
      <color theme="1"/>
      <name val="Calibri"/>
      <family val="2"/>
      <scheme val="minor"/>
    </font>
    <font>
      <b/>
      <i/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2"/>
      <color rgb="FF62462F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3"/>
      <color rgb="FF000000"/>
      <name val="Calibri"/>
      <family val="2"/>
      <scheme val="minor"/>
    </font>
    <font>
      <b/>
      <sz val="16"/>
      <color rgb="FF8B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62462F"/>
      <name val="Arial Narrow"/>
      <family val="2"/>
    </font>
    <font>
      <b/>
      <sz val="11"/>
      <color rgb="FF62462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AD2624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574D4A"/>
      <name val="Calibri"/>
      <family val="2"/>
      <scheme val="minor"/>
    </font>
    <font>
      <sz val="11"/>
      <color theme="1"/>
      <name val="HelveticaNeueLT Com 57 Cn"/>
      <family val="2"/>
    </font>
    <font>
      <b/>
      <sz val="9"/>
      <color rgb="FFFFFFFF"/>
      <name val="HelveticaNeueLT Com 57 Cn"/>
      <family val="2"/>
    </font>
    <font>
      <b/>
      <sz val="11"/>
      <name val="HelveticaNeueLT Com 57 Cn"/>
      <family val="2"/>
    </font>
    <font>
      <b/>
      <sz val="11"/>
      <color theme="0"/>
      <name val="HelveticaNeueLT Com 57 Cn"/>
      <family val="2"/>
    </font>
    <font>
      <sz val="8"/>
      <color theme="1"/>
      <name val="HelveticaNeueLT Com 57 Cn"/>
      <family val="2"/>
    </font>
    <font>
      <b/>
      <sz val="8"/>
      <color theme="0"/>
      <name val="HelveticaNeueLT Com 57 Cn"/>
      <family val="2"/>
    </font>
    <font>
      <b/>
      <sz val="9"/>
      <color theme="0"/>
      <name val="HelveticaNeueLT Com 57 Cn"/>
      <family val="2"/>
    </font>
    <font>
      <b/>
      <sz val="12"/>
      <color rgb="FF62462F"/>
      <name val="HelveticaNeueLT Com 57 Cn"/>
      <family val="2"/>
    </font>
    <font>
      <sz val="5"/>
      <color theme="1"/>
      <name val="Calibri"/>
      <family val="2"/>
      <scheme val="minor"/>
    </font>
    <font>
      <b/>
      <i/>
      <sz val="12"/>
      <color rgb="FF000000"/>
      <name val="HelveticaNeueLT Com 57 Cn"/>
      <family val="2"/>
    </font>
    <font>
      <b/>
      <i/>
      <sz val="11"/>
      <color rgb="FF000000"/>
      <name val="HelveticaNeueLT Com 57 Cn"/>
      <family val="2"/>
    </font>
    <font>
      <sz val="7"/>
      <color theme="1"/>
      <name val="Calibri"/>
      <family val="2"/>
      <scheme val="minor"/>
    </font>
    <font>
      <b/>
      <i/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62462F"/>
      <name val="HelveticaNeueLT Com 57 Cn"/>
      <family val="2"/>
    </font>
    <font>
      <b/>
      <sz val="10"/>
      <color theme="0"/>
      <name val="HelveticaNeueLT Com 57 Cn"/>
      <family val="2"/>
    </font>
    <font>
      <b/>
      <sz val="8.5"/>
      <color theme="0"/>
      <name val="HelveticaNeueLT Com 57 Cn"/>
      <family val="2"/>
    </font>
    <font>
      <b/>
      <sz val="11"/>
      <color theme="1"/>
      <name val="HelveticaNeueLT Com 57 Cn"/>
      <family val="2"/>
    </font>
    <font>
      <b/>
      <sz val="11"/>
      <name val="Calibri"/>
      <family val="2"/>
      <scheme val="minor"/>
    </font>
    <font>
      <sz val="11"/>
      <color rgb="FF574D4A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8.5"/>
      <color rgb="FFFFFFFF"/>
      <name val="HelveticaNeueLT Com 57 Cn"/>
      <family val="2"/>
    </font>
    <font>
      <b/>
      <sz val="14"/>
      <color rgb="FFBD3826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BF9C6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BD3826"/>
        <bgColor indexed="64"/>
      </patternFill>
    </fill>
    <fill>
      <patternFill patternType="solid">
        <fgColor rgb="FFBD3826"/>
        <bgColor indexed="0"/>
      </patternFill>
    </fill>
    <fill>
      <patternFill patternType="solid">
        <fgColor rgb="FFBA9E66"/>
        <bgColor indexed="64"/>
      </patternFill>
    </fill>
    <fill>
      <patternFill patternType="solid">
        <fgColor rgb="FF7D4D38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indexed="64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1"/>
      </top>
      <bottom style="thin">
        <color indexed="64"/>
      </bottom>
      <diagonal/>
    </border>
    <border>
      <left/>
      <right style="thin">
        <color theme="2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0.24994659260841701"/>
      </right>
      <top style="thin">
        <color indexed="64"/>
      </top>
      <bottom/>
      <diagonal/>
    </border>
    <border>
      <left style="thin">
        <color indexed="64"/>
      </left>
      <right style="thin">
        <color theme="2" tint="-0.24994659260841701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2" tint="-0.499984740745262"/>
      </right>
      <top/>
      <bottom/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 style="thin">
        <color theme="2" tint="-0.499984740745262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2" tint="-0.499984740745262"/>
      </right>
      <top style="thin">
        <color indexed="64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indexed="64"/>
      </top>
      <bottom/>
      <diagonal/>
    </border>
    <border>
      <left style="thin">
        <color theme="2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2" tint="-0.499984740745262"/>
      </right>
      <top/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indexed="64"/>
      </bottom>
      <diagonal/>
    </border>
    <border>
      <left style="thin">
        <color theme="2" tint="-0.499984740745262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2" tint="-0.24994659260841701"/>
      </right>
      <top/>
      <bottom style="thin">
        <color indexed="64"/>
      </bottom>
      <diagonal/>
    </border>
    <border>
      <left style="thin">
        <color theme="2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 style="thin">
        <color theme="1"/>
      </left>
      <right style="thin">
        <color theme="0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 style="thin">
        <color theme="0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indexed="64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2" tint="-0.499984740745262"/>
      </right>
      <top style="thin">
        <color theme="1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1"/>
      </top>
      <bottom/>
      <diagonal/>
    </border>
    <border>
      <left style="thin">
        <color theme="2" tint="-0.499984740745262"/>
      </left>
      <right style="thin">
        <color indexed="64"/>
      </right>
      <top style="thin">
        <color theme="1"/>
      </top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1"/>
      </top>
      <bottom/>
      <diagonal/>
    </border>
    <border>
      <left/>
      <right style="thin">
        <color theme="2" tint="-0.24994659260841701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1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2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indexed="64"/>
      </top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1"/>
      </bottom>
      <diagonal/>
    </border>
    <border>
      <left style="thin">
        <color theme="0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1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2" tint="-0.24994659260841701"/>
      </right>
      <top style="thin">
        <color theme="1"/>
      </top>
      <bottom/>
      <diagonal/>
    </border>
    <border>
      <left style="thin">
        <color indexed="64"/>
      </left>
      <right style="thin">
        <color theme="2" tint="-0.24994659260841701"/>
      </right>
      <top/>
      <bottom style="thin">
        <color theme="1"/>
      </bottom>
      <diagonal/>
    </border>
    <border>
      <left style="thin">
        <color theme="0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0"/>
      </right>
      <top style="thin">
        <color theme="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indexed="64"/>
      </bottom>
      <diagonal/>
    </border>
    <border>
      <left style="thin">
        <color theme="2" tint="-0.24994659260841701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167" fontId="18" fillId="0" borderId="0" applyFont="0" applyFill="0" applyBorder="0" applyAlignment="0" applyProtection="0"/>
  </cellStyleXfs>
  <cellXfs count="523">
    <xf numFmtId="0" fontId="0" fillId="0" borderId="0" xfId="0"/>
    <xf numFmtId="49" fontId="1" fillId="0" borderId="0" xfId="0" applyNumberFormat="1" applyFont="1"/>
    <xf numFmtId="49" fontId="0" fillId="0" borderId="0" xfId="0" applyNumberFormat="1"/>
    <xf numFmtId="0" fontId="1" fillId="0" borderId="0" xfId="0" applyFont="1"/>
    <xf numFmtId="0" fontId="2" fillId="0" borderId="0" xfId="0" applyFont="1"/>
    <xf numFmtId="49" fontId="2" fillId="0" borderId="0" xfId="0" applyNumberFormat="1" applyFont="1"/>
    <xf numFmtId="0" fontId="1" fillId="0" borderId="2" xfId="0" applyFont="1" applyBorder="1"/>
    <xf numFmtId="0" fontId="1" fillId="0" borderId="6" xfId="0" applyFont="1" applyBorder="1"/>
    <xf numFmtId="0" fontId="1" fillId="0" borderId="3" xfId="0" applyFont="1" applyBorder="1"/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1" fillId="0" borderId="15" xfId="0" applyFont="1" applyBorder="1"/>
    <xf numFmtId="0" fontId="1" fillId="0" borderId="16" xfId="0" applyFont="1" applyBorder="1"/>
    <xf numFmtId="0" fontId="1" fillId="0" borderId="22" xfId="0" applyFont="1" applyBorder="1"/>
    <xf numFmtId="0" fontId="1" fillId="0" borderId="13" xfId="0" applyFont="1" applyBorder="1"/>
    <xf numFmtId="0" fontId="8" fillId="0" borderId="4" xfId="0" applyFont="1" applyBorder="1" applyAlignment="1">
      <alignment horizontal="center" vertical="distributed"/>
    </xf>
    <xf numFmtId="49" fontId="0" fillId="0" borderId="0" xfId="0" applyNumberFormat="1" applyAlignment="1">
      <alignment horizontal="center"/>
    </xf>
    <xf numFmtId="49" fontId="8" fillId="0" borderId="4" xfId="0" applyNumberFormat="1" applyFont="1" applyBorder="1" applyAlignment="1">
      <alignment horizontal="center" vertical="distributed"/>
    </xf>
    <xf numFmtId="164" fontId="8" fillId="0" borderId="4" xfId="0" applyNumberFormat="1" applyFont="1" applyBorder="1" applyAlignment="1">
      <alignment horizontal="center" vertical="distributed"/>
    </xf>
    <xf numFmtId="3" fontId="8" fillId="0" borderId="4" xfId="0" applyNumberFormat="1" applyFont="1" applyBorder="1" applyAlignment="1">
      <alignment horizontal="center" vertical="distributed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4" fontId="8" fillId="0" borderId="3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/>
    <xf numFmtId="0" fontId="8" fillId="0" borderId="0" xfId="0" applyFont="1" applyAlignment="1">
      <alignment vertical="center"/>
    </xf>
    <xf numFmtId="3" fontId="8" fillId="0" borderId="3" xfId="0" applyNumberFormat="1" applyFont="1" applyBorder="1" applyAlignment="1">
      <alignment horizontal="center" vertical="center" wrapText="1"/>
    </xf>
    <xf numFmtId="0" fontId="0" fillId="0" borderId="0" xfId="0" applyFont="1"/>
    <xf numFmtId="0" fontId="0" fillId="0" borderId="0" xfId="0" applyNumberFormat="1" applyFont="1" applyAlignment="1">
      <alignment vertical="center"/>
    </xf>
    <xf numFmtId="3" fontId="0" fillId="0" borderId="4" xfId="0" applyNumberFormat="1" applyFont="1" applyBorder="1" applyAlignment="1">
      <alignment horizontal="center" vertical="center"/>
    </xf>
    <xf numFmtId="3" fontId="0" fillId="0" borderId="4" xfId="0" applyNumberFormat="1" applyFont="1" applyBorder="1" applyAlignment="1">
      <alignment horizontal="center" vertical="distributed"/>
    </xf>
    <xf numFmtId="164" fontId="8" fillId="0" borderId="4" xfId="0" applyNumberFormat="1" applyFont="1" applyBorder="1" applyAlignment="1">
      <alignment horizontal="center" vertical="center" wrapText="1"/>
    </xf>
    <xf numFmtId="0" fontId="1" fillId="0" borderId="0" xfId="0" applyFont="1"/>
    <xf numFmtId="164" fontId="0" fillId="0" borderId="3" xfId="0" applyNumberForma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3" fontId="0" fillId="0" borderId="0" xfId="0" applyNumberFormat="1"/>
    <xf numFmtId="0" fontId="8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1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49" fontId="12" fillId="0" borderId="0" xfId="0" applyNumberFormat="1" applyFont="1" applyBorder="1" applyAlignment="1">
      <alignment horizontal="center" vertical="distributed"/>
    </xf>
    <xf numFmtId="165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3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distributed"/>
    </xf>
    <xf numFmtId="164" fontId="12" fillId="0" borderId="0" xfId="0" applyNumberFormat="1" applyFont="1" applyBorder="1" applyAlignment="1">
      <alignment horizontal="center" vertical="distributed"/>
    </xf>
    <xf numFmtId="0" fontId="3" fillId="0" borderId="6" xfId="0" applyFont="1" applyBorder="1" applyAlignment="1">
      <alignment horizontal="center"/>
    </xf>
    <xf numFmtId="166" fontId="16" fillId="0" borderId="40" xfId="0" applyNumberFormat="1" applyFont="1" applyFill="1" applyBorder="1" applyAlignment="1">
      <alignment horizontal="center" vertical="center" wrapText="1"/>
    </xf>
    <xf numFmtId="165" fontId="16" fillId="0" borderId="41" xfId="0" applyNumberFormat="1" applyFont="1" applyFill="1" applyBorder="1" applyAlignment="1">
      <alignment horizontal="center" vertical="center" wrapText="1"/>
    </xf>
    <xf numFmtId="166" fontId="16" fillId="0" borderId="41" xfId="0" applyNumberFormat="1" applyFont="1" applyFill="1" applyBorder="1" applyAlignment="1">
      <alignment horizontal="left" vertical="center" wrapText="1"/>
    </xf>
    <xf numFmtId="0" fontId="17" fillId="0" borderId="41" xfId="0" applyNumberFormat="1" applyFont="1" applyFill="1" applyBorder="1" applyAlignment="1">
      <alignment horizontal="center" vertical="center" wrapText="1"/>
    </xf>
    <xf numFmtId="3" fontId="17" fillId="0" borderId="41" xfId="0" applyNumberFormat="1" applyFont="1" applyFill="1" applyBorder="1" applyAlignment="1">
      <alignment horizontal="center" vertical="center" wrapText="1"/>
    </xf>
    <xf numFmtId="10" fontId="17" fillId="0" borderId="42" xfId="0" applyNumberFormat="1" applyFont="1" applyFill="1" applyBorder="1" applyAlignment="1">
      <alignment horizontal="center" vertical="center" wrapText="1"/>
    </xf>
    <xf numFmtId="166" fontId="16" fillId="7" borderId="37" xfId="0" applyNumberFormat="1" applyFont="1" applyFill="1" applyBorder="1" applyAlignment="1">
      <alignment horizontal="center" vertical="center" wrapText="1"/>
    </xf>
    <xf numFmtId="165" fontId="16" fillId="7" borderId="38" xfId="0" applyNumberFormat="1" applyFont="1" applyFill="1" applyBorder="1" applyAlignment="1">
      <alignment horizontal="center" vertical="center" wrapText="1"/>
    </xf>
    <xf numFmtId="166" fontId="16" fillId="7" borderId="38" xfId="0" applyNumberFormat="1" applyFont="1" applyFill="1" applyBorder="1" applyAlignment="1">
      <alignment horizontal="center" vertical="center" wrapText="1"/>
    </xf>
    <xf numFmtId="0" fontId="17" fillId="7" borderId="38" xfId="0" applyNumberFormat="1" applyFont="1" applyFill="1" applyBorder="1" applyAlignment="1">
      <alignment horizontal="center" vertical="center" wrapText="1"/>
    </xf>
    <xf numFmtId="3" fontId="17" fillId="7" borderId="38" xfId="0" applyNumberFormat="1" applyFont="1" applyFill="1" applyBorder="1" applyAlignment="1">
      <alignment horizontal="center" vertical="center" wrapText="1"/>
    </xf>
    <xf numFmtId="10" fontId="17" fillId="7" borderId="39" xfId="0" applyNumberFormat="1" applyFont="1" applyFill="1" applyBorder="1" applyAlignment="1">
      <alignment horizontal="center" vertical="center" wrapText="1"/>
    </xf>
    <xf numFmtId="166" fontId="16" fillId="0" borderId="37" xfId="0" applyNumberFormat="1" applyFont="1" applyFill="1" applyBorder="1" applyAlignment="1">
      <alignment horizontal="center" vertical="center" wrapText="1"/>
    </xf>
    <xf numFmtId="165" fontId="16" fillId="0" borderId="38" xfId="0" applyNumberFormat="1" applyFont="1" applyFill="1" applyBorder="1" applyAlignment="1">
      <alignment horizontal="center" vertical="center" wrapText="1"/>
    </xf>
    <xf numFmtId="166" fontId="16" fillId="0" borderId="38" xfId="0" applyNumberFormat="1" applyFont="1" applyFill="1" applyBorder="1" applyAlignment="1">
      <alignment horizontal="left" vertical="center" wrapText="1"/>
    </xf>
    <xf numFmtId="0" fontId="17" fillId="0" borderId="38" xfId="0" applyNumberFormat="1" applyFont="1" applyFill="1" applyBorder="1" applyAlignment="1">
      <alignment horizontal="center" vertical="center" wrapText="1"/>
    </xf>
    <xf numFmtId="3" fontId="17" fillId="0" borderId="38" xfId="0" applyNumberFormat="1" applyFont="1" applyFill="1" applyBorder="1" applyAlignment="1">
      <alignment horizontal="center" vertical="center" wrapText="1"/>
    </xf>
    <xf numFmtId="10" fontId="17" fillId="0" borderId="39" xfId="0" applyNumberFormat="1" applyFont="1" applyFill="1" applyBorder="1" applyAlignment="1">
      <alignment horizontal="center" vertical="center" wrapText="1"/>
    </xf>
    <xf numFmtId="166" fontId="16" fillId="5" borderId="37" xfId="0" applyNumberFormat="1" applyFont="1" applyFill="1" applyBorder="1" applyAlignment="1">
      <alignment horizontal="center" vertical="center" wrapText="1"/>
    </xf>
    <xf numFmtId="165" fontId="16" fillId="5" borderId="38" xfId="0" applyNumberFormat="1" applyFont="1" applyFill="1" applyBorder="1" applyAlignment="1">
      <alignment horizontal="center" vertical="center" wrapText="1"/>
    </xf>
    <xf numFmtId="166" fontId="16" fillId="5" borderId="38" xfId="0" applyNumberFormat="1" applyFont="1" applyFill="1" applyBorder="1" applyAlignment="1">
      <alignment horizontal="left" vertical="center" wrapText="1"/>
    </xf>
    <xf numFmtId="0" fontId="17" fillId="5" borderId="38" xfId="0" applyNumberFormat="1" applyFont="1" applyFill="1" applyBorder="1" applyAlignment="1">
      <alignment horizontal="center" vertical="center" wrapText="1"/>
    </xf>
    <xf numFmtId="3" fontId="17" fillId="5" borderId="38" xfId="0" applyNumberFormat="1" applyFont="1" applyFill="1" applyBorder="1" applyAlignment="1">
      <alignment horizontal="center" vertical="center" wrapText="1"/>
    </xf>
    <xf numFmtId="10" fontId="17" fillId="5" borderId="39" xfId="0" applyNumberFormat="1" applyFont="1" applyFill="1" applyBorder="1" applyAlignment="1">
      <alignment horizontal="center" vertical="center" wrapText="1"/>
    </xf>
    <xf numFmtId="166" fontId="16" fillId="7" borderId="43" xfId="0" applyNumberFormat="1" applyFont="1" applyFill="1" applyBorder="1" applyAlignment="1">
      <alignment horizontal="center" vertical="center" wrapText="1"/>
    </xf>
    <xf numFmtId="165" fontId="16" fillId="7" borderId="44" xfId="0" applyNumberFormat="1" applyFont="1" applyFill="1" applyBorder="1" applyAlignment="1">
      <alignment horizontal="center" vertical="center" wrapText="1"/>
    </xf>
    <xf numFmtId="166" fontId="16" fillId="7" borderId="44" xfId="0" applyNumberFormat="1" applyFont="1" applyFill="1" applyBorder="1" applyAlignment="1">
      <alignment horizontal="center" vertical="center" wrapText="1"/>
    </xf>
    <xf numFmtId="0" fontId="17" fillId="7" borderId="44" xfId="0" applyNumberFormat="1" applyFont="1" applyFill="1" applyBorder="1" applyAlignment="1">
      <alignment horizontal="center" vertical="center" wrapText="1"/>
    </xf>
    <xf numFmtId="3" fontId="17" fillId="7" borderId="44" xfId="0" applyNumberFormat="1" applyFont="1" applyFill="1" applyBorder="1" applyAlignment="1">
      <alignment horizontal="center" vertical="center" wrapText="1"/>
    </xf>
    <xf numFmtId="10" fontId="17" fillId="7" borderId="45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 wrapText="1"/>
    </xf>
    <xf numFmtId="167" fontId="7" fillId="0" borderId="0" xfId="2" applyFont="1" applyAlignment="1">
      <alignment vertical="center"/>
    </xf>
    <xf numFmtId="167" fontId="0" fillId="0" borderId="0" xfId="2" applyFont="1"/>
    <xf numFmtId="167" fontId="6" fillId="0" borderId="0" xfId="2" applyFont="1" applyAlignment="1">
      <alignment vertical="center"/>
    </xf>
    <xf numFmtId="167" fontId="1" fillId="0" borderId="0" xfId="2" applyFont="1" applyAlignment="1">
      <alignment vertical="center"/>
    </xf>
    <xf numFmtId="167" fontId="0" fillId="0" borderId="0" xfId="2" applyFont="1" applyAlignment="1">
      <alignment vertical="center" wrapText="1"/>
    </xf>
    <xf numFmtId="0" fontId="0" fillId="0" borderId="0" xfId="0" applyBorder="1"/>
    <xf numFmtId="49" fontId="1" fillId="0" borderId="0" xfId="0" applyNumberFormat="1" applyFont="1" applyBorder="1"/>
    <xf numFmtId="3" fontId="8" fillId="0" borderId="28" xfId="0" applyNumberFormat="1" applyFont="1" applyBorder="1" applyAlignment="1">
      <alignment horizontal="center" vertical="center" wrapText="1"/>
    </xf>
    <xf numFmtId="3" fontId="19" fillId="0" borderId="30" xfId="0" applyNumberFormat="1" applyFont="1" applyBorder="1" applyAlignment="1">
      <alignment horizontal="center" vertical="center" wrapText="1"/>
    </xf>
    <xf numFmtId="0" fontId="20" fillId="0" borderId="0" xfId="0" applyFont="1"/>
    <xf numFmtId="166" fontId="19" fillId="0" borderId="30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24" fillId="0" borderId="0" xfId="0" applyFont="1"/>
    <xf numFmtId="0" fontId="26" fillId="2" borderId="21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28" fillId="0" borderId="0" xfId="0" applyFont="1"/>
    <xf numFmtId="49" fontId="28" fillId="0" borderId="0" xfId="0" applyNumberFormat="1" applyFont="1"/>
    <xf numFmtId="0" fontId="12" fillId="0" borderId="0" xfId="0" applyFont="1"/>
    <xf numFmtId="49" fontId="12" fillId="0" borderId="0" xfId="0" applyNumberFormat="1" applyFont="1"/>
    <xf numFmtId="166" fontId="16" fillId="5" borderId="40" xfId="0" applyNumberFormat="1" applyFont="1" applyFill="1" applyBorder="1" applyAlignment="1">
      <alignment horizontal="center" vertical="center" wrapText="1"/>
    </xf>
    <xf numFmtId="165" fontId="16" fillId="5" borderId="41" xfId="0" applyNumberFormat="1" applyFont="1" applyFill="1" applyBorder="1" applyAlignment="1">
      <alignment horizontal="center" vertical="center" wrapText="1"/>
    </xf>
    <xf numFmtId="166" fontId="16" fillId="5" borderId="41" xfId="0" applyNumberFormat="1" applyFont="1" applyFill="1" applyBorder="1" applyAlignment="1">
      <alignment horizontal="left" vertical="center" wrapText="1"/>
    </xf>
    <xf numFmtId="0" fontId="29" fillId="0" borderId="0" xfId="0" applyFont="1"/>
    <xf numFmtId="0" fontId="29" fillId="0" borderId="22" xfId="0" applyFont="1" applyBorder="1"/>
    <xf numFmtId="0" fontId="29" fillId="0" borderId="6" xfId="0" applyFont="1" applyBorder="1"/>
    <xf numFmtId="0" fontId="30" fillId="0" borderId="6" xfId="0" applyFont="1" applyBorder="1" applyAlignment="1">
      <alignment horizontal="center"/>
    </xf>
    <xf numFmtId="0" fontId="29" fillId="0" borderId="13" xfId="0" applyFont="1" applyBorder="1"/>
    <xf numFmtId="0" fontId="29" fillId="0" borderId="3" xfId="0" applyFont="1" applyBorder="1"/>
    <xf numFmtId="0" fontId="4" fillId="0" borderId="0" xfId="0" applyFont="1" applyAlignment="1">
      <alignment vertical="center"/>
    </xf>
    <xf numFmtId="0" fontId="31" fillId="0" borderId="0" xfId="0" applyFont="1"/>
    <xf numFmtId="49" fontId="31" fillId="0" borderId="0" xfId="0" applyNumberFormat="1" applyFont="1"/>
    <xf numFmtId="0" fontId="32" fillId="0" borderId="6" xfId="0" applyFont="1" applyBorder="1" applyAlignment="1">
      <alignment horizontal="center"/>
    </xf>
    <xf numFmtId="0" fontId="32" fillId="0" borderId="6" xfId="0" applyFont="1" applyBorder="1"/>
    <xf numFmtId="0" fontId="32" fillId="0" borderId="3" xfId="0" applyFont="1" applyBorder="1"/>
    <xf numFmtId="0" fontId="35" fillId="0" borderId="0" xfId="0" applyFont="1" applyAlignment="1">
      <alignment vertical="center" wrapText="1"/>
    </xf>
    <xf numFmtId="166" fontId="16" fillId="0" borderId="78" xfId="0" applyNumberFormat="1" applyFont="1" applyFill="1" applyBorder="1" applyAlignment="1">
      <alignment horizontal="center" vertical="center" wrapText="1"/>
    </xf>
    <xf numFmtId="165" fontId="16" fillId="0" borderId="79" xfId="0" applyNumberFormat="1" applyFont="1" applyFill="1" applyBorder="1" applyAlignment="1">
      <alignment horizontal="center" vertical="center" wrapText="1"/>
    </xf>
    <xf numFmtId="166" fontId="16" fillId="0" borderId="79" xfId="0" applyNumberFormat="1" applyFont="1" applyFill="1" applyBorder="1" applyAlignment="1">
      <alignment horizontal="left" vertical="center" wrapText="1"/>
    </xf>
    <xf numFmtId="0" fontId="26" fillId="2" borderId="54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distributed"/>
    </xf>
    <xf numFmtId="3" fontId="0" fillId="0" borderId="4" xfId="0" applyNumberFormat="1" applyFont="1" applyBorder="1" applyAlignment="1">
      <alignment horizontal="center" vertical="center" wrapText="1"/>
    </xf>
    <xf numFmtId="164" fontId="0" fillId="0" borderId="4" xfId="0" applyNumberFormat="1" applyFont="1" applyBorder="1" applyAlignment="1">
      <alignment horizontal="center" vertical="distributed"/>
    </xf>
    <xf numFmtId="164" fontId="0" fillId="0" borderId="3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26" fillId="2" borderId="89" xfId="0" applyFont="1" applyFill="1" applyBorder="1" applyAlignment="1">
      <alignment horizontal="center" vertical="center" wrapText="1"/>
    </xf>
    <xf numFmtId="3" fontId="19" fillId="7" borderId="30" xfId="0" applyNumberFormat="1" applyFont="1" applyFill="1" applyBorder="1" applyAlignment="1">
      <alignment horizontal="center" vertical="center" wrapText="1"/>
    </xf>
    <xf numFmtId="0" fontId="0" fillId="0" borderId="41" xfId="0" applyNumberFormat="1" applyFont="1" applyFill="1" applyBorder="1" applyAlignment="1">
      <alignment horizontal="center" vertical="center" wrapText="1"/>
    </xf>
    <xf numFmtId="3" fontId="0" fillId="0" borderId="41" xfId="0" applyNumberFormat="1" applyFont="1" applyFill="1" applyBorder="1" applyAlignment="1">
      <alignment horizontal="center" vertical="center" wrapText="1"/>
    </xf>
    <xf numFmtId="10" fontId="0" fillId="0" borderId="42" xfId="0" applyNumberFormat="1" applyFont="1" applyFill="1" applyBorder="1" applyAlignment="1">
      <alignment horizontal="center" vertical="center" wrapText="1"/>
    </xf>
    <xf numFmtId="0" fontId="0" fillId="5" borderId="38" xfId="0" applyNumberFormat="1" applyFont="1" applyFill="1" applyBorder="1" applyAlignment="1">
      <alignment horizontal="center" vertical="center" wrapText="1"/>
    </xf>
    <xf numFmtId="3" fontId="0" fillId="5" borderId="38" xfId="0" applyNumberFormat="1" applyFont="1" applyFill="1" applyBorder="1" applyAlignment="1">
      <alignment horizontal="center" vertical="center" wrapText="1"/>
    </xf>
    <xf numFmtId="10" fontId="0" fillId="5" borderId="39" xfId="0" applyNumberFormat="1" applyFont="1" applyFill="1" applyBorder="1" applyAlignment="1">
      <alignment horizontal="center" vertical="center" wrapText="1"/>
    </xf>
    <xf numFmtId="0" fontId="0" fillId="7" borderId="38" xfId="0" applyNumberFormat="1" applyFont="1" applyFill="1" applyBorder="1" applyAlignment="1">
      <alignment horizontal="center" vertical="center" wrapText="1"/>
    </xf>
    <xf numFmtId="3" fontId="0" fillId="7" borderId="38" xfId="0" applyNumberFormat="1" applyFont="1" applyFill="1" applyBorder="1" applyAlignment="1">
      <alignment horizontal="center" vertical="center" wrapText="1"/>
    </xf>
    <xf numFmtId="10" fontId="0" fillId="7" borderId="39" xfId="0" applyNumberFormat="1" applyFont="1" applyFill="1" applyBorder="1" applyAlignment="1">
      <alignment horizontal="center" vertical="center" wrapText="1"/>
    </xf>
    <xf numFmtId="0" fontId="0" fillId="0" borderId="38" xfId="0" applyNumberFormat="1" applyFont="1" applyFill="1" applyBorder="1" applyAlignment="1">
      <alignment horizontal="center" vertical="center" wrapText="1"/>
    </xf>
    <xf numFmtId="3" fontId="0" fillId="0" borderId="38" xfId="0" applyNumberFormat="1" applyFont="1" applyFill="1" applyBorder="1" applyAlignment="1">
      <alignment horizontal="center" vertical="center" wrapText="1"/>
    </xf>
    <xf numFmtId="10" fontId="0" fillId="0" borderId="39" xfId="0" applyNumberFormat="1" applyFont="1" applyFill="1" applyBorder="1" applyAlignment="1">
      <alignment horizontal="center" vertical="center" wrapText="1"/>
    </xf>
    <xf numFmtId="0" fontId="0" fillId="7" borderId="93" xfId="0" applyNumberFormat="1" applyFont="1" applyFill="1" applyBorder="1" applyAlignment="1">
      <alignment horizontal="center" vertical="center" wrapText="1"/>
    </xf>
    <xf numFmtId="3" fontId="0" fillId="7" borderId="93" xfId="0" applyNumberFormat="1" applyFont="1" applyFill="1" applyBorder="1" applyAlignment="1">
      <alignment horizontal="center" vertical="center" wrapText="1"/>
    </xf>
    <xf numFmtId="3" fontId="0" fillId="7" borderId="44" xfId="0" applyNumberFormat="1" applyFont="1" applyFill="1" applyBorder="1" applyAlignment="1">
      <alignment horizontal="center" vertical="center" wrapText="1"/>
    </xf>
    <xf numFmtId="10" fontId="0" fillId="7" borderId="45" xfId="0" applyNumberFormat="1" applyFont="1" applyFill="1" applyBorder="1" applyAlignment="1">
      <alignment horizontal="center" vertical="center" wrapText="1"/>
    </xf>
    <xf numFmtId="3" fontId="0" fillId="5" borderId="41" xfId="0" applyNumberFormat="1" applyFont="1" applyFill="1" applyBorder="1" applyAlignment="1">
      <alignment horizontal="center" vertical="center" wrapText="1"/>
    </xf>
    <xf numFmtId="10" fontId="0" fillId="5" borderId="42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vertical="center"/>
    </xf>
    <xf numFmtId="0" fontId="0" fillId="7" borderId="44" xfId="0" applyNumberFormat="1" applyFont="1" applyFill="1" applyBorder="1" applyAlignment="1">
      <alignment horizontal="center" vertical="center" wrapText="1"/>
    </xf>
    <xf numFmtId="0" fontId="0" fillId="5" borderId="41" xfId="0" applyNumberFormat="1" applyFont="1" applyFill="1" applyBorder="1" applyAlignment="1">
      <alignment horizontal="center" vertical="center" wrapText="1"/>
    </xf>
    <xf numFmtId="3" fontId="0" fillId="0" borderId="4" xfId="0" applyNumberFormat="1" applyFont="1" applyBorder="1" applyAlignment="1">
      <alignment horizontal="center"/>
    </xf>
    <xf numFmtId="3" fontId="0" fillId="0" borderId="4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0" fontId="0" fillId="0" borderId="79" xfId="0" applyNumberFormat="1" applyFont="1" applyFill="1" applyBorder="1" applyAlignment="1">
      <alignment horizontal="center" vertical="center" wrapText="1"/>
    </xf>
    <xf numFmtId="3" fontId="0" fillId="0" borderId="79" xfId="0" applyNumberFormat="1" applyFont="1" applyFill="1" applyBorder="1" applyAlignment="1">
      <alignment horizontal="center" vertical="center" wrapText="1"/>
    </xf>
    <xf numFmtId="10" fontId="0" fillId="0" borderId="80" xfId="0" applyNumberFormat="1" applyFont="1" applyFill="1" applyBorder="1" applyAlignment="1">
      <alignment horizontal="center" vertical="center" wrapText="1"/>
    </xf>
    <xf numFmtId="3" fontId="34" fillId="9" borderId="38" xfId="0" applyNumberFormat="1" applyFont="1" applyFill="1" applyBorder="1" applyAlignment="1">
      <alignment horizontal="center" vertical="center" wrapText="1"/>
    </xf>
    <xf numFmtId="3" fontId="34" fillId="8" borderId="38" xfId="0" applyNumberFormat="1" applyFont="1" applyFill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/>
    </xf>
    <xf numFmtId="3" fontId="0" fillId="0" borderId="3" xfId="0" applyNumberFormat="1" applyFont="1" applyBorder="1" applyAlignment="1">
      <alignment horizontal="center"/>
    </xf>
    <xf numFmtId="3" fontId="0" fillId="0" borderId="3" xfId="0" applyNumberFormat="1" applyFont="1" applyBorder="1" applyAlignment="1">
      <alignment horizontal="center" vertical="distributed"/>
    </xf>
    <xf numFmtId="164" fontId="0" fillId="0" borderId="3" xfId="0" applyNumberFormat="1" applyFont="1" applyBorder="1" applyAlignment="1">
      <alignment horizontal="center" vertical="distributed"/>
    </xf>
    <xf numFmtId="164" fontId="0" fillId="0" borderId="3" xfId="0" applyNumberFormat="1" applyFont="1" applyFill="1" applyBorder="1" applyAlignment="1">
      <alignment horizontal="center"/>
    </xf>
    <xf numFmtId="10" fontId="0" fillId="0" borderId="3" xfId="0" applyNumberFormat="1" applyFont="1" applyFill="1" applyBorder="1" applyAlignment="1">
      <alignment horizontal="center"/>
    </xf>
    <xf numFmtId="3" fontId="0" fillId="0" borderId="1" xfId="0" applyNumberFormat="1" applyFont="1" applyBorder="1" applyAlignment="1">
      <alignment horizontal="center" vertical="distributed"/>
    </xf>
    <xf numFmtId="164" fontId="0" fillId="0" borderId="1" xfId="0" applyNumberFormat="1" applyFont="1" applyBorder="1" applyAlignment="1">
      <alignment horizontal="center" vertical="distributed"/>
    </xf>
    <xf numFmtId="0" fontId="0" fillId="0" borderId="4" xfId="0" applyFont="1" applyBorder="1" applyAlignment="1">
      <alignment horizontal="center"/>
    </xf>
    <xf numFmtId="164" fontId="0" fillId="0" borderId="3" xfId="0" applyNumberFormat="1" applyFont="1" applyBorder="1" applyAlignment="1">
      <alignment horizontal="center"/>
    </xf>
    <xf numFmtId="10" fontId="0" fillId="0" borderId="3" xfId="0" applyNumberFormat="1" applyFont="1" applyBorder="1" applyAlignment="1">
      <alignment horizontal="center"/>
    </xf>
    <xf numFmtId="0" fontId="0" fillId="0" borderId="4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90" xfId="0" applyNumberFormat="1" applyFont="1" applyFill="1" applyBorder="1" applyAlignment="1">
      <alignment horizontal="center" vertical="center" wrapText="1"/>
    </xf>
    <xf numFmtId="3" fontId="0" fillId="0" borderId="91" xfId="0" applyNumberFormat="1" applyFont="1" applyFill="1" applyBorder="1" applyAlignment="1">
      <alignment horizontal="center" vertical="center" wrapText="1"/>
    </xf>
    <xf numFmtId="3" fontId="0" fillId="0" borderId="92" xfId="0" applyNumberFormat="1" applyFont="1" applyFill="1" applyBorder="1" applyAlignment="1">
      <alignment horizontal="center" vertical="center" wrapText="1"/>
    </xf>
    <xf numFmtId="3" fontId="34" fillId="8" borderId="44" xfId="0" applyNumberFormat="1" applyFont="1" applyFill="1" applyBorder="1" applyAlignment="1">
      <alignment horizontal="center" vertical="center" wrapText="1"/>
    </xf>
    <xf numFmtId="166" fontId="16" fillId="0" borderId="94" xfId="0" applyNumberFormat="1" applyFont="1" applyFill="1" applyBorder="1" applyAlignment="1">
      <alignment horizontal="left" vertical="center" wrapText="1"/>
    </xf>
    <xf numFmtId="166" fontId="16" fillId="7" borderId="95" xfId="0" applyNumberFormat="1" applyFont="1" applyFill="1" applyBorder="1" applyAlignment="1">
      <alignment horizontal="center" vertical="center" wrapText="1"/>
    </xf>
    <xf numFmtId="166" fontId="16" fillId="0" borderId="95" xfId="0" applyNumberFormat="1" applyFont="1" applyFill="1" applyBorder="1" applyAlignment="1">
      <alignment horizontal="left" vertical="center" wrapText="1"/>
    </xf>
    <xf numFmtId="166" fontId="16" fillId="5" borderId="95" xfId="0" applyNumberFormat="1" applyFont="1" applyFill="1" applyBorder="1" applyAlignment="1">
      <alignment horizontal="left" vertical="center" wrapText="1"/>
    </xf>
    <xf numFmtId="166" fontId="16" fillId="7" borderId="96" xfId="0" applyNumberFormat="1" applyFont="1" applyFill="1" applyBorder="1" applyAlignment="1">
      <alignment horizontal="center" vertical="center" wrapText="1"/>
    </xf>
    <xf numFmtId="0" fontId="0" fillId="0" borderId="40" xfId="0" applyNumberFormat="1" applyFont="1" applyFill="1" applyBorder="1" applyAlignment="1">
      <alignment horizontal="center" vertical="center" wrapText="1"/>
    </xf>
    <xf numFmtId="0" fontId="0" fillId="7" borderId="37" xfId="0" applyNumberFormat="1" applyFont="1" applyFill="1" applyBorder="1" applyAlignment="1">
      <alignment horizontal="center" vertical="center" wrapText="1"/>
    </xf>
    <xf numFmtId="0" fontId="0" fillId="0" borderId="37" xfId="0" applyNumberFormat="1" applyFont="1" applyFill="1" applyBorder="1" applyAlignment="1">
      <alignment horizontal="center" vertical="center" wrapText="1"/>
    </xf>
    <xf numFmtId="0" fontId="0" fillId="5" borderId="37" xfId="0" applyNumberFormat="1" applyFont="1" applyFill="1" applyBorder="1" applyAlignment="1">
      <alignment horizontal="center" vertical="center" wrapText="1"/>
    </xf>
    <xf numFmtId="0" fontId="0" fillId="7" borderId="43" xfId="0" applyNumberFormat="1" applyFont="1" applyFill="1" applyBorder="1" applyAlignment="1">
      <alignment horizontal="center" vertical="center" wrapText="1"/>
    </xf>
    <xf numFmtId="164" fontId="0" fillId="0" borderId="4" xfId="0" applyNumberFormat="1" applyFont="1" applyBorder="1" applyAlignment="1">
      <alignment horizontal="center" vertical="center" wrapText="1"/>
    </xf>
    <xf numFmtId="3" fontId="33" fillId="0" borderId="4" xfId="2" applyNumberFormat="1" applyFont="1" applyBorder="1" applyAlignment="1">
      <alignment horizontal="center" vertical="center" wrapText="1"/>
    </xf>
    <xf numFmtId="3" fontId="33" fillId="0" borderId="4" xfId="0" applyNumberFormat="1" applyFont="1" applyBorder="1" applyAlignment="1">
      <alignment horizontal="center" vertical="center"/>
    </xf>
    <xf numFmtId="3" fontId="33" fillId="0" borderId="4" xfId="0" applyNumberFormat="1" applyFont="1" applyBorder="1" applyAlignment="1">
      <alignment horizontal="center" vertical="center" wrapText="1"/>
    </xf>
    <xf numFmtId="164" fontId="33" fillId="0" borderId="4" xfId="0" applyNumberFormat="1" applyFont="1" applyBorder="1" applyAlignment="1">
      <alignment horizontal="center" vertical="distributed"/>
    </xf>
    <xf numFmtId="164" fontId="33" fillId="0" borderId="3" xfId="0" applyNumberFormat="1" applyFont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Alignment="1">
      <alignment vertical="center" wrapText="1"/>
    </xf>
    <xf numFmtId="3" fontId="0" fillId="0" borderId="4" xfId="0" applyNumberFormat="1" applyFont="1" applyFill="1" applyBorder="1" applyAlignment="1">
      <alignment horizontal="center" vertical="center" wrapText="1"/>
    </xf>
    <xf numFmtId="3" fontId="0" fillId="7" borderId="4" xfId="0" applyNumberFormat="1" applyFont="1" applyFill="1" applyBorder="1" applyAlignment="1">
      <alignment horizontal="center" vertical="center" wrapText="1"/>
    </xf>
    <xf numFmtId="3" fontId="0" fillId="7" borderId="97" xfId="0" applyNumberFormat="1" applyFont="1" applyFill="1" applyBorder="1" applyAlignment="1">
      <alignment horizontal="center" vertical="center" wrapText="1"/>
    </xf>
    <xf numFmtId="49" fontId="0" fillId="0" borderId="4" xfId="0" applyNumberFormat="1" applyFont="1" applyBorder="1" applyAlignment="1">
      <alignment horizontal="center" vertical="distributed"/>
    </xf>
    <xf numFmtId="0" fontId="0" fillId="0" borderId="14" xfId="0" applyBorder="1"/>
    <xf numFmtId="0" fontId="0" fillId="0" borderId="15" xfId="0" applyBorder="1"/>
    <xf numFmtId="0" fontId="1" fillId="0" borderId="0" xfId="0" applyFont="1" applyBorder="1"/>
    <xf numFmtId="3" fontId="0" fillId="0" borderId="25" xfId="0" applyNumberFormat="1" applyFont="1" applyFill="1" applyBorder="1" applyAlignment="1">
      <alignment horizontal="center" vertical="center" wrapText="1"/>
    </xf>
    <xf numFmtId="10" fontId="0" fillId="0" borderId="3" xfId="0" applyNumberFormat="1" applyFont="1" applyBorder="1" applyAlignment="1">
      <alignment horizontal="center" vertical="center" wrapText="1"/>
    </xf>
    <xf numFmtId="164" fontId="0" fillId="0" borderId="4" xfId="0" applyNumberFormat="1" applyFont="1" applyBorder="1" applyAlignment="1">
      <alignment horizontal="center"/>
    </xf>
    <xf numFmtId="3" fontId="0" fillId="0" borderId="4" xfId="2" applyNumberFormat="1" applyFont="1" applyBorder="1" applyAlignment="1">
      <alignment horizontal="center" vertical="center" wrapText="1"/>
    </xf>
    <xf numFmtId="3" fontId="0" fillId="4" borderId="4" xfId="0" applyNumberFormat="1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164" fontId="0" fillId="4" borderId="4" xfId="0" applyNumberFormat="1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distributed"/>
    </xf>
    <xf numFmtId="164" fontId="0" fillId="4" borderId="4" xfId="0" applyNumberFormat="1" applyFont="1" applyFill="1" applyBorder="1" applyAlignment="1">
      <alignment horizontal="center" vertical="distributed"/>
    </xf>
    <xf numFmtId="3" fontId="0" fillId="4" borderId="4" xfId="0" applyNumberFormat="1" applyFont="1" applyFill="1" applyBorder="1" applyAlignment="1">
      <alignment horizontal="center" vertical="distributed"/>
    </xf>
    <xf numFmtId="164" fontId="0" fillId="0" borderId="0" xfId="0" applyNumberFormat="1" applyFont="1" applyAlignment="1">
      <alignment vertical="center" wrapText="1"/>
    </xf>
    <xf numFmtId="164" fontId="0" fillId="0" borderId="0" xfId="0" applyNumberFormat="1" applyFont="1"/>
    <xf numFmtId="0" fontId="0" fillId="0" borderId="4" xfId="0" applyFont="1" applyBorder="1" applyAlignment="1">
      <alignment horizontal="center" vertical="center"/>
    </xf>
    <xf numFmtId="3" fontId="0" fillId="0" borderId="4" xfId="2" applyNumberFormat="1" applyFont="1" applyBorder="1" applyAlignment="1">
      <alignment horizontal="center" vertical="distributed"/>
    </xf>
    <xf numFmtId="0" fontId="8" fillId="0" borderId="0" xfId="0" applyFont="1" applyBorder="1"/>
    <xf numFmtId="166" fontId="16" fillId="5" borderId="43" xfId="0" applyNumberFormat="1" applyFont="1" applyFill="1" applyBorder="1" applyAlignment="1">
      <alignment horizontal="center" vertical="center" wrapText="1"/>
    </xf>
    <xf numFmtId="165" fontId="16" fillId="5" borderId="44" xfId="0" applyNumberFormat="1" applyFont="1" applyFill="1" applyBorder="1" applyAlignment="1">
      <alignment horizontal="center" vertical="center" wrapText="1"/>
    </xf>
    <xf numFmtId="166" fontId="16" fillId="5" borderId="44" xfId="0" applyNumberFormat="1" applyFont="1" applyFill="1" applyBorder="1" applyAlignment="1">
      <alignment horizontal="left" vertical="center" wrapText="1"/>
    </xf>
    <xf numFmtId="0" fontId="0" fillId="5" borderId="44" xfId="0" applyNumberFormat="1" applyFont="1" applyFill="1" applyBorder="1" applyAlignment="1">
      <alignment horizontal="center" vertical="center" wrapText="1"/>
    </xf>
    <xf numFmtId="3" fontId="0" fillId="5" borderId="44" xfId="0" applyNumberFormat="1" applyFont="1" applyFill="1" applyBorder="1" applyAlignment="1">
      <alignment horizontal="center" vertical="center" wrapText="1"/>
    </xf>
    <xf numFmtId="10" fontId="0" fillId="5" borderId="45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21" xfId="0" applyBorder="1"/>
    <xf numFmtId="0" fontId="0" fillId="0" borderId="22" xfId="0" applyBorder="1"/>
    <xf numFmtId="0" fontId="0" fillId="0" borderId="16" xfId="0" applyBorder="1"/>
    <xf numFmtId="0" fontId="0" fillId="0" borderId="13" xfId="0" applyBorder="1"/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3" fontId="0" fillId="0" borderId="28" xfId="0" applyNumberFormat="1" applyFont="1" applyBorder="1" applyAlignment="1">
      <alignment horizontal="center" vertical="center" wrapText="1"/>
    </xf>
    <xf numFmtId="166" fontId="40" fillId="0" borderId="30" xfId="0" applyNumberFormat="1" applyFont="1" applyBorder="1" applyAlignment="1">
      <alignment horizontal="center" vertical="center" wrapText="1"/>
    </xf>
    <xf numFmtId="3" fontId="0" fillId="0" borderId="31" xfId="0" applyNumberFormat="1" applyFont="1" applyBorder="1" applyAlignment="1">
      <alignment horizontal="center" vertical="center" wrapText="1"/>
    </xf>
    <xf numFmtId="10" fontId="0" fillId="6" borderId="29" xfId="0" applyNumberFormat="1" applyFont="1" applyFill="1" applyBorder="1" applyAlignment="1">
      <alignment horizontal="center" vertical="center" wrapText="1"/>
    </xf>
    <xf numFmtId="10" fontId="0" fillId="6" borderId="28" xfId="0" applyNumberFormat="1" applyFont="1" applyFill="1" applyBorder="1" applyAlignment="1">
      <alignment horizontal="center" vertical="center" wrapText="1"/>
    </xf>
    <xf numFmtId="166" fontId="40" fillId="7" borderId="30" xfId="0" applyNumberFormat="1" applyFont="1" applyFill="1" applyBorder="1" applyAlignment="1">
      <alignment horizontal="center" vertical="center" wrapText="1"/>
    </xf>
    <xf numFmtId="166" fontId="40" fillId="4" borderId="30" xfId="0" applyNumberFormat="1" applyFont="1" applyFill="1" applyBorder="1" applyAlignment="1">
      <alignment horizontal="center" vertical="center" wrapText="1"/>
    </xf>
    <xf numFmtId="166" fontId="0" fillId="0" borderId="30" xfId="0" applyNumberFormat="1" applyFont="1" applyBorder="1" applyAlignment="1">
      <alignment horizontal="center" vertical="center" wrapText="1"/>
    </xf>
    <xf numFmtId="166" fontId="0" fillId="7" borderId="30" xfId="0" applyNumberFormat="1" applyFont="1" applyFill="1" applyBorder="1" applyAlignment="1">
      <alignment horizontal="center" vertical="center" wrapText="1"/>
    </xf>
    <xf numFmtId="166" fontId="0" fillId="3" borderId="30" xfId="0" applyNumberFormat="1" applyFont="1" applyFill="1" applyBorder="1" applyAlignment="1">
      <alignment horizontal="center" vertical="center" wrapText="1"/>
    </xf>
    <xf numFmtId="166" fontId="0" fillId="4" borderId="30" xfId="0" applyNumberFormat="1" applyFont="1" applyFill="1" applyBorder="1" applyAlignment="1">
      <alignment horizontal="center" vertical="center" wrapText="1"/>
    </xf>
    <xf numFmtId="3" fontId="40" fillId="7" borderId="30" xfId="0" applyNumberFormat="1" applyFont="1" applyFill="1" applyBorder="1" applyAlignment="1">
      <alignment horizontal="center" vertical="center" wrapText="1"/>
    </xf>
    <xf numFmtId="3" fontId="40" fillId="0" borderId="30" xfId="0" applyNumberFormat="1" applyFont="1" applyBorder="1" applyAlignment="1">
      <alignment horizontal="center" vertical="center" wrapText="1"/>
    </xf>
    <xf numFmtId="166" fontId="40" fillId="3" borderId="30" xfId="0" applyNumberFormat="1" applyFont="1" applyFill="1" applyBorder="1" applyAlignment="1">
      <alignment horizontal="center" vertical="center" wrapText="1"/>
    </xf>
    <xf numFmtId="3" fontId="14" fillId="0" borderId="82" xfId="0" applyNumberFormat="1" applyFont="1" applyBorder="1" applyAlignment="1">
      <alignment horizontal="center" vertical="center" wrapText="1"/>
    </xf>
    <xf numFmtId="3" fontId="14" fillId="0" borderId="81" xfId="0" applyNumberFormat="1" applyFont="1" applyBorder="1" applyAlignment="1">
      <alignment horizontal="center" vertical="center" wrapText="1"/>
    </xf>
    <xf numFmtId="3" fontId="14" fillId="0" borderId="29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3" fontId="0" fillId="0" borderId="31" xfId="0" applyNumberFormat="1" applyFont="1" applyFill="1" applyBorder="1" applyAlignment="1">
      <alignment horizontal="center" vertical="center" wrapText="1"/>
    </xf>
    <xf numFmtId="3" fontId="0" fillId="0" borderId="28" xfId="0" applyNumberFormat="1" applyFont="1" applyFill="1" applyBorder="1" applyAlignment="1">
      <alignment horizontal="center" vertical="center" wrapText="1"/>
    </xf>
    <xf numFmtId="3" fontId="0" fillId="0" borderId="30" xfId="0" applyNumberFormat="1" applyFont="1" applyBorder="1" applyAlignment="1">
      <alignment horizontal="center" vertical="center" wrapText="1"/>
    </xf>
    <xf numFmtId="3" fontId="0" fillId="7" borderId="30" xfId="0" applyNumberFormat="1" applyFont="1" applyFill="1" applyBorder="1" applyAlignment="1">
      <alignment horizontal="center" vertical="center" wrapText="1"/>
    </xf>
    <xf numFmtId="3" fontId="40" fillId="0" borderId="30" xfId="0" applyNumberFormat="1" applyFont="1" applyFill="1" applyBorder="1" applyAlignment="1">
      <alignment horizontal="center" vertical="center" wrapText="1"/>
    </xf>
    <xf numFmtId="10" fontId="0" fillId="4" borderId="29" xfId="0" applyNumberFormat="1" applyFont="1" applyFill="1" applyBorder="1" applyAlignment="1">
      <alignment horizontal="center" vertical="center" wrapText="1"/>
    </xf>
    <xf numFmtId="10" fontId="0" fillId="4" borderId="28" xfId="0" applyNumberFormat="1" applyFont="1" applyFill="1" applyBorder="1" applyAlignment="1">
      <alignment horizontal="center" vertical="center" wrapText="1"/>
    </xf>
    <xf numFmtId="10" fontId="0" fillId="0" borderId="28" xfId="0" applyNumberFormat="1" applyFont="1" applyFill="1" applyBorder="1" applyAlignment="1">
      <alignment horizontal="center" vertical="center" wrapText="1"/>
    </xf>
    <xf numFmtId="3" fontId="40" fillId="0" borderId="28" xfId="0" applyNumberFormat="1" applyFont="1" applyBorder="1" applyAlignment="1">
      <alignment horizontal="center" vertical="center" wrapText="1"/>
    </xf>
    <xf numFmtId="166" fontId="40" fillId="0" borderId="28" xfId="0" applyNumberFormat="1" applyFont="1" applyBorder="1" applyAlignment="1">
      <alignment horizontal="center" vertical="center" wrapText="1"/>
    </xf>
    <xf numFmtId="3" fontId="40" fillId="7" borderId="28" xfId="0" applyNumberFormat="1" applyFont="1" applyFill="1" applyBorder="1" applyAlignment="1">
      <alignment horizontal="center" vertical="center" wrapText="1"/>
    </xf>
    <xf numFmtId="3" fontId="40" fillId="6" borderId="30" xfId="0" applyNumberFormat="1" applyFont="1" applyFill="1" applyBorder="1" applyAlignment="1">
      <alignment horizontal="center" vertical="center" wrapText="1"/>
    </xf>
    <xf numFmtId="166" fontId="40" fillId="6" borderId="30" xfId="0" applyNumberFormat="1" applyFont="1" applyFill="1" applyBorder="1" applyAlignment="1">
      <alignment horizontal="center" vertical="center" wrapText="1"/>
    </xf>
    <xf numFmtId="3" fontId="0" fillId="4" borderId="28" xfId="0" applyNumberFormat="1" applyFont="1" applyFill="1" applyBorder="1" applyAlignment="1">
      <alignment horizontal="center" vertical="center" wrapText="1"/>
    </xf>
    <xf numFmtId="3" fontId="40" fillId="4" borderId="30" xfId="0" applyNumberFormat="1" applyFont="1" applyFill="1" applyBorder="1" applyAlignment="1">
      <alignment horizontal="center" vertical="center" wrapText="1"/>
    </xf>
    <xf numFmtId="3" fontId="0" fillId="3" borderId="30" xfId="0" applyNumberFormat="1" applyFont="1" applyFill="1" applyBorder="1" applyAlignment="1">
      <alignment horizontal="center" vertical="center" wrapText="1"/>
    </xf>
    <xf numFmtId="3" fontId="0" fillId="4" borderId="30" xfId="0" applyNumberFormat="1" applyFont="1" applyFill="1" applyBorder="1" applyAlignment="1">
      <alignment horizontal="center" vertical="center" wrapText="1"/>
    </xf>
    <xf numFmtId="0" fontId="40" fillId="0" borderId="30" xfId="0" applyNumberFormat="1" applyFont="1" applyBorder="1" applyAlignment="1">
      <alignment horizontal="center" vertical="center" wrapText="1"/>
    </xf>
    <xf numFmtId="10" fontId="0" fillId="6" borderId="49" xfId="0" applyNumberFormat="1" applyFont="1" applyFill="1" applyBorder="1" applyAlignment="1">
      <alignment horizontal="center" vertical="center" wrapText="1"/>
    </xf>
    <xf numFmtId="10" fontId="0" fillId="0" borderId="29" xfId="0" applyNumberFormat="1" applyFont="1" applyFill="1" applyBorder="1" applyAlignment="1">
      <alignment horizontal="center" vertical="center" wrapText="1"/>
    </xf>
    <xf numFmtId="3" fontId="0" fillId="0" borderId="82" xfId="0" applyNumberFormat="1" applyFont="1" applyBorder="1" applyAlignment="1">
      <alignment horizontal="center" vertical="center" wrapText="1"/>
    </xf>
    <xf numFmtId="3" fontId="40" fillId="0" borderId="28" xfId="0" applyNumberFormat="1" applyFont="1" applyFill="1" applyBorder="1" applyAlignment="1">
      <alignment horizontal="center" vertical="center" wrapText="1"/>
    </xf>
    <xf numFmtId="3" fontId="0" fillId="0" borderId="49" xfId="0" applyNumberFormat="1" applyFont="1" applyFill="1" applyBorder="1" applyAlignment="1">
      <alignment horizontal="center" vertical="center" wrapText="1"/>
    </xf>
    <xf numFmtId="3" fontId="14" fillId="0" borderId="48" xfId="0" applyNumberFormat="1" applyFont="1" applyBorder="1" applyAlignment="1">
      <alignment horizontal="center" vertical="center" wrapText="1"/>
    </xf>
    <xf numFmtId="3" fontId="14" fillId="0" borderId="32" xfId="0" applyNumberFormat="1" applyFont="1" applyBorder="1" applyAlignment="1">
      <alignment horizontal="center" vertical="center" wrapText="1"/>
    </xf>
    <xf numFmtId="3" fontId="0" fillId="0" borderId="4" xfId="0" applyNumberFormat="1" applyFont="1" applyFill="1" applyBorder="1" applyAlignment="1">
      <alignment horizontal="center" vertical="center" wrapText="1"/>
    </xf>
    <xf numFmtId="3" fontId="0" fillId="0" borderId="4" xfId="0" applyNumberFormat="1" applyFont="1" applyBorder="1" applyAlignment="1">
      <alignment horizontal="center" vertical="center" wrapText="1"/>
    </xf>
    <xf numFmtId="0" fontId="21" fillId="11" borderId="36" xfId="0" applyFont="1" applyFill="1" applyBorder="1" applyAlignment="1">
      <alignment horizontal="center" vertical="center" wrapText="1"/>
    </xf>
    <xf numFmtId="0" fontId="21" fillId="11" borderId="10" xfId="0" applyFont="1" applyFill="1" applyBorder="1" applyAlignment="1">
      <alignment horizontal="center" vertical="center" wrapText="1"/>
    </xf>
    <xf numFmtId="0" fontId="21" fillId="11" borderId="20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42" fillId="11" borderId="50" xfId="0" applyFont="1" applyFill="1" applyBorder="1" applyAlignment="1">
      <alignment horizontal="center" vertical="center" wrapText="1"/>
    </xf>
    <xf numFmtId="0" fontId="42" fillId="11" borderId="10" xfId="0" applyFont="1" applyFill="1" applyBorder="1" applyAlignment="1">
      <alignment horizontal="center" vertical="center" wrapText="1"/>
    </xf>
    <xf numFmtId="0" fontId="21" fillId="11" borderId="26" xfId="0" applyFont="1" applyFill="1" applyBorder="1" applyAlignment="1">
      <alignment horizontal="center" vertical="center" wrapText="1"/>
    </xf>
    <xf numFmtId="0" fontId="21" fillId="11" borderId="53" xfId="0" applyFont="1" applyFill="1" applyBorder="1" applyAlignment="1">
      <alignment horizontal="center" vertical="center" wrapText="1"/>
    </xf>
    <xf numFmtId="0" fontId="21" fillId="11" borderId="50" xfId="0" applyFont="1" applyFill="1" applyBorder="1" applyAlignment="1">
      <alignment horizontal="center" vertical="center" wrapText="1"/>
    </xf>
    <xf numFmtId="0" fontId="21" fillId="11" borderId="77" xfId="0" applyFont="1" applyFill="1" applyBorder="1" applyAlignment="1">
      <alignment horizontal="center" vertical="center" wrapText="1"/>
    </xf>
    <xf numFmtId="0" fontId="21" fillId="11" borderId="72" xfId="0" applyFont="1" applyFill="1" applyBorder="1" applyAlignment="1">
      <alignment horizontal="center" vertical="center" wrapText="1"/>
    </xf>
    <xf numFmtId="0" fontId="37" fillId="13" borderId="3" xfId="0" applyFont="1" applyFill="1" applyBorder="1" applyAlignment="1">
      <alignment horizontal="center" vertical="center" wrapText="1"/>
    </xf>
    <xf numFmtId="0" fontId="37" fillId="13" borderId="6" xfId="0" applyFont="1" applyFill="1" applyBorder="1" applyAlignment="1">
      <alignment horizontal="center" vertical="center" wrapText="1"/>
    </xf>
    <xf numFmtId="0" fontId="37" fillId="13" borderId="15" xfId="0" applyFont="1" applyFill="1" applyBorder="1" applyAlignment="1">
      <alignment horizontal="center" vertical="center" wrapText="1"/>
    </xf>
    <xf numFmtId="0" fontId="26" fillId="13" borderId="21" xfId="0" applyFont="1" applyFill="1" applyBorder="1" applyAlignment="1">
      <alignment horizontal="center" vertical="center" wrapText="1"/>
    </xf>
    <xf numFmtId="0" fontId="26" fillId="13" borderId="2" xfId="0" applyFont="1" applyFill="1" applyBorder="1" applyAlignment="1">
      <alignment horizontal="center" vertical="center" wrapText="1"/>
    </xf>
    <xf numFmtId="0" fontId="26" fillId="13" borderId="14" xfId="0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 wrapText="1"/>
    </xf>
    <xf numFmtId="0" fontId="26" fillId="13" borderId="54" xfId="0" applyFont="1" applyFill="1" applyBorder="1" applyAlignment="1">
      <alignment horizontal="center" vertical="center" wrapText="1"/>
    </xf>
    <xf numFmtId="0" fontId="26" fillId="13" borderId="6" xfId="0" applyFont="1" applyFill="1" applyBorder="1" applyAlignment="1">
      <alignment horizontal="center" vertical="center" wrapText="1"/>
    </xf>
    <xf numFmtId="0" fontId="25" fillId="13" borderId="14" xfId="0" applyFont="1" applyFill="1" applyBorder="1" applyAlignment="1">
      <alignment horizontal="center" vertical="center" wrapText="1"/>
    </xf>
    <xf numFmtId="0" fontId="25" fillId="13" borderId="4" xfId="0" applyFont="1" applyFill="1" applyBorder="1" applyAlignment="1">
      <alignment horizontal="center" vertical="center" wrapText="1"/>
    </xf>
    <xf numFmtId="0" fontId="26" fillId="13" borderId="88" xfId="0" applyFont="1" applyFill="1" applyBorder="1" applyAlignment="1">
      <alignment horizontal="center" vertical="center" wrapText="1"/>
    </xf>
    <xf numFmtId="0" fontId="26" fillId="13" borderId="87" xfId="0" applyFont="1" applyFill="1" applyBorder="1" applyAlignment="1">
      <alignment horizontal="center" vertical="center" wrapText="1"/>
    </xf>
    <xf numFmtId="0" fontId="26" fillId="13" borderId="86" xfId="0" applyFont="1" applyFill="1" applyBorder="1" applyAlignment="1">
      <alignment horizontal="center" vertical="center" wrapText="1"/>
    </xf>
    <xf numFmtId="0" fontId="26" fillId="13" borderId="11" xfId="0" applyFont="1" applyFill="1" applyBorder="1" applyAlignment="1">
      <alignment horizontal="center" vertical="center" wrapText="1"/>
    </xf>
    <xf numFmtId="0" fontId="26" fillId="13" borderId="89" xfId="0" applyFont="1" applyFill="1" applyBorder="1" applyAlignment="1">
      <alignment horizontal="center" vertical="center" wrapText="1"/>
    </xf>
    <xf numFmtId="0" fontId="5" fillId="13" borderId="54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3" borderId="21" xfId="0" applyFont="1" applyFill="1" applyBorder="1" applyAlignment="1">
      <alignment horizontal="center" vertical="center" wrapText="1"/>
    </xf>
    <xf numFmtId="0" fontId="5" fillId="13" borderId="47" xfId="0" applyFont="1" applyFill="1" applyBorder="1" applyAlignment="1">
      <alignment horizontal="center" vertical="center" wrapText="1"/>
    </xf>
    <xf numFmtId="0" fontId="37" fillId="13" borderId="106" xfId="0" applyFont="1" applyFill="1" applyBorder="1" applyAlignment="1">
      <alignment horizontal="center" vertical="center" wrapText="1"/>
    </xf>
    <xf numFmtId="0" fontId="37" fillId="13" borderId="107" xfId="0" applyFont="1" applyFill="1" applyBorder="1" applyAlignment="1">
      <alignment horizontal="center" vertical="center" wrapText="1"/>
    </xf>
    <xf numFmtId="0" fontId="37" fillId="13" borderId="108" xfId="0" applyFont="1" applyFill="1" applyBorder="1" applyAlignment="1">
      <alignment horizontal="center" vertical="center" wrapText="1"/>
    </xf>
    <xf numFmtId="0" fontId="37" fillId="13" borderId="54" xfId="0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 wrapText="1"/>
    </xf>
    <xf numFmtId="3" fontId="0" fillId="0" borderId="11" xfId="0" applyNumberFormat="1" applyFont="1" applyFill="1" applyBorder="1" applyAlignment="1">
      <alignment horizontal="center" vertical="center" wrapText="1"/>
    </xf>
    <xf numFmtId="3" fontId="0" fillId="0" borderId="11" xfId="0" applyNumberFormat="1" applyFont="1" applyBorder="1" applyAlignment="1">
      <alignment horizontal="center" vertical="center" wrapText="1"/>
    </xf>
    <xf numFmtId="0" fontId="1" fillId="0" borderId="6" xfId="0" applyFont="1" applyBorder="1" applyAlignment="1"/>
    <xf numFmtId="0" fontId="1" fillId="0" borderId="15" xfId="0" applyFont="1" applyBorder="1" applyAlignment="1"/>
    <xf numFmtId="0" fontId="1" fillId="0" borderId="3" xfId="0" applyFont="1" applyBorder="1" applyAlignment="1"/>
    <xf numFmtId="0" fontId="1" fillId="0" borderId="16" xfId="0" applyFont="1" applyBorder="1" applyAlignment="1"/>
    <xf numFmtId="0" fontId="26" fillId="13" borderId="2" xfId="0" applyFont="1" applyFill="1" applyBorder="1" applyAlignment="1">
      <alignment horizontal="center" vertical="center"/>
    </xf>
    <xf numFmtId="0" fontId="26" fillId="13" borderId="14" xfId="0" applyFont="1" applyFill="1" applyBorder="1" applyAlignment="1">
      <alignment horizontal="center" vertical="center"/>
    </xf>
    <xf numFmtId="3" fontId="14" fillId="0" borderId="49" xfId="0" applyNumberFormat="1" applyFont="1" applyBorder="1" applyAlignment="1">
      <alignment horizontal="center" vertical="center" wrapText="1"/>
    </xf>
    <xf numFmtId="10" fontId="41" fillId="11" borderId="110" xfId="0" applyNumberFormat="1" applyFont="1" applyFill="1" applyBorder="1" applyAlignment="1">
      <alignment horizontal="center" vertical="center" wrapText="1"/>
    </xf>
    <xf numFmtId="10" fontId="41" fillId="11" borderId="111" xfId="0" applyNumberFormat="1" applyFont="1" applyFill="1" applyBorder="1" applyAlignment="1">
      <alignment horizontal="center" vertical="center" wrapText="1"/>
    </xf>
    <xf numFmtId="10" fontId="41" fillId="11" borderId="59" xfId="0" applyNumberFormat="1" applyFont="1" applyFill="1" applyBorder="1" applyAlignment="1">
      <alignment horizontal="center" vertical="center" wrapText="1"/>
    </xf>
    <xf numFmtId="10" fontId="41" fillId="11" borderId="54" xfId="0" applyNumberFormat="1" applyFont="1" applyFill="1" applyBorder="1" applyAlignment="1">
      <alignment horizontal="center" vertical="center" wrapText="1"/>
    </xf>
    <xf numFmtId="3" fontId="14" fillId="0" borderId="112" xfId="0" applyNumberFormat="1" applyFont="1" applyBorder="1" applyAlignment="1">
      <alignment horizontal="center" vertical="center" wrapText="1"/>
    </xf>
    <xf numFmtId="10" fontId="41" fillId="11" borderId="85" xfId="0" applyNumberFormat="1" applyFont="1" applyFill="1" applyBorder="1" applyAlignment="1">
      <alignment horizontal="center" vertical="center" wrapText="1"/>
    </xf>
    <xf numFmtId="10" fontId="41" fillId="11" borderId="50" xfId="0" applyNumberFormat="1" applyFont="1" applyFill="1" applyBorder="1" applyAlignment="1">
      <alignment horizontal="center" vertical="center" wrapText="1"/>
    </xf>
    <xf numFmtId="0" fontId="37" fillId="13" borderId="21" xfId="0" applyFont="1" applyFill="1" applyBorder="1" applyAlignment="1">
      <alignment horizontal="center" vertical="center" wrapText="1"/>
    </xf>
    <xf numFmtId="166" fontId="40" fillId="7" borderId="28" xfId="0" applyNumberFormat="1" applyFont="1" applyFill="1" applyBorder="1" applyAlignment="1">
      <alignment horizontal="center" vertical="center" wrapText="1"/>
    </xf>
    <xf numFmtId="166" fontId="16" fillId="0" borderId="38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Border="1"/>
    <xf numFmtId="0" fontId="0" fillId="0" borderId="5" xfId="0" applyBorder="1"/>
    <xf numFmtId="10" fontId="0" fillId="0" borderId="49" xfId="0" applyNumberFormat="1" applyFont="1" applyFill="1" applyBorder="1" applyAlignment="1">
      <alignment horizontal="center" vertical="center" wrapText="1"/>
    </xf>
    <xf numFmtId="10" fontId="8" fillId="0" borderId="28" xfId="0" applyNumberFormat="1" applyFont="1" applyFill="1" applyBorder="1" applyAlignment="1">
      <alignment horizontal="center" vertical="center" wrapText="1"/>
    </xf>
    <xf numFmtId="10" fontId="8" fillId="0" borderId="29" xfId="0" applyNumberFormat="1" applyFont="1" applyFill="1" applyBorder="1" applyAlignment="1">
      <alignment horizontal="center" vertical="center" wrapText="1"/>
    </xf>
    <xf numFmtId="166" fontId="0" fillId="0" borderId="28" xfId="0" applyNumberFormat="1" applyFont="1" applyFill="1" applyBorder="1" applyAlignment="1">
      <alignment horizontal="center" vertical="center" wrapText="1"/>
    </xf>
    <xf numFmtId="0" fontId="23" fillId="12" borderId="14" xfId="1" applyFont="1" applyFill="1" applyBorder="1" applyAlignment="1">
      <alignment horizontal="left" vertical="center"/>
    </xf>
    <xf numFmtId="0" fontId="23" fillId="12" borderId="47" xfId="1" applyFont="1" applyFill="1" applyBorder="1" applyAlignment="1">
      <alignment horizontal="left" vertical="center"/>
    </xf>
    <xf numFmtId="0" fontId="23" fillId="12" borderId="16" xfId="1" applyFont="1" applyFill="1" applyBorder="1" applyAlignment="1">
      <alignment horizontal="left" vertical="center"/>
    </xf>
    <xf numFmtId="0" fontId="23" fillId="12" borderId="5" xfId="1" applyFont="1" applyFill="1" applyBorder="1" applyAlignment="1">
      <alignment horizontal="left" vertical="center"/>
    </xf>
    <xf numFmtId="3" fontId="23" fillId="12" borderId="103" xfId="1" applyNumberFormat="1" applyFont="1" applyFill="1" applyBorder="1" applyAlignment="1">
      <alignment horizontal="center" vertical="center"/>
    </xf>
    <xf numFmtId="0" fontId="23" fillId="12" borderId="46" xfId="1" applyFont="1" applyFill="1" applyBorder="1" applyAlignment="1">
      <alignment horizontal="center" vertical="center"/>
    </xf>
    <xf numFmtId="166" fontId="38" fillId="7" borderId="104" xfId="0" applyNumberFormat="1" applyFont="1" applyFill="1" applyBorder="1" applyAlignment="1">
      <alignment horizontal="center" vertical="center" wrapText="1"/>
    </xf>
    <xf numFmtId="166" fontId="38" fillId="7" borderId="105" xfId="0" applyNumberFormat="1" applyFont="1" applyFill="1" applyBorder="1" applyAlignment="1">
      <alignment horizontal="center" vertical="center" wrapText="1"/>
    </xf>
    <xf numFmtId="166" fontId="38" fillId="7" borderId="81" xfId="0" applyNumberFormat="1" applyFont="1" applyFill="1" applyBorder="1" applyAlignment="1">
      <alignment horizontal="left" vertical="center" wrapText="1"/>
    </xf>
    <xf numFmtId="166" fontId="38" fillId="7" borderId="102" xfId="0" applyNumberFormat="1" applyFont="1" applyFill="1" applyBorder="1" applyAlignment="1">
      <alignment horizontal="left" vertical="center" wrapText="1"/>
    </xf>
    <xf numFmtId="3" fontId="22" fillId="0" borderId="29" xfId="0" applyNumberFormat="1" applyFont="1" applyBorder="1" applyAlignment="1">
      <alignment horizontal="center" vertical="center" wrapText="1"/>
    </xf>
    <xf numFmtId="3" fontId="22" fillId="0" borderId="32" xfId="0" applyNumberFormat="1" applyFont="1" applyBorder="1" applyAlignment="1">
      <alignment horizontal="center" vertical="center" wrapText="1"/>
    </xf>
    <xf numFmtId="166" fontId="22" fillId="0" borderId="27" xfId="0" applyNumberFormat="1" applyFont="1" applyBorder="1" applyAlignment="1">
      <alignment horizontal="center" vertical="center" wrapText="1"/>
    </xf>
    <xf numFmtId="3" fontId="22" fillId="4" borderId="28" xfId="0" applyNumberFormat="1" applyFont="1" applyFill="1" applyBorder="1" applyAlignment="1">
      <alignment horizontal="left" vertical="center" wrapText="1"/>
    </xf>
    <xf numFmtId="166" fontId="38" fillId="7" borderId="34" xfId="0" applyNumberFormat="1" applyFont="1" applyFill="1" applyBorder="1" applyAlignment="1">
      <alignment horizontal="center" vertical="center" wrapText="1"/>
    </xf>
    <xf numFmtId="166" fontId="38" fillId="7" borderId="32" xfId="0" applyNumberFormat="1" applyFont="1" applyFill="1" applyBorder="1" applyAlignment="1">
      <alignment horizontal="left" vertical="center" wrapText="1"/>
    </xf>
    <xf numFmtId="166" fontId="22" fillId="0" borderId="27" xfId="0" applyNumberFormat="1" applyFont="1" applyFill="1" applyBorder="1" applyAlignment="1">
      <alignment horizontal="center" vertical="center" wrapText="1"/>
    </xf>
    <xf numFmtId="3" fontId="22" fillId="0" borderId="28" xfId="0" applyNumberFormat="1" applyFont="1" applyFill="1" applyBorder="1" applyAlignment="1">
      <alignment horizontal="left" vertical="center" wrapText="1"/>
    </xf>
    <xf numFmtId="3" fontId="22" fillId="4" borderId="32" xfId="0" applyNumberFormat="1" applyFont="1" applyFill="1" applyBorder="1" applyAlignment="1">
      <alignment horizontal="left" vertical="center" wrapText="1"/>
    </xf>
    <xf numFmtId="0" fontId="21" fillId="11" borderId="76" xfId="0" applyFont="1" applyFill="1" applyBorder="1" applyAlignment="1">
      <alignment horizontal="center" vertical="center" wrapText="1"/>
    </xf>
    <xf numFmtId="0" fontId="21" fillId="11" borderId="8" xfId="0" applyFont="1" applyFill="1" applyBorder="1" applyAlignment="1">
      <alignment horizontal="center" vertical="center" wrapText="1"/>
    </xf>
    <xf numFmtId="0" fontId="21" fillId="11" borderId="12" xfId="0" applyFont="1" applyFill="1" applyBorder="1" applyAlignment="1">
      <alignment horizontal="center" vertical="center" wrapText="1"/>
    </xf>
    <xf numFmtId="0" fontId="21" fillId="14" borderId="51" xfId="0" applyFont="1" applyFill="1" applyBorder="1" applyAlignment="1">
      <alignment horizontal="center" vertical="center" wrapText="1"/>
    </xf>
    <xf numFmtId="0" fontId="26" fillId="11" borderId="76" xfId="0" applyFont="1" applyFill="1" applyBorder="1" applyAlignment="1">
      <alignment horizontal="center" vertical="center" wrapText="1"/>
    </xf>
    <xf numFmtId="0" fontId="26" fillId="11" borderId="18" xfId="0" applyFont="1" applyFill="1" applyBorder="1" applyAlignment="1">
      <alignment horizontal="center" vertical="center" wrapText="1"/>
    </xf>
    <xf numFmtId="0" fontId="26" fillId="11" borderId="12" xfId="0" applyFont="1" applyFill="1" applyBorder="1" applyAlignment="1">
      <alignment horizontal="center" vertical="center" wrapText="1"/>
    </xf>
    <xf numFmtId="0" fontId="26" fillId="11" borderId="61" xfId="0" applyFont="1" applyFill="1" applyBorder="1" applyAlignment="1">
      <alignment horizontal="center" vertical="center" wrapText="1"/>
    </xf>
    <xf numFmtId="0" fontId="26" fillId="11" borderId="62" xfId="0" applyFont="1" applyFill="1" applyBorder="1" applyAlignment="1">
      <alignment horizontal="center" vertical="center" wrapText="1"/>
    </xf>
    <xf numFmtId="0" fontId="26" fillId="11" borderId="63" xfId="0" applyFont="1" applyFill="1" applyBorder="1" applyAlignment="1">
      <alignment horizontal="center" vertical="center" wrapText="1"/>
    </xf>
    <xf numFmtId="166" fontId="22" fillId="0" borderId="33" xfId="0" applyNumberFormat="1" applyFont="1" applyBorder="1" applyAlignment="1">
      <alignment horizontal="center" vertical="center" wrapText="1"/>
    </xf>
    <xf numFmtId="3" fontId="22" fillId="4" borderId="29" xfId="0" applyNumberFormat="1" applyFont="1" applyFill="1" applyBorder="1" applyAlignment="1">
      <alignment horizontal="left" vertical="center" wrapText="1"/>
    </xf>
    <xf numFmtId="166" fontId="22" fillId="0" borderId="34" xfId="0" applyNumberFormat="1" applyFont="1" applyBorder="1" applyAlignment="1">
      <alignment horizontal="center" vertical="center" wrapText="1"/>
    </xf>
    <xf numFmtId="0" fontId="23" fillId="12" borderId="15" xfId="1" applyFont="1" applyFill="1" applyBorder="1" applyAlignment="1">
      <alignment horizontal="left" vertical="center"/>
    </xf>
    <xf numFmtId="0" fontId="23" fillId="12" borderId="0" xfId="1" applyFont="1" applyFill="1" applyBorder="1" applyAlignment="1">
      <alignment horizontal="left" vertical="center"/>
    </xf>
    <xf numFmtId="3" fontId="23" fillId="12" borderId="0" xfId="1" applyNumberFormat="1" applyFont="1" applyFill="1" applyBorder="1" applyAlignment="1">
      <alignment horizontal="center" vertical="center"/>
    </xf>
    <xf numFmtId="0" fontId="23" fillId="12" borderId="5" xfId="1" applyFont="1" applyFill="1" applyBorder="1" applyAlignment="1">
      <alignment horizontal="center" vertical="center"/>
    </xf>
    <xf numFmtId="0" fontId="37" fillId="11" borderId="60" xfId="0" applyFont="1" applyFill="1" applyBorder="1" applyAlignment="1">
      <alignment horizontal="center" vertical="center" wrapText="1"/>
    </xf>
    <xf numFmtId="0" fontId="37" fillId="11" borderId="8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61" xfId="0" applyFont="1" applyFill="1" applyBorder="1" applyAlignment="1">
      <alignment horizontal="center" vertical="center" wrapText="1"/>
    </xf>
    <xf numFmtId="0" fontId="37" fillId="11" borderId="62" xfId="0" applyFont="1" applyFill="1" applyBorder="1" applyAlignment="1">
      <alignment horizontal="center" vertical="center" wrapText="1"/>
    </xf>
    <xf numFmtId="0" fontId="37" fillId="11" borderId="63" xfId="0" applyFont="1" applyFill="1" applyBorder="1" applyAlignment="1">
      <alignment horizontal="center" vertical="center" wrapText="1"/>
    </xf>
    <xf numFmtId="0" fontId="21" fillId="14" borderId="52" xfId="0" applyFont="1" applyFill="1" applyBorder="1" applyAlignment="1">
      <alignment horizontal="center" vertical="center" wrapText="1"/>
    </xf>
    <xf numFmtId="0" fontId="42" fillId="11" borderId="60" xfId="0" applyFont="1" applyFill="1" applyBorder="1" applyAlignment="1">
      <alignment horizontal="center" vertical="center" wrapText="1"/>
    </xf>
    <xf numFmtId="0" fontId="42" fillId="11" borderId="8" xfId="0" applyFont="1" applyFill="1" applyBorder="1" applyAlignment="1">
      <alignment horizontal="center" vertical="center" wrapText="1"/>
    </xf>
    <xf numFmtId="0" fontId="42" fillId="11" borderId="18" xfId="0" applyFont="1" applyFill="1" applyBorder="1" applyAlignment="1">
      <alignment horizontal="center" vertical="center" wrapText="1"/>
    </xf>
    <xf numFmtId="3" fontId="39" fillId="0" borderId="29" xfId="0" applyNumberFormat="1" applyFont="1" applyFill="1" applyBorder="1" applyAlignment="1">
      <alignment horizontal="center" vertical="center" wrapText="1"/>
    </xf>
    <xf numFmtId="3" fontId="39" fillId="0" borderId="32" xfId="0" applyNumberFormat="1" applyFont="1" applyFill="1" applyBorder="1" applyAlignment="1">
      <alignment horizontal="center" vertical="center" wrapText="1"/>
    </xf>
    <xf numFmtId="3" fontId="39" fillId="0" borderId="29" xfId="0" applyNumberFormat="1" applyFont="1" applyBorder="1" applyAlignment="1">
      <alignment horizontal="center" vertical="center" wrapText="1"/>
    </xf>
    <xf numFmtId="3" fontId="39" fillId="0" borderId="32" xfId="0" applyNumberFormat="1" applyFont="1" applyBorder="1" applyAlignment="1">
      <alignment horizontal="center" vertical="center" wrapText="1"/>
    </xf>
    <xf numFmtId="0" fontId="36" fillId="12" borderId="36" xfId="1" applyFont="1" applyFill="1" applyBorder="1" applyAlignment="1">
      <alignment horizontal="left" vertical="center"/>
    </xf>
    <xf numFmtId="0" fontId="36" fillId="12" borderId="10" xfId="1" applyFont="1" applyFill="1" applyBorder="1" applyAlignment="1">
      <alignment horizontal="left" vertical="center"/>
    </xf>
    <xf numFmtId="0" fontId="36" fillId="12" borderId="83" xfId="1" applyFont="1" applyFill="1" applyBorder="1" applyAlignment="1">
      <alignment horizontal="left" vertical="center"/>
    </xf>
    <xf numFmtId="0" fontId="36" fillId="12" borderId="35" xfId="1" applyFont="1" applyFill="1" applyBorder="1" applyAlignment="1">
      <alignment horizontal="left" vertical="center"/>
    </xf>
    <xf numFmtId="3" fontId="34" fillId="12" borderId="10" xfId="1" applyNumberFormat="1" applyFont="1" applyFill="1" applyBorder="1" applyAlignment="1">
      <alignment horizontal="center" vertical="center"/>
    </xf>
    <xf numFmtId="0" fontId="34" fillId="12" borderId="35" xfId="1" applyFont="1" applyFill="1" applyBorder="1" applyAlignment="1">
      <alignment horizontal="center" vertical="center"/>
    </xf>
    <xf numFmtId="0" fontId="21" fillId="14" borderId="100" xfId="0" applyFont="1" applyFill="1" applyBorder="1" applyAlignment="1">
      <alignment horizontal="center" vertical="center" wrapText="1"/>
    </xf>
    <xf numFmtId="0" fontId="21" fillId="14" borderId="101" xfId="0" applyFont="1" applyFill="1" applyBorder="1" applyAlignment="1">
      <alignment horizontal="center" vertical="center" wrapText="1"/>
    </xf>
    <xf numFmtId="166" fontId="22" fillId="0" borderId="34" xfId="0" applyNumberFormat="1" applyFont="1" applyFill="1" applyBorder="1" applyAlignment="1">
      <alignment horizontal="center" vertical="center" wrapText="1"/>
    </xf>
    <xf numFmtId="3" fontId="22" fillId="0" borderId="32" xfId="0" applyNumberFormat="1" applyFont="1" applyFill="1" applyBorder="1" applyAlignment="1">
      <alignment horizontal="left" vertical="center" wrapText="1"/>
    </xf>
    <xf numFmtId="166" fontId="22" fillId="0" borderId="33" xfId="0" applyNumberFormat="1" applyFont="1" applyFill="1" applyBorder="1" applyAlignment="1">
      <alignment horizontal="center" vertical="center" wrapText="1"/>
    </xf>
    <xf numFmtId="3" fontId="22" fillId="0" borderId="29" xfId="0" applyNumberFormat="1" applyFont="1" applyFill="1" applyBorder="1" applyAlignment="1">
      <alignment horizontal="left" vertical="center" wrapText="1"/>
    </xf>
    <xf numFmtId="0" fontId="21" fillId="11" borderId="60" xfId="0" applyFont="1" applyFill="1" applyBorder="1" applyAlignment="1">
      <alignment horizontal="center" vertical="center" wrapText="1"/>
    </xf>
    <xf numFmtId="0" fontId="21" fillId="11" borderId="18" xfId="0" applyFont="1" applyFill="1" applyBorder="1" applyAlignment="1">
      <alignment horizontal="center" vertical="center" wrapText="1"/>
    </xf>
    <xf numFmtId="0" fontId="36" fillId="14" borderId="56" xfId="0" applyFont="1" applyFill="1" applyBorder="1" applyAlignment="1">
      <alignment horizontal="center"/>
    </xf>
    <xf numFmtId="0" fontId="36" fillId="14" borderId="57" xfId="0" applyFont="1" applyFill="1" applyBorder="1" applyAlignment="1">
      <alignment horizontal="center"/>
    </xf>
    <xf numFmtId="0" fontId="36" fillId="14" borderId="58" xfId="0" applyFont="1" applyFill="1" applyBorder="1" applyAlignment="1">
      <alignment horizontal="center"/>
    </xf>
    <xf numFmtId="0" fontId="26" fillId="11" borderId="60" xfId="0" applyFont="1" applyFill="1" applyBorder="1" applyAlignment="1">
      <alignment horizontal="center" vertical="center" wrapText="1"/>
    </xf>
    <xf numFmtId="0" fontId="26" fillId="11" borderId="8" xfId="0" applyFont="1" applyFill="1" applyBorder="1" applyAlignment="1">
      <alignment horizontal="center" vertical="center" wrapText="1"/>
    </xf>
    <xf numFmtId="0" fontId="26" fillId="11" borderId="3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top"/>
    </xf>
    <xf numFmtId="3" fontId="0" fillId="0" borderId="25" xfId="0" applyNumberFormat="1" applyFont="1" applyFill="1" applyBorder="1" applyAlignment="1">
      <alignment horizontal="center" vertical="center" wrapText="1"/>
    </xf>
    <xf numFmtId="3" fontId="0" fillId="0" borderId="11" xfId="0" applyNumberFormat="1" applyFont="1" applyFill="1" applyBorder="1" applyAlignment="1">
      <alignment horizontal="center" vertical="center" wrapText="1"/>
    </xf>
    <xf numFmtId="164" fontId="0" fillId="0" borderId="25" xfId="0" applyNumberFormat="1" applyFont="1" applyFill="1" applyBorder="1" applyAlignment="1">
      <alignment horizontal="center"/>
    </xf>
    <xf numFmtId="164" fontId="0" fillId="0" borderId="11" xfId="0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26" fillId="13" borderId="54" xfId="0" applyFont="1" applyFill="1" applyBorder="1" applyAlignment="1">
      <alignment horizontal="center" vertical="center" wrapText="1"/>
    </xf>
    <xf numFmtId="0" fontId="26" fillId="13" borderId="4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27" fillId="0" borderId="0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11" borderId="35" xfId="0" applyFont="1" applyFill="1" applyBorder="1" applyAlignment="1">
      <alignment horizontal="center" vertical="center" wrapText="1"/>
    </xf>
    <xf numFmtId="0" fontId="36" fillId="14" borderId="109" xfId="0" applyFont="1" applyFill="1" applyBorder="1" applyAlignment="1">
      <alignment horizontal="center"/>
    </xf>
    <xf numFmtId="3" fontId="0" fillId="0" borderId="4" xfId="0" applyNumberFormat="1" applyFont="1" applyBorder="1" applyAlignment="1">
      <alignment horizontal="center" vertical="center"/>
    </xf>
    <xf numFmtId="3" fontId="0" fillId="0" borderId="67" xfId="0" applyNumberFormat="1" applyFont="1" applyBorder="1" applyAlignment="1">
      <alignment horizontal="center" vertical="center"/>
    </xf>
    <xf numFmtId="3" fontId="0" fillId="0" borderId="68" xfId="0" applyNumberFormat="1" applyFont="1" applyBorder="1" applyAlignment="1">
      <alignment horizontal="center" vertical="center"/>
    </xf>
    <xf numFmtId="0" fontId="21" fillId="11" borderId="64" xfId="0" applyFont="1" applyFill="1" applyBorder="1" applyAlignment="1">
      <alignment horizontal="center" vertical="center" wrapText="1"/>
    </xf>
    <xf numFmtId="0" fontId="21" fillId="11" borderId="65" xfId="0" applyFont="1" applyFill="1" applyBorder="1" applyAlignment="1">
      <alignment horizontal="center" vertical="center" wrapText="1"/>
    </xf>
    <xf numFmtId="0" fontId="21" fillId="11" borderId="66" xfId="0" applyFont="1" applyFill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/>
    </xf>
    <xf numFmtId="3" fontId="0" fillId="0" borderId="3" xfId="0" applyNumberFormat="1" applyFont="1" applyBorder="1" applyAlignment="1">
      <alignment horizontal="center" vertical="center"/>
    </xf>
    <xf numFmtId="0" fontId="36" fillId="14" borderId="73" xfId="0" applyFont="1" applyFill="1" applyBorder="1" applyAlignment="1">
      <alignment horizontal="center"/>
    </xf>
    <xf numFmtId="0" fontId="36" fillId="14" borderId="71" xfId="0" applyFont="1" applyFill="1" applyBorder="1" applyAlignment="1">
      <alignment horizontal="center"/>
    </xf>
    <xf numFmtId="0" fontId="36" fillId="14" borderId="74" xfId="0" applyFont="1" applyFill="1" applyBorder="1" applyAlignment="1">
      <alignment horizontal="center"/>
    </xf>
    <xf numFmtId="164" fontId="0" fillId="0" borderId="25" xfId="0" applyNumberFormat="1" applyFont="1" applyBorder="1" applyAlignment="1">
      <alignment horizontal="center"/>
    </xf>
    <xf numFmtId="164" fontId="0" fillId="0" borderId="11" xfId="0" applyNumberFormat="1" applyFont="1" applyBorder="1" applyAlignment="1">
      <alignment horizontal="center"/>
    </xf>
    <xf numFmtId="0" fontId="26" fillId="13" borderId="59" xfId="0" applyFont="1" applyFill="1" applyBorder="1" applyAlignment="1">
      <alignment horizontal="center" vertical="center" wrapText="1"/>
    </xf>
    <xf numFmtId="0" fontId="26" fillId="13" borderId="75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left" vertical="center" wrapText="1"/>
    </xf>
    <xf numFmtId="0" fontId="27" fillId="0" borderId="46" xfId="0" applyFont="1" applyBorder="1" applyAlignment="1">
      <alignment horizontal="left" vertical="center" wrapText="1"/>
    </xf>
    <xf numFmtId="164" fontId="0" fillId="0" borderId="25" xfId="0" applyNumberFormat="1" applyFont="1" applyBorder="1" applyAlignment="1">
      <alignment horizontal="center" vertical="center" wrapText="1"/>
    </xf>
    <xf numFmtId="164" fontId="0" fillId="0" borderId="11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26" fillId="13" borderId="52" xfId="0" applyFont="1" applyFill="1" applyBorder="1" applyAlignment="1">
      <alignment horizontal="center" vertical="center" wrapText="1"/>
    </xf>
    <xf numFmtId="0" fontId="26" fillId="13" borderId="11" xfId="0" applyFont="1" applyFill="1" applyBorder="1" applyAlignment="1">
      <alignment horizontal="center" vertical="center" wrapText="1"/>
    </xf>
    <xf numFmtId="0" fontId="26" fillId="13" borderId="25" xfId="0" applyFont="1" applyFill="1" applyBorder="1" applyAlignment="1">
      <alignment horizontal="center" vertical="center" wrapText="1"/>
    </xf>
    <xf numFmtId="0" fontId="21" fillId="11" borderId="69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/>
    </xf>
    <xf numFmtId="0" fontId="26" fillId="13" borderId="26" xfId="0" applyFont="1" applyFill="1" applyBorder="1" applyAlignment="1">
      <alignment horizontal="center" vertical="center" wrapText="1"/>
    </xf>
    <xf numFmtId="0" fontId="21" fillId="11" borderId="55" xfId="0" applyFont="1" applyFill="1" applyBorder="1" applyAlignment="1">
      <alignment horizontal="center" vertical="center" wrapText="1"/>
    </xf>
    <xf numFmtId="0" fontId="21" fillId="11" borderId="0" xfId="0" applyFont="1" applyFill="1" applyBorder="1" applyAlignment="1">
      <alignment horizontal="center" vertical="center" wrapText="1"/>
    </xf>
    <xf numFmtId="0" fontId="21" fillId="11" borderId="5" xfId="0" applyFont="1" applyFill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top"/>
    </xf>
    <xf numFmtId="0" fontId="36" fillId="14" borderId="26" xfId="0" applyFont="1" applyFill="1" applyBorder="1" applyAlignment="1">
      <alignment horizontal="center"/>
    </xf>
    <xf numFmtId="0" fontId="36" fillId="14" borderId="52" xfId="0" applyFont="1" applyFill="1" applyBorder="1" applyAlignment="1">
      <alignment horizontal="center"/>
    </xf>
    <xf numFmtId="0" fontId="36" fillId="14" borderId="85" xfId="0" applyFont="1" applyFill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1" fillId="11" borderId="70" xfId="0" applyFont="1" applyFill="1" applyBorder="1" applyAlignment="1">
      <alignment horizontal="center" vertical="center" wrapText="1"/>
    </xf>
    <xf numFmtId="0" fontId="21" fillId="11" borderId="19" xfId="0" applyFont="1" applyFill="1" applyBorder="1" applyAlignment="1">
      <alignment horizontal="center" vertical="center" wrapText="1"/>
    </xf>
    <xf numFmtId="167" fontId="36" fillId="14" borderId="52" xfId="2" applyFont="1" applyFill="1" applyBorder="1" applyAlignment="1">
      <alignment horizontal="center"/>
    </xf>
    <xf numFmtId="167" fontId="36" fillId="14" borderId="85" xfId="2" applyFont="1" applyFill="1" applyBorder="1" applyAlignment="1">
      <alignment horizontal="center"/>
    </xf>
    <xf numFmtId="167" fontId="36" fillId="14" borderId="71" xfId="2" applyFont="1" applyFill="1" applyBorder="1" applyAlignment="1">
      <alignment horizontal="center"/>
    </xf>
    <xf numFmtId="167" fontId="1" fillId="0" borderId="17" xfId="2" applyFont="1" applyBorder="1" applyAlignment="1">
      <alignment horizontal="center"/>
    </xf>
    <xf numFmtId="167" fontId="1" fillId="0" borderId="24" xfId="2" applyFont="1" applyBorder="1" applyAlignment="1">
      <alignment horizontal="center"/>
    </xf>
    <xf numFmtId="167" fontId="1" fillId="0" borderId="18" xfId="2" applyFont="1" applyBorder="1" applyAlignment="1">
      <alignment horizontal="center"/>
    </xf>
    <xf numFmtId="167" fontId="1" fillId="0" borderId="22" xfId="2" applyFont="1" applyBorder="1" applyAlignment="1">
      <alignment horizontal="center"/>
    </xf>
    <xf numFmtId="167" fontId="1" fillId="0" borderId="12" xfId="2" applyFont="1" applyBorder="1" applyAlignment="1">
      <alignment horizontal="center"/>
    </xf>
    <xf numFmtId="167" fontId="1" fillId="0" borderId="13" xfId="2" applyFont="1" applyBorder="1" applyAlignment="1">
      <alignment horizontal="center"/>
    </xf>
    <xf numFmtId="167" fontId="1" fillId="0" borderId="23" xfId="2" applyFont="1" applyBorder="1" applyAlignment="1">
      <alignment horizontal="center"/>
    </xf>
    <xf numFmtId="167" fontId="1" fillId="0" borderId="15" xfId="2" applyFont="1" applyBorder="1" applyAlignment="1">
      <alignment horizontal="center"/>
    </xf>
    <xf numFmtId="167" fontId="1" fillId="0" borderId="16" xfId="2" applyFont="1" applyBorder="1" applyAlignment="1">
      <alignment horizontal="center"/>
    </xf>
    <xf numFmtId="167" fontId="26" fillId="13" borderId="4" xfId="2" applyFont="1" applyFill="1" applyBorder="1" applyAlignment="1">
      <alignment horizontal="center" vertical="center" wrapText="1"/>
    </xf>
    <xf numFmtId="3" fontId="0" fillId="0" borderId="25" xfId="2" applyNumberFormat="1" applyFont="1" applyFill="1" applyBorder="1" applyAlignment="1">
      <alignment horizontal="center" vertical="center" wrapText="1"/>
    </xf>
    <xf numFmtId="3" fontId="0" fillId="0" borderId="11" xfId="2" applyNumberFormat="1" applyFont="1" applyFill="1" applyBorder="1" applyAlignment="1">
      <alignment horizontal="center" vertical="center" wrapText="1"/>
    </xf>
    <xf numFmtId="0" fontId="36" fillId="14" borderId="0" xfId="0" applyFont="1" applyFill="1" applyBorder="1" applyAlignment="1">
      <alignment horizontal="center"/>
    </xf>
    <xf numFmtId="3" fontId="8" fillId="0" borderId="2" xfId="0" applyNumberFormat="1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164" fontId="33" fillId="0" borderId="25" xfId="0" applyNumberFormat="1" applyFont="1" applyBorder="1" applyAlignment="1">
      <alignment horizontal="center" vertical="center" wrapText="1"/>
    </xf>
    <xf numFmtId="164" fontId="33" fillId="0" borderId="11" xfId="0" applyNumberFormat="1" applyFont="1" applyBorder="1" applyAlignment="1">
      <alignment horizontal="center" vertical="center" wrapText="1"/>
    </xf>
    <xf numFmtId="3" fontId="33" fillId="0" borderId="25" xfId="2" applyNumberFormat="1" applyFont="1" applyFill="1" applyBorder="1" applyAlignment="1">
      <alignment horizontal="center" vertical="center" wrapText="1"/>
    </xf>
    <xf numFmtId="3" fontId="33" fillId="0" borderId="11" xfId="2" applyNumberFormat="1" applyFont="1" applyFill="1" applyBorder="1" applyAlignment="1">
      <alignment horizontal="center" vertical="center" wrapText="1"/>
    </xf>
    <xf numFmtId="164" fontId="0" fillId="0" borderId="16" xfId="0" applyNumberFormat="1" applyFont="1" applyBorder="1" applyAlignment="1">
      <alignment horizontal="center" vertical="center" wrapText="1"/>
    </xf>
    <xf numFmtId="164" fontId="0" fillId="0" borderId="13" xfId="0" applyNumberFormat="1" applyFont="1" applyBorder="1" applyAlignment="1">
      <alignment horizontal="center" vertical="center" wrapText="1"/>
    </xf>
    <xf numFmtId="3" fontId="0" fillId="0" borderId="4" xfId="0" applyNumberFormat="1" applyFont="1" applyFill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top"/>
    </xf>
    <xf numFmtId="0" fontId="26" fillId="10" borderId="61" xfId="0" applyFont="1" applyFill="1" applyBorder="1" applyAlignment="1">
      <alignment horizontal="center" vertical="center" wrapText="1"/>
    </xf>
    <xf numFmtId="0" fontId="26" fillId="10" borderId="62" xfId="0" applyFont="1" applyFill="1" applyBorder="1" applyAlignment="1">
      <alignment horizontal="center" vertical="center" wrapText="1"/>
    </xf>
    <xf numFmtId="0" fontId="26" fillId="10" borderId="63" xfId="0" applyFont="1" applyFill="1" applyBorder="1" applyAlignment="1">
      <alignment horizontal="center" vertical="center" wrapText="1"/>
    </xf>
    <xf numFmtId="164" fontId="8" fillId="0" borderId="25" xfId="0" applyNumberFormat="1" applyFont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 wrapText="1"/>
    </xf>
    <xf numFmtId="0" fontId="21" fillId="11" borderId="10" xfId="0" applyFont="1" applyFill="1" applyBorder="1" applyAlignment="1">
      <alignment horizontal="center" vertical="center" wrapText="1"/>
    </xf>
    <xf numFmtId="0" fontId="36" fillId="14" borderId="98" xfId="0" applyFont="1" applyFill="1" applyBorder="1" applyAlignment="1">
      <alignment horizontal="center"/>
    </xf>
    <xf numFmtId="0" fontId="36" fillId="14" borderId="99" xfId="0" applyFont="1" applyFill="1" applyBorder="1" applyAlignment="1">
      <alignment horizontal="center"/>
    </xf>
    <xf numFmtId="0" fontId="36" fillId="14" borderId="84" xfId="0" applyFont="1" applyFill="1" applyBorder="1" applyAlignment="1">
      <alignment horizontal="center"/>
    </xf>
    <xf numFmtId="0" fontId="36" fillId="14" borderId="0" xfId="0" applyFont="1" applyFill="1" applyAlignment="1">
      <alignment horizontal="center"/>
    </xf>
    <xf numFmtId="0" fontId="27" fillId="0" borderId="0" xfId="0" applyFont="1" applyAlignment="1">
      <alignment horizontal="left" vertical="center" wrapText="1"/>
    </xf>
    <xf numFmtId="164" fontId="0" fillId="0" borderId="4" xfId="0" applyNumberFormat="1" applyFont="1" applyBorder="1" applyAlignment="1">
      <alignment horizontal="center" vertical="center" wrapText="1"/>
    </xf>
    <xf numFmtId="3" fontId="0" fillId="0" borderId="25" xfId="0" applyNumberFormat="1" applyFont="1" applyBorder="1" applyAlignment="1">
      <alignment horizontal="center" vertical="center" wrapText="1"/>
    </xf>
    <xf numFmtId="3" fontId="0" fillId="0" borderId="11" xfId="0" applyNumberFormat="1" applyFont="1" applyBorder="1" applyAlignment="1">
      <alignment horizontal="center" vertical="center" wrapText="1"/>
    </xf>
    <xf numFmtId="3" fontId="0" fillId="0" borderId="4" xfId="0" applyNumberFormat="1" applyFont="1" applyBorder="1" applyAlignment="1">
      <alignment horizontal="center" vertical="center" wrapText="1"/>
    </xf>
    <xf numFmtId="0" fontId="36" fillId="14" borderId="47" xfId="0" applyFont="1" applyFill="1" applyBorder="1" applyAlignment="1">
      <alignment horizontal="center"/>
    </xf>
    <xf numFmtId="3" fontId="0" fillId="0" borderId="4" xfId="0" applyNumberFormat="1" applyBorder="1" applyAlignment="1">
      <alignment horizontal="center" vertical="center" wrapText="1"/>
    </xf>
    <xf numFmtId="0" fontId="36" fillId="14" borderId="76" xfId="0" applyFont="1" applyFill="1" applyBorder="1" applyAlignment="1">
      <alignment horizontal="center"/>
    </xf>
    <xf numFmtId="0" fontId="36" fillId="14" borderId="55" xfId="0" applyFont="1" applyFill="1" applyBorder="1" applyAlignment="1">
      <alignment horizontal="center"/>
    </xf>
    <xf numFmtId="0" fontId="36" fillId="14" borderId="70" xfId="0" applyFont="1" applyFill="1" applyBorder="1" applyAlignment="1">
      <alignment horizontal="center"/>
    </xf>
  </cellXfs>
  <cellStyles count="3">
    <cellStyle name="Millares [0]_08. GUADALUPE VICTORIA" xfId="2" xr:uid="{00000000-0005-0000-0000-000000000000}"/>
    <cellStyle name="Normal" xfId="0" builtinId="0"/>
    <cellStyle name="Normal_Hoja1" xfId="1" xr:uid="{00000000-0005-0000-0000-000002000000}"/>
  </cellStyles>
  <dxfs count="3484"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6600"/>
        </patternFill>
      </fill>
    </dxf>
    <dxf>
      <font>
        <b/>
        <i val="0"/>
        <color theme="0"/>
      </font>
      <fill>
        <patternFill>
          <bgColor rgb="FFCC9900"/>
        </patternFill>
      </fill>
    </dxf>
    <dxf>
      <font>
        <b/>
        <i val="0"/>
        <color theme="0"/>
      </font>
      <fill>
        <patternFill>
          <bgColor rgb="FFCC6600"/>
        </patternFill>
      </fill>
    </dxf>
  </dxfs>
  <tableStyles count="0" defaultTableStyle="TableStyleMedium2" defaultPivotStyle="PivotStyleLight16"/>
  <colors>
    <mruColors>
      <color rgb="FF7D4D38"/>
      <color rgb="FF7DB138"/>
      <color rgb="FFBA9E66"/>
      <color rgb="FFBD3826"/>
      <color rgb="FFCC9900"/>
      <color rgb="FFCC6600"/>
      <color rgb="FFDDD9C4"/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17.png"/><Relationship Id="rId3" Type="http://schemas.openxmlformats.org/officeDocument/2006/relationships/image" Target="../media/image22.png"/><Relationship Id="rId7" Type="http://schemas.openxmlformats.org/officeDocument/2006/relationships/image" Target="../media/image1.wmf"/><Relationship Id="rId12" Type="http://schemas.openxmlformats.org/officeDocument/2006/relationships/image" Target="../media/image2.wmf"/><Relationship Id="rId2" Type="http://schemas.openxmlformats.org/officeDocument/2006/relationships/image" Target="../media/image34.png"/><Relationship Id="rId16" Type="http://schemas.openxmlformats.org/officeDocument/2006/relationships/image" Target="../media/image29.png"/><Relationship Id="rId1" Type="http://schemas.openxmlformats.org/officeDocument/2006/relationships/image" Target="../media/image33.png"/><Relationship Id="rId6" Type="http://schemas.openxmlformats.org/officeDocument/2006/relationships/image" Target="../media/image25.png"/><Relationship Id="rId11" Type="http://schemas.openxmlformats.org/officeDocument/2006/relationships/image" Target="../media/image16.wmf"/><Relationship Id="rId5" Type="http://schemas.openxmlformats.org/officeDocument/2006/relationships/image" Target="../media/image3.png"/><Relationship Id="rId15" Type="http://schemas.openxmlformats.org/officeDocument/2006/relationships/image" Target="../media/image28.png"/><Relationship Id="rId10" Type="http://schemas.openxmlformats.org/officeDocument/2006/relationships/image" Target="../media/image26.png"/><Relationship Id="rId4" Type="http://schemas.openxmlformats.org/officeDocument/2006/relationships/image" Target="../media/image15.png"/><Relationship Id="rId9" Type="http://schemas.openxmlformats.org/officeDocument/2006/relationships/image" Target="../media/image24.png"/><Relationship Id="rId14" Type="http://schemas.openxmlformats.org/officeDocument/2006/relationships/image" Target="../media/image4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2.png"/><Relationship Id="rId7" Type="http://schemas.openxmlformats.org/officeDocument/2006/relationships/image" Target="../media/image2.wmf"/><Relationship Id="rId12" Type="http://schemas.openxmlformats.org/officeDocument/2006/relationships/image" Target="../media/image29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1.wmf"/><Relationship Id="rId11" Type="http://schemas.openxmlformats.org/officeDocument/2006/relationships/image" Target="../media/image28.png"/><Relationship Id="rId5" Type="http://schemas.openxmlformats.org/officeDocument/2006/relationships/image" Target="../media/image25.png"/><Relationship Id="rId10" Type="http://schemas.openxmlformats.org/officeDocument/2006/relationships/image" Target="../media/image45.png"/><Relationship Id="rId4" Type="http://schemas.openxmlformats.org/officeDocument/2006/relationships/image" Target="../media/image24.png"/><Relationship Id="rId9" Type="http://schemas.openxmlformats.org/officeDocument/2006/relationships/image" Target="../media/image37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5.png"/><Relationship Id="rId7" Type="http://schemas.openxmlformats.org/officeDocument/2006/relationships/image" Target="../media/image24.png"/><Relationship Id="rId2" Type="http://schemas.openxmlformats.org/officeDocument/2006/relationships/image" Target="../media/image22.png"/><Relationship Id="rId1" Type="http://schemas.openxmlformats.org/officeDocument/2006/relationships/image" Target="../media/image16.wmf"/><Relationship Id="rId6" Type="http://schemas.openxmlformats.org/officeDocument/2006/relationships/image" Target="../media/image23.png"/><Relationship Id="rId11" Type="http://schemas.openxmlformats.org/officeDocument/2006/relationships/image" Target="../media/image29.png"/><Relationship Id="rId5" Type="http://schemas.openxmlformats.org/officeDocument/2006/relationships/image" Target="../media/image25.png"/><Relationship Id="rId10" Type="http://schemas.openxmlformats.org/officeDocument/2006/relationships/image" Target="../media/image28.png"/><Relationship Id="rId4" Type="http://schemas.openxmlformats.org/officeDocument/2006/relationships/image" Target="../media/image3.png"/><Relationship Id="rId9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3" Type="http://schemas.openxmlformats.org/officeDocument/2006/relationships/image" Target="../media/image15.png"/><Relationship Id="rId7" Type="http://schemas.openxmlformats.org/officeDocument/2006/relationships/image" Target="../media/image2.wmf"/><Relationship Id="rId2" Type="http://schemas.openxmlformats.org/officeDocument/2006/relationships/image" Target="../media/image22.png"/><Relationship Id="rId1" Type="http://schemas.openxmlformats.org/officeDocument/2006/relationships/image" Target="../media/image47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5.png"/><Relationship Id="rId10" Type="http://schemas.openxmlformats.org/officeDocument/2006/relationships/image" Target="../media/image28.png"/><Relationship Id="rId4" Type="http://schemas.openxmlformats.org/officeDocument/2006/relationships/image" Target="../media/image3.png"/><Relationship Id="rId9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16.wmf"/><Relationship Id="rId1" Type="http://schemas.openxmlformats.org/officeDocument/2006/relationships/image" Target="../media/image48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29.png"/><Relationship Id="rId3" Type="http://schemas.openxmlformats.org/officeDocument/2006/relationships/image" Target="../media/image37.png"/><Relationship Id="rId7" Type="http://schemas.openxmlformats.org/officeDocument/2006/relationships/image" Target="../media/image2.wmf"/><Relationship Id="rId12" Type="http://schemas.openxmlformats.org/officeDocument/2006/relationships/image" Target="../media/image28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1.wmf"/><Relationship Id="rId11" Type="http://schemas.openxmlformats.org/officeDocument/2006/relationships/image" Target="../media/image51.png"/><Relationship Id="rId5" Type="http://schemas.openxmlformats.org/officeDocument/2006/relationships/image" Target="../media/image25.png"/><Relationship Id="rId10" Type="http://schemas.openxmlformats.org/officeDocument/2006/relationships/image" Target="../media/image17.png"/><Relationship Id="rId4" Type="http://schemas.openxmlformats.org/officeDocument/2006/relationships/image" Target="../media/image24.png"/><Relationship Id="rId9" Type="http://schemas.openxmlformats.org/officeDocument/2006/relationships/image" Target="../media/image16.wmf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28.png"/><Relationship Id="rId3" Type="http://schemas.openxmlformats.org/officeDocument/2006/relationships/image" Target="../media/image24.png"/><Relationship Id="rId7" Type="http://schemas.openxmlformats.org/officeDocument/2006/relationships/image" Target="../media/image16.wmf"/><Relationship Id="rId12" Type="http://schemas.openxmlformats.org/officeDocument/2006/relationships/image" Target="../media/image17.png"/><Relationship Id="rId2" Type="http://schemas.openxmlformats.org/officeDocument/2006/relationships/image" Target="../media/image37.png"/><Relationship Id="rId1" Type="http://schemas.openxmlformats.org/officeDocument/2006/relationships/image" Target="../media/image31.png"/><Relationship Id="rId6" Type="http://schemas.openxmlformats.org/officeDocument/2006/relationships/image" Target="../media/image15.png"/><Relationship Id="rId11" Type="http://schemas.openxmlformats.org/officeDocument/2006/relationships/image" Target="../media/image2.wmf"/><Relationship Id="rId5" Type="http://schemas.openxmlformats.org/officeDocument/2006/relationships/image" Target="../media/image22.png"/><Relationship Id="rId10" Type="http://schemas.openxmlformats.org/officeDocument/2006/relationships/image" Target="../media/image1.wmf"/><Relationship Id="rId4" Type="http://schemas.openxmlformats.org/officeDocument/2006/relationships/image" Target="../media/image52.png"/><Relationship Id="rId9" Type="http://schemas.openxmlformats.org/officeDocument/2006/relationships/image" Target="../media/image25.png"/><Relationship Id="rId14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28.png"/><Relationship Id="rId3" Type="http://schemas.openxmlformats.org/officeDocument/2006/relationships/image" Target="../media/image53.png"/><Relationship Id="rId7" Type="http://schemas.openxmlformats.org/officeDocument/2006/relationships/image" Target="../media/image15.png"/><Relationship Id="rId12" Type="http://schemas.openxmlformats.org/officeDocument/2006/relationships/image" Target="../media/image17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11" Type="http://schemas.openxmlformats.org/officeDocument/2006/relationships/image" Target="../media/image16.wmf"/><Relationship Id="rId5" Type="http://schemas.openxmlformats.org/officeDocument/2006/relationships/image" Target="../media/image34.png"/><Relationship Id="rId10" Type="http://schemas.openxmlformats.org/officeDocument/2006/relationships/image" Target="../media/image1.wmf"/><Relationship Id="rId4" Type="http://schemas.openxmlformats.org/officeDocument/2006/relationships/image" Target="../media/image33.png"/><Relationship Id="rId9" Type="http://schemas.openxmlformats.org/officeDocument/2006/relationships/image" Target="../media/image25.png"/><Relationship Id="rId14" Type="http://schemas.openxmlformats.org/officeDocument/2006/relationships/image" Target="../media/image2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24.png"/><Relationship Id="rId7" Type="http://schemas.openxmlformats.org/officeDocument/2006/relationships/image" Target="../media/image17.png"/><Relationship Id="rId2" Type="http://schemas.openxmlformats.org/officeDocument/2006/relationships/image" Target="../media/image37.png"/><Relationship Id="rId1" Type="http://schemas.openxmlformats.org/officeDocument/2006/relationships/image" Target="../media/image50.png"/><Relationship Id="rId6" Type="http://schemas.openxmlformats.org/officeDocument/2006/relationships/image" Target="../media/image2.wmf"/><Relationship Id="rId5" Type="http://schemas.openxmlformats.org/officeDocument/2006/relationships/image" Target="../media/image25.png"/><Relationship Id="rId10" Type="http://schemas.openxmlformats.org/officeDocument/2006/relationships/image" Target="../media/image29.png"/><Relationship Id="rId4" Type="http://schemas.openxmlformats.org/officeDocument/2006/relationships/image" Target="../media/image16.wmf"/><Relationship Id="rId9" Type="http://schemas.openxmlformats.org/officeDocument/2006/relationships/image" Target="../media/image28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.wmf"/><Relationship Id="rId3" Type="http://schemas.openxmlformats.org/officeDocument/2006/relationships/image" Target="../media/image33.png"/><Relationship Id="rId7" Type="http://schemas.openxmlformats.org/officeDocument/2006/relationships/image" Target="../media/image3.png"/><Relationship Id="rId12" Type="http://schemas.openxmlformats.org/officeDocument/2006/relationships/image" Target="../media/image1.wmf"/><Relationship Id="rId17" Type="http://schemas.openxmlformats.org/officeDocument/2006/relationships/image" Target="../media/image29.png"/><Relationship Id="rId2" Type="http://schemas.openxmlformats.org/officeDocument/2006/relationships/image" Target="../media/image56.png"/><Relationship Id="rId16" Type="http://schemas.openxmlformats.org/officeDocument/2006/relationships/image" Target="../media/image28.png"/><Relationship Id="rId1" Type="http://schemas.openxmlformats.org/officeDocument/2006/relationships/image" Target="../media/image55.png"/><Relationship Id="rId6" Type="http://schemas.openxmlformats.org/officeDocument/2006/relationships/image" Target="../media/image15.png"/><Relationship Id="rId11" Type="http://schemas.openxmlformats.org/officeDocument/2006/relationships/image" Target="../media/image24.png"/><Relationship Id="rId5" Type="http://schemas.openxmlformats.org/officeDocument/2006/relationships/image" Target="../media/image22.png"/><Relationship Id="rId15" Type="http://schemas.openxmlformats.org/officeDocument/2006/relationships/image" Target="../media/image17.png"/><Relationship Id="rId10" Type="http://schemas.openxmlformats.org/officeDocument/2006/relationships/image" Target="../media/image37.png"/><Relationship Id="rId4" Type="http://schemas.openxmlformats.org/officeDocument/2006/relationships/image" Target="../media/image34.png"/><Relationship Id="rId9" Type="http://schemas.openxmlformats.org/officeDocument/2006/relationships/image" Target="../media/image31.png"/><Relationship Id="rId14" Type="http://schemas.openxmlformats.org/officeDocument/2006/relationships/image" Target="../media/image16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7.pn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1" Type="http://schemas.openxmlformats.org/officeDocument/2006/relationships/image" Target="../media/image14.png"/><Relationship Id="rId5" Type="http://schemas.openxmlformats.org/officeDocument/2006/relationships/image" Target="../media/image5.png"/><Relationship Id="rId15" Type="http://schemas.openxmlformats.org/officeDocument/2006/relationships/image" Target="../media/image16.wmf"/><Relationship Id="rId10" Type="http://schemas.openxmlformats.org/officeDocument/2006/relationships/image" Target="../media/image10.png"/><Relationship Id="rId19" Type="http://schemas.openxmlformats.org/officeDocument/2006/relationships/image" Target="../media/image2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13" Type="http://schemas.openxmlformats.org/officeDocument/2006/relationships/image" Target="../media/image28.png"/><Relationship Id="rId3" Type="http://schemas.openxmlformats.org/officeDocument/2006/relationships/image" Target="../media/image57.png"/><Relationship Id="rId7" Type="http://schemas.openxmlformats.org/officeDocument/2006/relationships/image" Target="../media/image15.png"/><Relationship Id="rId12" Type="http://schemas.openxmlformats.org/officeDocument/2006/relationships/image" Target="../media/image17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11" Type="http://schemas.openxmlformats.org/officeDocument/2006/relationships/image" Target="../media/image31.png"/><Relationship Id="rId5" Type="http://schemas.openxmlformats.org/officeDocument/2006/relationships/image" Target="../media/image34.png"/><Relationship Id="rId10" Type="http://schemas.openxmlformats.org/officeDocument/2006/relationships/image" Target="../media/image25.png"/><Relationship Id="rId4" Type="http://schemas.openxmlformats.org/officeDocument/2006/relationships/image" Target="../media/image33.png"/><Relationship Id="rId9" Type="http://schemas.openxmlformats.org/officeDocument/2006/relationships/image" Target="../media/image3.png"/><Relationship Id="rId14" Type="http://schemas.openxmlformats.org/officeDocument/2006/relationships/image" Target="../media/image29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28.png"/><Relationship Id="rId3" Type="http://schemas.openxmlformats.org/officeDocument/2006/relationships/image" Target="../media/image59.png"/><Relationship Id="rId7" Type="http://schemas.openxmlformats.org/officeDocument/2006/relationships/image" Target="../media/image16.wmf"/><Relationship Id="rId12" Type="http://schemas.openxmlformats.org/officeDocument/2006/relationships/image" Target="../media/image17.png"/><Relationship Id="rId2" Type="http://schemas.openxmlformats.org/officeDocument/2006/relationships/image" Target="../media/image58.png"/><Relationship Id="rId1" Type="http://schemas.openxmlformats.org/officeDocument/2006/relationships/image" Target="../media/image24.png"/><Relationship Id="rId6" Type="http://schemas.openxmlformats.org/officeDocument/2006/relationships/image" Target="../media/image15.png"/><Relationship Id="rId11" Type="http://schemas.openxmlformats.org/officeDocument/2006/relationships/image" Target="../media/image2.wmf"/><Relationship Id="rId5" Type="http://schemas.openxmlformats.org/officeDocument/2006/relationships/image" Target="../media/image22.png"/><Relationship Id="rId10" Type="http://schemas.openxmlformats.org/officeDocument/2006/relationships/image" Target="../media/image31.png"/><Relationship Id="rId4" Type="http://schemas.openxmlformats.org/officeDocument/2006/relationships/image" Target="../media/image33.png"/><Relationship Id="rId9" Type="http://schemas.openxmlformats.org/officeDocument/2006/relationships/image" Target="../media/image25.png"/><Relationship Id="rId14" Type="http://schemas.openxmlformats.org/officeDocument/2006/relationships/image" Target="../media/image2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29.png"/><Relationship Id="rId3" Type="http://schemas.openxmlformats.org/officeDocument/2006/relationships/image" Target="../media/image34.png"/><Relationship Id="rId7" Type="http://schemas.openxmlformats.org/officeDocument/2006/relationships/image" Target="../media/image25.png"/><Relationship Id="rId12" Type="http://schemas.openxmlformats.org/officeDocument/2006/relationships/image" Target="../media/image28.png"/><Relationship Id="rId2" Type="http://schemas.openxmlformats.org/officeDocument/2006/relationships/image" Target="../media/image33.png"/><Relationship Id="rId1" Type="http://schemas.openxmlformats.org/officeDocument/2006/relationships/image" Target="../media/image24.png"/><Relationship Id="rId6" Type="http://schemas.openxmlformats.org/officeDocument/2006/relationships/image" Target="../media/image3.png"/><Relationship Id="rId11" Type="http://schemas.openxmlformats.org/officeDocument/2006/relationships/image" Target="../media/image60.png"/><Relationship Id="rId5" Type="http://schemas.openxmlformats.org/officeDocument/2006/relationships/image" Target="../media/image16.wmf"/><Relationship Id="rId10" Type="http://schemas.openxmlformats.org/officeDocument/2006/relationships/image" Target="../media/image17.png"/><Relationship Id="rId4" Type="http://schemas.openxmlformats.org/officeDocument/2006/relationships/image" Target="../media/image22.png"/><Relationship Id="rId9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wmf"/><Relationship Id="rId13" Type="http://schemas.openxmlformats.org/officeDocument/2006/relationships/image" Target="../media/image29.png"/><Relationship Id="rId3" Type="http://schemas.openxmlformats.org/officeDocument/2006/relationships/image" Target="../media/image34.png"/><Relationship Id="rId7" Type="http://schemas.openxmlformats.org/officeDocument/2006/relationships/image" Target="../media/image31.png"/><Relationship Id="rId12" Type="http://schemas.openxmlformats.org/officeDocument/2006/relationships/image" Target="../media/image28.png"/><Relationship Id="rId2" Type="http://schemas.openxmlformats.org/officeDocument/2006/relationships/image" Target="../media/image33.png"/><Relationship Id="rId1" Type="http://schemas.openxmlformats.org/officeDocument/2006/relationships/image" Target="../media/image24.png"/><Relationship Id="rId6" Type="http://schemas.openxmlformats.org/officeDocument/2006/relationships/image" Target="../media/image25.png"/><Relationship Id="rId11" Type="http://schemas.openxmlformats.org/officeDocument/2006/relationships/image" Target="../media/image61.png"/><Relationship Id="rId5" Type="http://schemas.openxmlformats.org/officeDocument/2006/relationships/image" Target="../media/image3.png"/><Relationship Id="rId10" Type="http://schemas.openxmlformats.org/officeDocument/2006/relationships/image" Target="../media/image17.png"/><Relationship Id="rId4" Type="http://schemas.openxmlformats.org/officeDocument/2006/relationships/image" Target="../media/image22.png"/><Relationship Id="rId9" Type="http://schemas.openxmlformats.org/officeDocument/2006/relationships/image" Target="../media/image16.wmf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wmf"/><Relationship Id="rId13" Type="http://schemas.openxmlformats.org/officeDocument/2006/relationships/image" Target="../media/image28.png"/><Relationship Id="rId3" Type="http://schemas.openxmlformats.org/officeDocument/2006/relationships/image" Target="../media/image34.png"/><Relationship Id="rId7" Type="http://schemas.openxmlformats.org/officeDocument/2006/relationships/image" Target="../media/image23.png"/><Relationship Id="rId12" Type="http://schemas.openxmlformats.org/officeDocument/2006/relationships/image" Target="../media/image62.png"/><Relationship Id="rId2" Type="http://schemas.openxmlformats.org/officeDocument/2006/relationships/image" Target="../media/image22.png"/><Relationship Id="rId1" Type="http://schemas.openxmlformats.org/officeDocument/2006/relationships/image" Target="../media/image16.wmf"/><Relationship Id="rId6" Type="http://schemas.openxmlformats.org/officeDocument/2006/relationships/image" Target="../media/image24.png"/><Relationship Id="rId11" Type="http://schemas.openxmlformats.org/officeDocument/2006/relationships/image" Target="../media/image17.png"/><Relationship Id="rId5" Type="http://schemas.openxmlformats.org/officeDocument/2006/relationships/image" Target="../media/image25.png"/><Relationship Id="rId10" Type="http://schemas.openxmlformats.org/officeDocument/2006/relationships/image" Target="../media/image33.png"/><Relationship Id="rId4" Type="http://schemas.openxmlformats.org/officeDocument/2006/relationships/image" Target="../media/image3.png"/><Relationship Id="rId9" Type="http://schemas.openxmlformats.org/officeDocument/2006/relationships/image" Target="../media/image2.wmf"/><Relationship Id="rId14" Type="http://schemas.openxmlformats.org/officeDocument/2006/relationships/image" Target="../media/image29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8.png"/><Relationship Id="rId3" Type="http://schemas.openxmlformats.org/officeDocument/2006/relationships/image" Target="../media/image15.png"/><Relationship Id="rId7" Type="http://schemas.openxmlformats.org/officeDocument/2006/relationships/image" Target="../media/image3.png"/><Relationship Id="rId12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Relationship Id="rId6" Type="http://schemas.openxmlformats.org/officeDocument/2006/relationships/image" Target="../media/image34.png"/><Relationship Id="rId11" Type="http://schemas.openxmlformats.org/officeDocument/2006/relationships/image" Target="../media/image17.png"/><Relationship Id="rId5" Type="http://schemas.openxmlformats.org/officeDocument/2006/relationships/image" Target="../media/image22.png"/><Relationship Id="rId10" Type="http://schemas.openxmlformats.org/officeDocument/2006/relationships/image" Target="../media/image24.png"/><Relationship Id="rId4" Type="http://schemas.openxmlformats.org/officeDocument/2006/relationships/image" Target="../media/image16.wmf"/><Relationship Id="rId9" Type="http://schemas.openxmlformats.org/officeDocument/2006/relationships/image" Target="../media/image1.wmf"/><Relationship Id="rId14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6.png"/><Relationship Id="rId3" Type="http://schemas.openxmlformats.org/officeDocument/2006/relationships/image" Target="../media/image16.wmf"/><Relationship Id="rId7" Type="http://schemas.openxmlformats.org/officeDocument/2006/relationships/image" Target="../media/image1.wmf"/><Relationship Id="rId12" Type="http://schemas.openxmlformats.org/officeDocument/2006/relationships/image" Target="../media/image17.png"/><Relationship Id="rId2" Type="http://schemas.openxmlformats.org/officeDocument/2006/relationships/image" Target="../media/image15.png"/><Relationship Id="rId1" Type="http://schemas.openxmlformats.org/officeDocument/2006/relationships/image" Target="../media/image22.png"/><Relationship Id="rId6" Type="http://schemas.openxmlformats.org/officeDocument/2006/relationships/image" Target="../media/image25.png"/><Relationship Id="rId11" Type="http://schemas.openxmlformats.org/officeDocument/2006/relationships/image" Target="../media/image31.png"/><Relationship Id="rId5" Type="http://schemas.openxmlformats.org/officeDocument/2006/relationships/image" Target="../media/image3.png"/><Relationship Id="rId15" Type="http://schemas.openxmlformats.org/officeDocument/2006/relationships/image" Target="../media/image29.png"/><Relationship Id="rId10" Type="http://schemas.openxmlformats.org/officeDocument/2006/relationships/image" Target="../media/image2.wmf"/><Relationship Id="rId4" Type="http://schemas.openxmlformats.org/officeDocument/2006/relationships/image" Target="../media/image34.png"/><Relationship Id="rId9" Type="http://schemas.openxmlformats.org/officeDocument/2006/relationships/image" Target="../media/image24.png"/><Relationship Id="rId14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wmf"/><Relationship Id="rId13" Type="http://schemas.openxmlformats.org/officeDocument/2006/relationships/image" Target="../media/image17.png"/><Relationship Id="rId3" Type="http://schemas.openxmlformats.org/officeDocument/2006/relationships/image" Target="../media/image15.png"/><Relationship Id="rId7" Type="http://schemas.openxmlformats.org/officeDocument/2006/relationships/image" Target="../media/image25.png"/><Relationship Id="rId12" Type="http://schemas.openxmlformats.org/officeDocument/2006/relationships/image" Target="../media/image31.png"/><Relationship Id="rId2" Type="http://schemas.openxmlformats.org/officeDocument/2006/relationships/image" Target="../media/image22.png"/><Relationship Id="rId1" Type="http://schemas.openxmlformats.org/officeDocument/2006/relationships/image" Target="../media/image67.png"/><Relationship Id="rId6" Type="http://schemas.openxmlformats.org/officeDocument/2006/relationships/image" Target="../media/image3.png"/><Relationship Id="rId11" Type="http://schemas.openxmlformats.org/officeDocument/2006/relationships/image" Target="../media/image24.png"/><Relationship Id="rId5" Type="http://schemas.openxmlformats.org/officeDocument/2006/relationships/image" Target="../media/image34.png"/><Relationship Id="rId15" Type="http://schemas.openxmlformats.org/officeDocument/2006/relationships/image" Target="../media/image29.png"/><Relationship Id="rId10" Type="http://schemas.openxmlformats.org/officeDocument/2006/relationships/image" Target="../media/image63.png"/><Relationship Id="rId4" Type="http://schemas.openxmlformats.org/officeDocument/2006/relationships/image" Target="../media/image16.wmf"/><Relationship Id="rId9" Type="http://schemas.openxmlformats.org/officeDocument/2006/relationships/image" Target="../media/image2.wmf"/><Relationship Id="rId14" Type="http://schemas.openxmlformats.org/officeDocument/2006/relationships/image" Target="../media/image28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29.png"/><Relationship Id="rId3" Type="http://schemas.openxmlformats.org/officeDocument/2006/relationships/image" Target="../media/image16.wmf"/><Relationship Id="rId7" Type="http://schemas.openxmlformats.org/officeDocument/2006/relationships/image" Target="../media/image63.png"/><Relationship Id="rId12" Type="http://schemas.openxmlformats.org/officeDocument/2006/relationships/image" Target="../media/image28.png"/><Relationship Id="rId2" Type="http://schemas.openxmlformats.org/officeDocument/2006/relationships/image" Target="../media/image15.png"/><Relationship Id="rId1" Type="http://schemas.openxmlformats.org/officeDocument/2006/relationships/image" Target="../media/image22.png"/><Relationship Id="rId6" Type="http://schemas.openxmlformats.org/officeDocument/2006/relationships/image" Target="../media/image25.png"/><Relationship Id="rId11" Type="http://schemas.openxmlformats.org/officeDocument/2006/relationships/image" Target="../media/image68.png"/><Relationship Id="rId5" Type="http://schemas.openxmlformats.org/officeDocument/2006/relationships/image" Target="../media/image3.png"/><Relationship Id="rId10" Type="http://schemas.openxmlformats.org/officeDocument/2006/relationships/image" Target="../media/image17.png"/><Relationship Id="rId4" Type="http://schemas.openxmlformats.org/officeDocument/2006/relationships/image" Target="../media/image34.png"/><Relationship Id="rId9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3" Type="http://schemas.openxmlformats.org/officeDocument/2006/relationships/image" Target="../media/image15.png"/><Relationship Id="rId7" Type="http://schemas.openxmlformats.org/officeDocument/2006/relationships/image" Target="../media/image24.png"/><Relationship Id="rId2" Type="http://schemas.openxmlformats.org/officeDocument/2006/relationships/image" Target="../media/image22.png"/><Relationship Id="rId1" Type="http://schemas.openxmlformats.org/officeDocument/2006/relationships/image" Target="../media/image69.png"/><Relationship Id="rId6" Type="http://schemas.openxmlformats.org/officeDocument/2006/relationships/image" Target="../media/image25.png"/><Relationship Id="rId11" Type="http://schemas.openxmlformats.org/officeDocument/2006/relationships/image" Target="../media/image29.png"/><Relationship Id="rId5" Type="http://schemas.openxmlformats.org/officeDocument/2006/relationships/image" Target="../media/image3.png"/><Relationship Id="rId10" Type="http://schemas.openxmlformats.org/officeDocument/2006/relationships/image" Target="../media/image28.png"/><Relationship Id="rId4" Type="http://schemas.openxmlformats.org/officeDocument/2006/relationships/image" Target="../media/image34.pn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17" Type="http://schemas.openxmlformats.org/officeDocument/2006/relationships/image" Target="../media/image21.png"/><Relationship Id="rId2" Type="http://schemas.openxmlformats.org/officeDocument/2006/relationships/image" Target="../media/image2.wmf"/><Relationship Id="rId16" Type="http://schemas.openxmlformats.org/officeDocument/2006/relationships/image" Target="../media/image17.png"/><Relationship Id="rId1" Type="http://schemas.openxmlformats.org/officeDocument/2006/relationships/image" Target="../media/image1.wmf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6.png"/><Relationship Id="rId15" Type="http://schemas.openxmlformats.org/officeDocument/2006/relationships/image" Target="../media/image16.wmf"/><Relationship Id="rId10" Type="http://schemas.openxmlformats.org/officeDocument/2006/relationships/image" Target="../media/image14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png"/><Relationship Id="rId3" Type="http://schemas.openxmlformats.org/officeDocument/2006/relationships/image" Target="../media/image22.png"/><Relationship Id="rId7" Type="http://schemas.openxmlformats.org/officeDocument/2006/relationships/image" Target="../media/image63.png"/><Relationship Id="rId12" Type="http://schemas.openxmlformats.org/officeDocument/2006/relationships/image" Target="../media/image17.png"/><Relationship Id="rId2" Type="http://schemas.openxmlformats.org/officeDocument/2006/relationships/image" Target="../media/image16.wmf"/><Relationship Id="rId1" Type="http://schemas.openxmlformats.org/officeDocument/2006/relationships/image" Target="../media/image70.png"/><Relationship Id="rId6" Type="http://schemas.openxmlformats.org/officeDocument/2006/relationships/image" Target="../media/image25.png"/><Relationship Id="rId11" Type="http://schemas.openxmlformats.org/officeDocument/2006/relationships/image" Target="../media/image15.png"/><Relationship Id="rId5" Type="http://schemas.openxmlformats.org/officeDocument/2006/relationships/image" Target="../media/image3.png"/><Relationship Id="rId10" Type="http://schemas.openxmlformats.org/officeDocument/2006/relationships/image" Target="../media/image64.png"/><Relationship Id="rId4" Type="http://schemas.openxmlformats.org/officeDocument/2006/relationships/image" Target="../media/image34.png"/><Relationship Id="rId9" Type="http://schemas.openxmlformats.org/officeDocument/2006/relationships/image" Target="../media/image31.png"/><Relationship Id="rId14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28.png"/><Relationship Id="rId3" Type="http://schemas.openxmlformats.org/officeDocument/2006/relationships/image" Target="../media/image17.png"/><Relationship Id="rId7" Type="http://schemas.openxmlformats.org/officeDocument/2006/relationships/image" Target="../media/image25.png"/><Relationship Id="rId12" Type="http://schemas.openxmlformats.org/officeDocument/2006/relationships/image" Target="../media/image15.png"/><Relationship Id="rId2" Type="http://schemas.openxmlformats.org/officeDocument/2006/relationships/image" Target="../media/image16.wmf"/><Relationship Id="rId1" Type="http://schemas.openxmlformats.org/officeDocument/2006/relationships/image" Target="../media/image71.png"/><Relationship Id="rId6" Type="http://schemas.openxmlformats.org/officeDocument/2006/relationships/image" Target="../media/image3.png"/><Relationship Id="rId11" Type="http://schemas.openxmlformats.org/officeDocument/2006/relationships/image" Target="../media/image64.png"/><Relationship Id="rId5" Type="http://schemas.openxmlformats.org/officeDocument/2006/relationships/image" Target="../media/image34.png"/><Relationship Id="rId10" Type="http://schemas.openxmlformats.org/officeDocument/2006/relationships/image" Target="../media/image1.wmf"/><Relationship Id="rId4" Type="http://schemas.openxmlformats.org/officeDocument/2006/relationships/image" Target="../media/image22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28.png"/><Relationship Id="rId3" Type="http://schemas.openxmlformats.org/officeDocument/2006/relationships/image" Target="../media/image17.png"/><Relationship Id="rId7" Type="http://schemas.openxmlformats.org/officeDocument/2006/relationships/image" Target="../media/image25.png"/><Relationship Id="rId12" Type="http://schemas.openxmlformats.org/officeDocument/2006/relationships/image" Target="../media/image15.png"/><Relationship Id="rId2" Type="http://schemas.openxmlformats.org/officeDocument/2006/relationships/image" Target="../media/image16.wmf"/><Relationship Id="rId1" Type="http://schemas.openxmlformats.org/officeDocument/2006/relationships/image" Target="../media/image72.png"/><Relationship Id="rId6" Type="http://schemas.openxmlformats.org/officeDocument/2006/relationships/image" Target="../media/image3.png"/><Relationship Id="rId11" Type="http://schemas.openxmlformats.org/officeDocument/2006/relationships/image" Target="../media/image64.png"/><Relationship Id="rId5" Type="http://schemas.openxmlformats.org/officeDocument/2006/relationships/image" Target="../media/image34.png"/><Relationship Id="rId10" Type="http://schemas.openxmlformats.org/officeDocument/2006/relationships/image" Target="../media/image1.wmf"/><Relationship Id="rId4" Type="http://schemas.openxmlformats.org/officeDocument/2006/relationships/image" Target="../media/image22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7.png"/><Relationship Id="rId7" Type="http://schemas.openxmlformats.org/officeDocument/2006/relationships/image" Target="../media/image25.png"/><Relationship Id="rId12" Type="http://schemas.openxmlformats.org/officeDocument/2006/relationships/image" Target="../media/image28.png"/><Relationship Id="rId2" Type="http://schemas.openxmlformats.org/officeDocument/2006/relationships/image" Target="../media/image16.wmf"/><Relationship Id="rId1" Type="http://schemas.openxmlformats.org/officeDocument/2006/relationships/image" Target="../media/image73.png"/><Relationship Id="rId6" Type="http://schemas.openxmlformats.org/officeDocument/2006/relationships/image" Target="../media/image3.png"/><Relationship Id="rId11" Type="http://schemas.openxmlformats.org/officeDocument/2006/relationships/image" Target="../media/image15.png"/><Relationship Id="rId5" Type="http://schemas.openxmlformats.org/officeDocument/2006/relationships/image" Target="../media/image34.png"/><Relationship Id="rId10" Type="http://schemas.openxmlformats.org/officeDocument/2006/relationships/image" Target="../media/image64.png"/><Relationship Id="rId4" Type="http://schemas.openxmlformats.org/officeDocument/2006/relationships/image" Target="../media/image22.png"/><Relationship Id="rId9" Type="http://schemas.openxmlformats.org/officeDocument/2006/relationships/image" Target="../media/image2.wmf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7.png"/><Relationship Id="rId7" Type="http://schemas.openxmlformats.org/officeDocument/2006/relationships/image" Target="../media/image25.png"/><Relationship Id="rId12" Type="http://schemas.openxmlformats.org/officeDocument/2006/relationships/image" Target="../media/image28.png"/><Relationship Id="rId2" Type="http://schemas.openxmlformats.org/officeDocument/2006/relationships/image" Target="../media/image16.wmf"/><Relationship Id="rId1" Type="http://schemas.openxmlformats.org/officeDocument/2006/relationships/image" Target="../media/image74.png"/><Relationship Id="rId6" Type="http://schemas.openxmlformats.org/officeDocument/2006/relationships/image" Target="../media/image3.png"/><Relationship Id="rId11" Type="http://schemas.openxmlformats.org/officeDocument/2006/relationships/image" Target="../media/image15.png"/><Relationship Id="rId5" Type="http://schemas.openxmlformats.org/officeDocument/2006/relationships/image" Target="../media/image34.png"/><Relationship Id="rId10" Type="http://schemas.openxmlformats.org/officeDocument/2006/relationships/image" Target="../media/image64.png"/><Relationship Id="rId4" Type="http://schemas.openxmlformats.org/officeDocument/2006/relationships/image" Target="../media/image22.png"/><Relationship Id="rId9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png"/><Relationship Id="rId3" Type="http://schemas.openxmlformats.org/officeDocument/2006/relationships/image" Target="../media/image22.png"/><Relationship Id="rId7" Type="http://schemas.openxmlformats.org/officeDocument/2006/relationships/image" Target="../media/image2.wmf"/><Relationship Id="rId12" Type="http://schemas.openxmlformats.org/officeDocument/2006/relationships/image" Target="../media/image75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25.png"/><Relationship Id="rId11" Type="http://schemas.openxmlformats.org/officeDocument/2006/relationships/image" Target="../media/image15.png"/><Relationship Id="rId5" Type="http://schemas.openxmlformats.org/officeDocument/2006/relationships/image" Target="../media/image3.png"/><Relationship Id="rId10" Type="http://schemas.openxmlformats.org/officeDocument/2006/relationships/image" Target="../media/image64.png"/><Relationship Id="rId4" Type="http://schemas.openxmlformats.org/officeDocument/2006/relationships/image" Target="../media/image34.png"/><Relationship Id="rId9" Type="http://schemas.openxmlformats.org/officeDocument/2006/relationships/image" Target="../media/image63.png"/><Relationship Id="rId14" Type="http://schemas.openxmlformats.org/officeDocument/2006/relationships/image" Target="../media/image29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png"/><Relationship Id="rId3" Type="http://schemas.openxmlformats.org/officeDocument/2006/relationships/image" Target="../media/image17.png"/><Relationship Id="rId7" Type="http://schemas.openxmlformats.org/officeDocument/2006/relationships/image" Target="../media/image25.png"/><Relationship Id="rId12" Type="http://schemas.openxmlformats.org/officeDocument/2006/relationships/image" Target="../media/image15.png"/><Relationship Id="rId2" Type="http://schemas.openxmlformats.org/officeDocument/2006/relationships/image" Target="../media/image16.wmf"/><Relationship Id="rId1" Type="http://schemas.openxmlformats.org/officeDocument/2006/relationships/image" Target="../media/image76.png"/><Relationship Id="rId6" Type="http://schemas.openxmlformats.org/officeDocument/2006/relationships/image" Target="../media/image3.png"/><Relationship Id="rId11" Type="http://schemas.openxmlformats.org/officeDocument/2006/relationships/image" Target="../media/image64.png"/><Relationship Id="rId5" Type="http://schemas.openxmlformats.org/officeDocument/2006/relationships/image" Target="../media/image34.png"/><Relationship Id="rId10" Type="http://schemas.openxmlformats.org/officeDocument/2006/relationships/image" Target="../media/image1.wmf"/><Relationship Id="rId4" Type="http://schemas.openxmlformats.org/officeDocument/2006/relationships/image" Target="../media/image22.png"/><Relationship Id="rId9" Type="http://schemas.openxmlformats.org/officeDocument/2006/relationships/image" Target="../media/image63.png"/><Relationship Id="rId14" Type="http://schemas.openxmlformats.org/officeDocument/2006/relationships/image" Target="../media/image29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15.png"/><Relationship Id="rId3" Type="http://schemas.openxmlformats.org/officeDocument/2006/relationships/image" Target="../media/image34.png"/><Relationship Id="rId7" Type="http://schemas.openxmlformats.org/officeDocument/2006/relationships/image" Target="../media/image2.wmf"/><Relationship Id="rId12" Type="http://schemas.openxmlformats.org/officeDocument/2006/relationships/image" Target="../media/image64.png"/><Relationship Id="rId2" Type="http://schemas.openxmlformats.org/officeDocument/2006/relationships/image" Target="../media/image22.png"/><Relationship Id="rId16" Type="http://schemas.openxmlformats.org/officeDocument/2006/relationships/image" Target="../media/image29.png"/><Relationship Id="rId1" Type="http://schemas.openxmlformats.org/officeDocument/2006/relationships/image" Target="../media/image77.png"/><Relationship Id="rId6" Type="http://schemas.openxmlformats.org/officeDocument/2006/relationships/image" Target="../media/image24.png"/><Relationship Id="rId11" Type="http://schemas.openxmlformats.org/officeDocument/2006/relationships/image" Target="../media/image17.png"/><Relationship Id="rId5" Type="http://schemas.openxmlformats.org/officeDocument/2006/relationships/image" Target="../media/image25.png"/><Relationship Id="rId15" Type="http://schemas.openxmlformats.org/officeDocument/2006/relationships/image" Target="../media/image28.png"/><Relationship Id="rId10" Type="http://schemas.openxmlformats.org/officeDocument/2006/relationships/image" Target="../media/image16.wmf"/><Relationship Id="rId4" Type="http://schemas.openxmlformats.org/officeDocument/2006/relationships/image" Target="../media/image3.png"/><Relationship Id="rId9" Type="http://schemas.openxmlformats.org/officeDocument/2006/relationships/image" Target="../media/image26.png"/><Relationship Id="rId14" Type="http://schemas.openxmlformats.org/officeDocument/2006/relationships/image" Target="../media/image78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3" Type="http://schemas.openxmlformats.org/officeDocument/2006/relationships/image" Target="../media/image22.png"/><Relationship Id="rId7" Type="http://schemas.openxmlformats.org/officeDocument/2006/relationships/image" Target="../media/image24.png"/><Relationship Id="rId12" Type="http://schemas.openxmlformats.org/officeDocument/2006/relationships/image" Target="../media/image29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25.png"/><Relationship Id="rId11" Type="http://schemas.openxmlformats.org/officeDocument/2006/relationships/image" Target="../media/image28.png"/><Relationship Id="rId5" Type="http://schemas.openxmlformats.org/officeDocument/2006/relationships/image" Target="../media/image3.png"/><Relationship Id="rId10" Type="http://schemas.openxmlformats.org/officeDocument/2006/relationships/image" Target="../media/image79.png"/><Relationship Id="rId4" Type="http://schemas.openxmlformats.org/officeDocument/2006/relationships/image" Target="../media/image34.png"/><Relationship Id="rId9" Type="http://schemas.openxmlformats.org/officeDocument/2006/relationships/image" Target="../media/image15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7.png"/><Relationship Id="rId7" Type="http://schemas.openxmlformats.org/officeDocument/2006/relationships/image" Target="../media/image25.png"/><Relationship Id="rId12" Type="http://schemas.openxmlformats.org/officeDocument/2006/relationships/image" Target="../media/image28.png"/><Relationship Id="rId2" Type="http://schemas.openxmlformats.org/officeDocument/2006/relationships/image" Target="../media/image16.wmf"/><Relationship Id="rId1" Type="http://schemas.openxmlformats.org/officeDocument/2006/relationships/image" Target="../media/image80.png"/><Relationship Id="rId6" Type="http://schemas.openxmlformats.org/officeDocument/2006/relationships/image" Target="../media/image3.png"/><Relationship Id="rId11" Type="http://schemas.openxmlformats.org/officeDocument/2006/relationships/image" Target="../media/image15.png"/><Relationship Id="rId5" Type="http://schemas.openxmlformats.org/officeDocument/2006/relationships/image" Target="../media/image34.png"/><Relationship Id="rId10" Type="http://schemas.openxmlformats.org/officeDocument/2006/relationships/image" Target="../media/image64.png"/><Relationship Id="rId4" Type="http://schemas.openxmlformats.org/officeDocument/2006/relationships/image" Target="../media/image22.png"/><Relationship Id="rId9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wmf"/><Relationship Id="rId13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1.wmf"/><Relationship Id="rId12" Type="http://schemas.openxmlformats.org/officeDocument/2006/relationships/image" Target="../media/image27.png"/><Relationship Id="rId2" Type="http://schemas.openxmlformats.org/officeDocument/2006/relationships/image" Target="../media/image15.png"/><Relationship Id="rId1" Type="http://schemas.openxmlformats.org/officeDocument/2006/relationships/image" Target="../media/image22.png"/><Relationship Id="rId6" Type="http://schemas.openxmlformats.org/officeDocument/2006/relationships/image" Target="../media/image25.png"/><Relationship Id="rId11" Type="http://schemas.openxmlformats.org/officeDocument/2006/relationships/image" Target="../media/image26.png"/><Relationship Id="rId5" Type="http://schemas.openxmlformats.org/officeDocument/2006/relationships/image" Target="../media/image16.wmf"/><Relationship Id="rId10" Type="http://schemas.openxmlformats.org/officeDocument/2006/relationships/image" Target="../media/image17.png"/><Relationship Id="rId4" Type="http://schemas.openxmlformats.org/officeDocument/2006/relationships/image" Target="../media/image24.png"/><Relationship Id="rId9" Type="http://schemas.openxmlformats.org/officeDocument/2006/relationships/image" Target="../media/image3.png"/><Relationship Id="rId14" Type="http://schemas.openxmlformats.org/officeDocument/2006/relationships/image" Target="../media/image29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wmf"/><Relationship Id="rId13" Type="http://schemas.openxmlformats.org/officeDocument/2006/relationships/image" Target="../media/image28.png"/><Relationship Id="rId3" Type="http://schemas.openxmlformats.org/officeDocument/2006/relationships/image" Target="../media/image22.png"/><Relationship Id="rId7" Type="http://schemas.openxmlformats.org/officeDocument/2006/relationships/image" Target="../media/image24.png"/><Relationship Id="rId12" Type="http://schemas.openxmlformats.org/officeDocument/2006/relationships/image" Target="../media/image81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25.png"/><Relationship Id="rId11" Type="http://schemas.openxmlformats.org/officeDocument/2006/relationships/image" Target="../media/image15.png"/><Relationship Id="rId5" Type="http://schemas.openxmlformats.org/officeDocument/2006/relationships/image" Target="../media/image3.png"/><Relationship Id="rId10" Type="http://schemas.openxmlformats.org/officeDocument/2006/relationships/image" Target="../media/image64.png"/><Relationship Id="rId4" Type="http://schemas.openxmlformats.org/officeDocument/2006/relationships/image" Target="../media/image34.png"/><Relationship Id="rId9" Type="http://schemas.openxmlformats.org/officeDocument/2006/relationships/image" Target="../media/image63.png"/><Relationship Id="rId14" Type="http://schemas.openxmlformats.org/officeDocument/2006/relationships/image" Target="../media/image29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png"/><Relationship Id="rId3" Type="http://schemas.openxmlformats.org/officeDocument/2006/relationships/image" Target="../media/image22.png"/><Relationship Id="rId7" Type="http://schemas.openxmlformats.org/officeDocument/2006/relationships/image" Target="../media/image2.wmf"/><Relationship Id="rId12" Type="http://schemas.openxmlformats.org/officeDocument/2006/relationships/image" Target="../media/image82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25.png"/><Relationship Id="rId11" Type="http://schemas.openxmlformats.org/officeDocument/2006/relationships/image" Target="../media/image15.png"/><Relationship Id="rId5" Type="http://schemas.openxmlformats.org/officeDocument/2006/relationships/image" Target="../media/image3.png"/><Relationship Id="rId10" Type="http://schemas.openxmlformats.org/officeDocument/2006/relationships/image" Target="../media/image64.png"/><Relationship Id="rId4" Type="http://schemas.openxmlformats.org/officeDocument/2006/relationships/image" Target="../media/image34.png"/><Relationship Id="rId9" Type="http://schemas.openxmlformats.org/officeDocument/2006/relationships/image" Target="../media/image26.png"/><Relationship Id="rId14" Type="http://schemas.openxmlformats.org/officeDocument/2006/relationships/image" Target="../media/image29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83.png"/><Relationship Id="rId3" Type="http://schemas.openxmlformats.org/officeDocument/2006/relationships/image" Target="../media/image22.png"/><Relationship Id="rId7" Type="http://schemas.openxmlformats.org/officeDocument/2006/relationships/image" Target="../media/image2.wmf"/><Relationship Id="rId12" Type="http://schemas.openxmlformats.org/officeDocument/2006/relationships/image" Target="../media/image15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25.png"/><Relationship Id="rId11" Type="http://schemas.openxmlformats.org/officeDocument/2006/relationships/image" Target="../media/image64.png"/><Relationship Id="rId5" Type="http://schemas.openxmlformats.org/officeDocument/2006/relationships/image" Target="../media/image3.png"/><Relationship Id="rId15" Type="http://schemas.openxmlformats.org/officeDocument/2006/relationships/image" Target="../media/image29.png"/><Relationship Id="rId10" Type="http://schemas.openxmlformats.org/officeDocument/2006/relationships/image" Target="../media/image63.png"/><Relationship Id="rId4" Type="http://schemas.openxmlformats.org/officeDocument/2006/relationships/image" Target="../media/image34.png"/><Relationship Id="rId9" Type="http://schemas.openxmlformats.org/officeDocument/2006/relationships/image" Target="../media/image24.png"/><Relationship Id="rId1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2" Type="http://schemas.openxmlformats.org/officeDocument/2006/relationships/image" Target="../media/image22.png"/><Relationship Id="rId1" Type="http://schemas.openxmlformats.org/officeDocument/2006/relationships/image" Target="../media/image24.png"/><Relationship Id="rId6" Type="http://schemas.openxmlformats.org/officeDocument/2006/relationships/image" Target="../media/image16.wmf"/><Relationship Id="rId5" Type="http://schemas.openxmlformats.org/officeDocument/2006/relationships/image" Target="../media/image25.png"/><Relationship Id="rId10" Type="http://schemas.openxmlformats.org/officeDocument/2006/relationships/image" Target="../media/image29.png"/><Relationship Id="rId4" Type="http://schemas.openxmlformats.org/officeDocument/2006/relationships/image" Target="../media/image3.png"/><Relationship Id="rId9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28.png"/><Relationship Id="rId3" Type="http://schemas.openxmlformats.org/officeDocument/2006/relationships/image" Target="../media/image33.png"/><Relationship Id="rId7" Type="http://schemas.openxmlformats.org/officeDocument/2006/relationships/image" Target="../media/image24.png"/><Relationship Id="rId12" Type="http://schemas.openxmlformats.org/officeDocument/2006/relationships/image" Target="../media/image35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6" Type="http://schemas.openxmlformats.org/officeDocument/2006/relationships/image" Target="../media/image15.png"/><Relationship Id="rId11" Type="http://schemas.openxmlformats.org/officeDocument/2006/relationships/image" Target="../media/image17.png"/><Relationship Id="rId5" Type="http://schemas.openxmlformats.org/officeDocument/2006/relationships/image" Target="../media/image22.png"/><Relationship Id="rId10" Type="http://schemas.openxmlformats.org/officeDocument/2006/relationships/image" Target="../media/image16.wmf"/><Relationship Id="rId4" Type="http://schemas.openxmlformats.org/officeDocument/2006/relationships/image" Target="../media/image34.png"/><Relationship Id="rId9" Type="http://schemas.openxmlformats.org/officeDocument/2006/relationships/image" Target="../media/image1.wmf"/><Relationship Id="rId1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wmf"/><Relationship Id="rId13" Type="http://schemas.openxmlformats.org/officeDocument/2006/relationships/image" Target="../media/image39.png"/><Relationship Id="rId3" Type="http://schemas.openxmlformats.org/officeDocument/2006/relationships/image" Target="../media/image37.png"/><Relationship Id="rId7" Type="http://schemas.openxmlformats.org/officeDocument/2006/relationships/image" Target="../media/image15.png"/><Relationship Id="rId12" Type="http://schemas.openxmlformats.org/officeDocument/2006/relationships/image" Target="../media/image17.png"/><Relationship Id="rId2" Type="http://schemas.openxmlformats.org/officeDocument/2006/relationships/image" Target="../media/image31.png"/><Relationship Id="rId1" Type="http://schemas.openxmlformats.org/officeDocument/2006/relationships/image" Target="../media/image36.png"/><Relationship Id="rId6" Type="http://schemas.openxmlformats.org/officeDocument/2006/relationships/image" Target="../media/image22.png"/><Relationship Id="rId11" Type="http://schemas.openxmlformats.org/officeDocument/2006/relationships/image" Target="../media/image2.wmf"/><Relationship Id="rId5" Type="http://schemas.openxmlformats.org/officeDocument/2006/relationships/image" Target="../media/image38.png"/><Relationship Id="rId15" Type="http://schemas.openxmlformats.org/officeDocument/2006/relationships/image" Target="../media/image29.png"/><Relationship Id="rId10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3.png"/><Relationship Id="rId1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29.png"/><Relationship Id="rId3" Type="http://schemas.openxmlformats.org/officeDocument/2006/relationships/image" Target="../media/image40.png"/><Relationship Id="rId7" Type="http://schemas.openxmlformats.org/officeDocument/2006/relationships/image" Target="../media/image2.wmf"/><Relationship Id="rId12" Type="http://schemas.openxmlformats.org/officeDocument/2006/relationships/image" Target="../media/image28.png"/><Relationship Id="rId2" Type="http://schemas.openxmlformats.org/officeDocument/2006/relationships/image" Target="../media/image17.png"/><Relationship Id="rId1" Type="http://schemas.openxmlformats.org/officeDocument/2006/relationships/image" Target="../media/image16.wmf"/><Relationship Id="rId6" Type="http://schemas.openxmlformats.org/officeDocument/2006/relationships/image" Target="../media/image1.wmf"/><Relationship Id="rId11" Type="http://schemas.openxmlformats.org/officeDocument/2006/relationships/image" Target="../media/image42.png"/><Relationship Id="rId5" Type="http://schemas.openxmlformats.org/officeDocument/2006/relationships/image" Target="../media/image25.png"/><Relationship Id="rId10" Type="http://schemas.openxmlformats.org/officeDocument/2006/relationships/image" Target="../media/image24.png"/><Relationship Id="rId4" Type="http://schemas.openxmlformats.org/officeDocument/2006/relationships/image" Target="../media/image41.png"/><Relationship Id="rId9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28.png"/><Relationship Id="rId3" Type="http://schemas.openxmlformats.org/officeDocument/2006/relationships/image" Target="../media/image34.png"/><Relationship Id="rId7" Type="http://schemas.openxmlformats.org/officeDocument/2006/relationships/image" Target="../media/image3.png"/><Relationship Id="rId12" Type="http://schemas.openxmlformats.org/officeDocument/2006/relationships/image" Target="../media/image43.png"/><Relationship Id="rId2" Type="http://schemas.openxmlformats.org/officeDocument/2006/relationships/image" Target="../media/image33.png"/><Relationship Id="rId1" Type="http://schemas.openxmlformats.org/officeDocument/2006/relationships/image" Target="../media/image24.png"/><Relationship Id="rId6" Type="http://schemas.openxmlformats.org/officeDocument/2006/relationships/image" Target="../media/image37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0" Type="http://schemas.openxmlformats.org/officeDocument/2006/relationships/image" Target="../media/image16.wmf"/><Relationship Id="rId4" Type="http://schemas.openxmlformats.org/officeDocument/2006/relationships/image" Target="../media/image22.png"/><Relationship Id="rId9" Type="http://schemas.openxmlformats.org/officeDocument/2006/relationships/image" Target="../media/image1.wmf"/><Relationship Id="rId1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72655</xdr:colOff>
      <xdr:row>4</xdr:row>
      <xdr:rowOff>57427</xdr:rowOff>
    </xdr:from>
    <xdr:to>
      <xdr:col>9</xdr:col>
      <xdr:colOff>457855</xdr:colOff>
      <xdr:row>4</xdr:row>
      <xdr:rowOff>444234</xdr:rowOff>
    </xdr:to>
    <xdr:pic>
      <xdr:nvPicPr>
        <xdr:cNvPr id="4" name="7 Imagen" descr="PVEM.wm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1712" y="1018913"/>
          <a:ext cx="385200" cy="386807"/>
        </a:xfrm>
        <a:prstGeom prst="rect">
          <a:avLst/>
        </a:prstGeom>
      </xdr:spPr>
    </xdr:pic>
    <xdr:clientData/>
  </xdr:twoCellAnchor>
  <xdr:twoCellAnchor editAs="oneCell">
    <xdr:from>
      <xdr:col>10</xdr:col>
      <xdr:colOff>73757</xdr:colOff>
      <xdr:row>4</xdr:row>
      <xdr:rowOff>58145</xdr:rowOff>
    </xdr:from>
    <xdr:to>
      <xdr:col>10</xdr:col>
      <xdr:colOff>454146</xdr:colOff>
      <xdr:row>4</xdr:row>
      <xdr:rowOff>444952</xdr:rowOff>
    </xdr:to>
    <xdr:pic>
      <xdr:nvPicPr>
        <xdr:cNvPr id="5" name="11 Imagen" descr="PT.wm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36894" y="1019631"/>
          <a:ext cx="380389" cy="386807"/>
        </a:xfrm>
        <a:prstGeom prst="rect">
          <a:avLst/>
        </a:prstGeom>
      </xdr:spPr>
    </xdr:pic>
    <xdr:clientData/>
  </xdr:twoCellAnchor>
  <xdr:twoCellAnchor editAs="oneCell">
    <xdr:from>
      <xdr:col>7</xdr:col>
      <xdr:colOff>78351</xdr:colOff>
      <xdr:row>4</xdr:row>
      <xdr:rowOff>18719</xdr:rowOff>
    </xdr:from>
    <xdr:to>
      <xdr:col>7</xdr:col>
      <xdr:colOff>535551</xdr:colOff>
      <xdr:row>5</xdr:row>
      <xdr:rowOff>1861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162" y="980205"/>
          <a:ext cx="457200" cy="459392"/>
        </a:xfrm>
        <a:prstGeom prst="rect">
          <a:avLst/>
        </a:prstGeom>
      </xdr:spPr>
    </xdr:pic>
    <xdr:clientData/>
  </xdr:twoCellAnchor>
  <xdr:oneCellAnchor>
    <xdr:from>
      <xdr:col>11</xdr:col>
      <xdr:colOff>76442</xdr:colOff>
      <xdr:row>4</xdr:row>
      <xdr:rowOff>39580</xdr:rowOff>
    </xdr:from>
    <xdr:ext cx="421362" cy="421152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3659" y="1001066"/>
          <a:ext cx="421362" cy="421152"/>
        </a:xfrm>
        <a:prstGeom prst="rect">
          <a:avLst/>
        </a:prstGeom>
      </xdr:spPr>
    </xdr:pic>
    <xdr:clientData/>
  </xdr:oneCellAnchor>
  <xdr:oneCellAnchor>
    <xdr:from>
      <xdr:col>12</xdr:col>
      <xdr:colOff>80849</xdr:colOff>
      <xdr:row>4</xdr:row>
      <xdr:rowOff>63344</xdr:rowOff>
    </xdr:from>
    <xdr:ext cx="385200" cy="38520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1132" y="1024830"/>
          <a:ext cx="385200" cy="385200"/>
        </a:xfrm>
        <a:prstGeom prst="rect">
          <a:avLst/>
        </a:prstGeom>
      </xdr:spPr>
    </xdr:pic>
    <xdr:clientData/>
  </xdr:oneCellAnchor>
  <xdr:twoCellAnchor editAs="oneCell">
    <xdr:from>
      <xdr:col>15</xdr:col>
      <xdr:colOff>121176</xdr:colOff>
      <xdr:row>4</xdr:row>
      <xdr:rowOff>8228</xdr:rowOff>
    </xdr:from>
    <xdr:to>
      <xdr:col>15</xdr:col>
      <xdr:colOff>568002</xdr:colOff>
      <xdr:row>4</xdr:row>
      <xdr:rowOff>472670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0657" y="969714"/>
          <a:ext cx="446826" cy="464442"/>
        </a:xfrm>
        <a:prstGeom prst="rect">
          <a:avLst/>
        </a:prstGeom>
      </xdr:spPr>
    </xdr:pic>
    <xdr:clientData/>
  </xdr:twoCellAnchor>
  <xdr:twoCellAnchor editAs="oneCell">
    <xdr:from>
      <xdr:col>17</xdr:col>
      <xdr:colOff>82035</xdr:colOff>
      <xdr:row>4</xdr:row>
      <xdr:rowOff>5738</xdr:rowOff>
    </xdr:from>
    <xdr:to>
      <xdr:col>17</xdr:col>
      <xdr:colOff>503674</xdr:colOff>
      <xdr:row>5</xdr:row>
      <xdr:rowOff>50114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9252" y="967224"/>
          <a:ext cx="421639" cy="520626"/>
        </a:xfrm>
        <a:prstGeom prst="rect">
          <a:avLst/>
        </a:prstGeom>
      </xdr:spPr>
    </xdr:pic>
    <xdr:clientData/>
  </xdr:twoCellAnchor>
  <xdr:twoCellAnchor editAs="oneCell">
    <xdr:from>
      <xdr:col>18</xdr:col>
      <xdr:colOff>90589</xdr:colOff>
      <xdr:row>4</xdr:row>
      <xdr:rowOff>40437</xdr:rowOff>
    </xdr:from>
    <xdr:to>
      <xdr:col>18</xdr:col>
      <xdr:colOff>483541</xdr:colOff>
      <xdr:row>4</xdr:row>
      <xdr:rowOff>430664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12" y="1001923"/>
          <a:ext cx="392952" cy="390227"/>
        </a:xfrm>
        <a:prstGeom prst="rect">
          <a:avLst/>
        </a:prstGeom>
      </xdr:spPr>
    </xdr:pic>
    <xdr:clientData/>
  </xdr:twoCellAnchor>
  <xdr:twoCellAnchor editAs="oneCell">
    <xdr:from>
      <xdr:col>19</xdr:col>
      <xdr:colOff>108155</xdr:colOff>
      <xdr:row>4</xdr:row>
      <xdr:rowOff>61653</xdr:rowOff>
    </xdr:from>
    <xdr:to>
      <xdr:col>19</xdr:col>
      <xdr:colOff>519040</xdr:colOff>
      <xdr:row>4</xdr:row>
      <xdr:rowOff>469614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3674" y="1023139"/>
          <a:ext cx="410885" cy="407961"/>
        </a:xfrm>
        <a:prstGeom prst="rect">
          <a:avLst/>
        </a:prstGeom>
      </xdr:spPr>
    </xdr:pic>
    <xdr:clientData/>
  </xdr:twoCellAnchor>
  <xdr:twoCellAnchor editAs="oneCell">
    <xdr:from>
      <xdr:col>13</xdr:col>
      <xdr:colOff>30231</xdr:colOff>
      <xdr:row>4</xdr:row>
      <xdr:rowOff>8365</xdr:rowOff>
    </xdr:from>
    <xdr:to>
      <xdr:col>13</xdr:col>
      <xdr:colOff>521178</xdr:colOff>
      <xdr:row>5</xdr:row>
      <xdr:rowOff>30457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9075" y="969851"/>
          <a:ext cx="490947" cy="498342"/>
        </a:xfrm>
        <a:prstGeom prst="rect">
          <a:avLst/>
        </a:prstGeom>
      </xdr:spPr>
    </xdr:pic>
    <xdr:clientData/>
  </xdr:twoCellAnchor>
  <xdr:oneCellAnchor>
    <xdr:from>
      <xdr:col>8</xdr:col>
      <xdr:colOff>76088</xdr:colOff>
      <xdr:row>4</xdr:row>
      <xdr:rowOff>58388</xdr:rowOff>
    </xdr:from>
    <xdr:ext cx="385200" cy="385200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93" y="1019874"/>
          <a:ext cx="385200" cy="385200"/>
        </a:xfrm>
        <a:prstGeom prst="rect">
          <a:avLst/>
        </a:prstGeom>
      </xdr:spPr>
    </xdr:pic>
    <xdr:clientData/>
  </xdr:oneCellAnchor>
  <xdr:twoCellAnchor editAs="oneCell">
    <xdr:from>
      <xdr:col>16</xdr:col>
      <xdr:colOff>55306</xdr:colOff>
      <xdr:row>4</xdr:row>
      <xdr:rowOff>26200</xdr:rowOff>
    </xdr:from>
    <xdr:to>
      <xdr:col>16</xdr:col>
      <xdr:colOff>504545</xdr:colOff>
      <xdr:row>5</xdr:row>
      <xdr:rowOff>17800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1627" y="987686"/>
          <a:ext cx="449239" cy="467850"/>
        </a:xfrm>
        <a:prstGeom prst="rect">
          <a:avLst/>
        </a:prstGeom>
      </xdr:spPr>
    </xdr:pic>
    <xdr:clientData/>
  </xdr:twoCellAnchor>
  <xdr:twoCellAnchor editAs="oneCell">
    <xdr:from>
      <xdr:col>14</xdr:col>
      <xdr:colOff>100906</xdr:colOff>
      <xdr:row>4</xdr:row>
      <xdr:rowOff>49152</xdr:rowOff>
    </xdr:from>
    <xdr:to>
      <xdr:col>14</xdr:col>
      <xdr:colOff>512522</xdr:colOff>
      <xdr:row>4</xdr:row>
      <xdr:rowOff>462375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5151" y="1010638"/>
          <a:ext cx="411616" cy="413223"/>
        </a:xfrm>
        <a:prstGeom prst="rect">
          <a:avLst/>
        </a:prstGeom>
      </xdr:spPr>
    </xdr:pic>
    <xdr:clientData/>
  </xdr:twoCellAnchor>
  <xdr:oneCellAnchor>
    <xdr:from>
      <xdr:col>6</xdr:col>
      <xdr:colOff>93482</xdr:colOff>
      <xdr:row>4</xdr:row>
      <xdr:rowOff>20768</xdr:rowOff>
    </xdr:from>
    <xdr:ext cx="457200" cy="454271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0298" y="982254"/>
          <a:ext cx="457200" cy="454271"/>
        </a:xfrm>
        <a:prstGeom prst="rect">
          <a:avLst/>
        </a:prstGeom>
      </xdr:spPr>
    </xdr:pic>
    <xdr:clientData/>
  </xdr:oneCellAnchor>
  <xdr:oneCellAnchor>
    <xdr:from>
      <xdr:col>4</xdr:col>
      <xdr:colOff>131155</xdr:colOff>
      <xdr:row>4</xdr:row>
      <xdr:rowOff>57333</xdr:rowOff>
    </xdr:from>
    <xdr:ext cx="385200" cy="385200"/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980" y="1018819"/>
          <a:ext cx="385200" cy="385200"/>
        </a:xfrm>
        <a:prstGeom prst="rect">
          <a:avLst/>
        </a:prstGeom>
      </xdr:spPr>
    </xdr:pic>
    <xdr:clientData/>
  </xdr:oneCellAnchor>
  <xdr:oneCellAnchor>
    <xdr:from>
      <xdr:col>5</xdr:col>
      <xdr:colOff>132027</xdr:colOff>
      <xdr:row>4</xdr:row>
      <xdr:rowOff>50543</xdr:rowOff>
    </xdr:from>
    <xdr:ext cx="384048" cy="384048"/>
    <xdr:pic>
      <xdr:nvPicPr>
        <xdr:cNvPr id="21" name="Imagen 4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848" y="1012029"/>
          <a:ext cx="384048" cy="38404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259430</xdr:colOff>
      <xdr:row>3</xdr:row>
      <xdr:rowOff>5185</xdr:rowOff>
    </xdr:to>
    <xdr:pic>
      <xdr:nvPicPr>
        <xdr:cNvPr id="22" name="21 Imagen" descr="17. IEPC.wmf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1794387" cy="730314"/>
        </a:xfrm>
        <a:prstGeom prst="rect">
          <a:avLst/>
        </a:prstGeom>
      </xdr:spPr>
    </xdr:pic>
    <xdr:clientData/>
  </xdr:twoCellAnchor>
  <xdr:oneCellAnchor>
    <xdr:from>
      <xdr:col>23</xdr:col>
      <xdr:colOff>89859</xdr:colOff>
      <xdr:row>0</xdr:row>
      <xdr:rowOff>26958</xdr:rowOff>
    </xdr:from>
    <xdr:ext cx="609600" cy="66675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0519" y="26958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33487</xdr:colOff>
      <xdr:row>3</xdr:row>
      <xdr:rowOff>137300</xdr:rowOff>
    </xdr:from>
    <xdr:to>
      <xdr:col>0</xdr:col>
      <xdr:colOff>461369</xdr:colOff>
      <xdr:row>4</xdr:row>
      <xdr:rowOff>467193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87" y="862837"/>
          <a:ext cx="427882" cy="556856"/>
        </a:xfrm>
        <a:prstGeom prst="rect">
          <a:avLst/>
        </a:prstGeom>
      </xdr:spPr>
    </xdr:pic>
    <xdr:clientData/>
  </xdr:twoCellAnchor>
  <xdr:twoCellAnchor editAs="oneCell">
    <xdr:from>
      <xdr:col>21</xdr:col>
      <xdr:colOff>61814</xdr:colOff>
      <xdr:row>4</xdr:row>
      <xdr:rowOff>50098</xdr:rowOff>
    </xdr:from>
    <xdr:to>
      <xdr:col>21</xdr:col>
      <xdr:colOff>447014</xdr:colOff>
      <xdr:row>4</xdr:row>
      <xdr:rowOff>435298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707" y="1002598"/>
          <a:ext cx="385200" cy="385200"/>
        </a:xfrm>
        <a:prstGeom prst="rect">
          <a:avLst/>
        </a:prstGeom>
      </xdr:spPr>
    </xdr:pic>
    <xdr:clientData/>
  </xdr:twoCellAnchor>
  <xdr:twoCellAnchor editAs="oneCell">
    <xdr:from>
      <xdr:col>20</xdr:col>
      <xdr:colOff>61340</xdr:colOff>
      <xdr:row>4</xdr:row>
      <xdr:rowOff>51956</xdr:rowOff>
    </xdr:from>
    <xdr:to>
      <xdr:col>20</xdr:col>
      <xdr:colOff>446540</xdr:colOff>
      <xdr:row>4</xdr:row>
      <xdr:rowOff>437156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9565" y="1008458"/>
          <a:ext cx="385200" cy="385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450029</xdr:colOff>
      <xdr:row>98</xdr:row>
      <xdr:rowOff>72599</xdr:rowOff>
    </xdr:from>
    <xdr:to>
      <xdr:col>5</xdr:col>
      <xdr:colOff>244091</xdr:colOff>
      <xdr:row>100</xdr:row>
      <xdr:rowOff>145222</xdr:rowOff>
    </xdr:to>
    <xdr:pic>
      <xdr:nvPicPr>
        <xdr:cNvPr id="87" name="Imagen 2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1326" y="18044297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6</xdr:col>
      <xdr:colOff>462591</xdr:colOff>
      <xdr:row>98</xdr:row>
      <xdr:rowOff>75121</xdr:rowOff>
    </xdr:from>
    <xdr:to>
      <xdr:col>7</xdr:col>
      <xdr:colOff>256652</xdr:colOff>
      <xdr:row>100</xdr:row>
      <xdr:rowOff>147744</xdr:rowOff>
    </xdr:to>
    <xdr:pic>
      <xdr:nvPicPr>
        <xdr:cNvPr id="88" name="Imagen 4">
          <a:extLst>
            <a:ext uri="{FF2B5EF4-FFF2-40B4-BE49-F238E27FC236}">
              <a16:creationId xmlns:a16="http://schemas.microsoft.com/office/drawing/2014/main" id="{00000000-0008-0000-09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766" y="18046819"/>
          <a:ext cx="468000" cy="468000"/>
        </a:xfrm>
        <a:prstGeom prst="rect">
          <a:avLst/>
        </a:prstGeom>
      </xdr:spPr>
    </xdr:pic>
    <xdr:clientData/>
  </xdr:twoCellAnchor>
  <xdr:oneCellAnchor>
    <xdr:from>
      <xdr:col>4</xdr:col>
      <xdr:colOff>105852</xdr:colOff>
      <xdr:row>4</xdr:row>
      <xdr:rowOff>66676</xdr:rowOff>
    </xdr:from>
    <xdr:ext cx="468000" cy="468000"/>
    <xdr:pic>
      <xdr:nvPicPr>
        <xdr:cNvPr id="30" name="Imagen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008" y="974247"/>
          <a:ext cx="468000" cy="468000"/>
        </a:xfrm>
        <a:prstGeom prst="rect">
          <a:avLst/>
        </a:prstGeom>
      </xdr:spPr>
    </xdr:pic>
    <xdr:clientData/>
  </xdr:oneCellAnchor>
  <xdr:oneCellAnchor>
    <xdr:from>
      <xdr:col>5</xdr:col>
      <xdr:colOff>95248</xdr:colOff>
      <xdr:row>4</xdr:row>
      <xdr:rowOff>66675</xdr:rowOff>
    </xdr:from>
    <xdr:ext cx="468000" cy="468000"/>
    <xdr:pic>
      <xdr:nvPicPr>
        <xdr:cNvPr id="31" name="Imagen 4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342" y="974246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62903</xdr:colOff>
      <xdr:row>4</xdr:row>
      <xdr:rowOff>107831</xdr:rowOff>
    </xdr:from>
    <xdr:ext cx="566108" cy="605909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2078" y="1006416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71528</xdr:colOff>
      <xdr:row>4</xdr:row>
      <xdr:rowOff>107470</xdr:rowOff>
    </xdr:from>
    <xdr:ext cx="566108" cy="605909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500" y="1015041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116098</xdr:colOff>
      <xdr:row>4</xdr:row>
      <xdr:rowOff>62184</xdr:rowOff>
    </xdr:from>
    <xdr:ext cx="468000" cy="466430"/>
    <xdr:pic>
      <xdr:nvPicPr>
        <xdr:cNvPr id="40" name="36 Imagen" descr="Marco Nazas.png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40980" y="969755"/>
          <a:ext cx="468000" cy="466430"/>
        </a:xfrm>
        <a:prstGeom prst="rect">
          <a:avLst/>
        </a:prstGeom>
      </xdr:spPr>
    </xdr:pic>
    <xdr:clientData/>
  </xdr:oneCellAnchor>
  <xdr:twoCellAnchor editAs="oneCell">
    <xdr:from>
      <xdr:col>9</xdr:col>
      <xdr:colOff>116815</xdr:colOff>
      <xdr:row>4</xdr:row>
      <xdr:rowOff>71886</xdr:rowOff>
    </xdr:from>
    <xdr:to>
      <xdr:col>9</xdr:col>
      <xdr:colOff>584815</xdr:colOff>
      <xdr:row>6</xdr:row>
      <xdr:rowOff>144509</xdr:rowOff>
    </xdr:to>
    <xdr:pic>
      <xdr:nvPicPr>
        <xdr:cNvPr id="43" name="7 Imagen" descr="PVEM.wmf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24622" y="979457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111013</xdr:colOff>
      <xdr:row>4</xdr:row>
      <xdr:rowOff>67157</xdr:rowOff>
    </xdr:from>
    <xdr:to>
      <xdr:col>12</xdr:col>
      <xdr:colOff>579013</xdr:colOff>
      <xdr:row>6</xdr:row>
      <xdr:rowOff>139780</xdr:rowOff>
    </xdr:to>
    <xdr:pic>
      <xdr:nvPicPr>
        <xdr:cNvPr id="55" name="Imagen 8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593" y="974728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50994</xdr:colOff>
      <xdr:row>4</xdr:row>
      <xdr:rowOff>49683</xdr:rowOff>
    </xdr:from>
    <xdr:to>
      <xdr:col>13</xdr:col>
      <xdr:colOff>633542</xdr:colOff>
      <xdr:row>6</xdr:row>
      <xdr:rowOff>163983</xdr:rowOff>
    </xdr:to>
    <xdr:pic>
      <xdr:nvPicPr>
        <xdr:cNvPr id="56" name="Imagen 9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0499" y="957254"/>
          <a:ext cx="582548" cy="509677"/>
        </a:xfrm>
        <a:prstGeom prst="rect">
          <a:avLst/>
        </a:prstGeom>
      </xdr:spPr>
    </xdr:pic>
    <xdr:clientData/>
  </xdr:twoCellAnchor>
  <xdr:oneCellAnchor>
    <xdr:from>
      <xdr:col>11</xdr:col>
      <xdr:colOff>82408</xdr:colOff>
      <xdr:row>4</xdr:row>
      <xdr:rowOff>56580</xdr:rowOff>
    </xdr:from>
    <xdr:ext cx="546602" cy="482571"/>
    <xdr:pic>
      <xdr:nvPicPr>
        <xdr:cNvPr id="57" name="Imagen 7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5781" y="964151"/>
          <a:ext cx="546602" cy="482571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97" name="21 Imagen" descr="17. IEPC.wmf">
          <a:extLst>
            <a:ext uri="{FF2B5EF4-FFF2-40B4-BE49-F238E27FC236}">
              <a16:creationId xmlns:a16="http://schemas.microsoft.com/office/drawing/2014/main" id="{00000000-0008-0000-09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10</xdr:col>
      <xdr:colOff>116457</xdr:colOff>
      <xdr:row>4</xdr:row>
      <xdr:rowOff>71526</xdr:rowOff>
    </xdr:from>
    <xdr:ext cx="468000" cy="468000"/>
    <xdr:pic>
      <xdr:nvPicPr>
        <xdr:cNvPr id="98" name="11 Imagen" descr="PT.wmf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07188" y="979097"/>
          <a:ext cx="468000" cy="468000"/>
        </a:xfrm>
        <a:prstGeom prst="rect">
          <a:avLst/>
        </a:prstGeom>
      </xdr:spPr>
    </xdr:pic>
    <xdr:clientData/>
  </xdr:oneCellAnchor>
  <xdr:oneCellAnchor>
    <xdr:from>
      <xdr:col>18</xdr:col>
      <xdr:colOff>116816</xdr:colOff>
      <xdr:row>0</xdr:row>
      <xdr:rowOff>17972</xdr:rowOff>
    </xdr:from>
    <xdr:ext cx="609600" cy="66675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15873" y="17972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105852</xdr:colOff>
      <xdr:row>90</xdr:row>
      <xdr:rowOff>66676</xdr:rowOff>
    </xdr:from>
    <xdr:ext cx="468000" cy="468000"/>
    <xdr:pic>
      <xdr:nvPicPr>
        <xdr:cNvPr id="45" name="Imagen 2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008" y="974247"/>
          <a:ext cx="468000" cy="468000"/>
        </a:xfrm>
        <a:prstGeom prst="rect">
          <a:avLst/>
        </a:prstGeom>
      </xdr:spPr>
    </xdr:pic>
    <xdr:clientData/>
  </xdr:oneCellAnchor>
  <xdr:oneCellAnchor>
    <xdr:from>
      <xdr:col>5</xdr:col>
      <xdr:colOff>95248</xdr:colOff>
      <xdr:row>90</xdr:row>
      <xdr:rowOff>66675</xdr:rowOff>
    </xdr:from>
    <xdr:ext cx="468000" cy="468000"/>
    <xdr:pic>
      <xdr:nvPicPr>
        <xdr:cNvPr id="46" name="Imagen 4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342" y="974246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62903</xdr:colOff>
      <xdr:row>90</xdr:row>
      <xdr:rowOff>107831</xdr:rowOff>
    </xdr:from>
    <xdr:ext cx="566108" cy="605909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936" y="1015402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71528</xdr:colOff>
      <xdr:row>90</xdr:row>
      <xdr:rowOff>107470</xdr:rowOff>
    </xdr:from>
    <xdr:ext cx="566108" cy="605909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500" y="1015041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116098</xdr:colOff>
      <xdr:row>98</xdr:row>
      <xdr:rowOff>62184</xdr:rowOff>
    </xdr:from>
    <xdr:ext cx="468000" cy="466430"/>
    <xdr:pic>
      <xdr:nvPicPr>
        <xdr:cNvPr id="49" name="36 Imagen" descr="Marco Nazas.png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40980" y="969755"/>
          <a:ext cx="468000" cy="466430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98</xdr:row>
      <xdr:rowOff>71886</xdr:rowOff>
    </xdr:from>
    <xdr:ext cx="468000" cy="468000"/>
    <xdr:pic>
      <xdr:nvPicPr>
        <xdr:cNvPr id="52" name="7 Imagen" descr="PVEM.wmf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24622" y="979457"/>
          <a:ext cx="468000" cy="468000"/>
        </a:xfrm>
        <a:prstGeom prst="rect">
          <a:avLst/>
        </a:prstGeom>
      </xdr:spPr>
    </xdr:pic>
    <xdr:clientData/>
  </xdr:oneCellAnchor>
  <xdr:oneCellAnchor>
    <xdr:from>
      <xdr:col>12</xdr:col>
      <xdr:colOff>111013</xdr:colOff>
      <xdr:row>98</xdr:row>
      <xdr:rowOff>67157</xdr:rowOff>
    </xdr:from>
    <xdr:ext cx="468000" cy="468000"/>
    <xdr:pic>
      <xdr:nvPicPr>
        <xdr:cNvPr id="77" name="Imagen 8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593" y="974728"/>
          <a:ext cx="468000" cy="468000"/>
        </a:xfrm>
        <a:prstGeom prst="rect">
          <a:avLst/>
        </a:prstGeom>
      </xdr:spPr>
    </xdr:pic>
    <xdr:clientData/>
  </xdr:oneCellAnchor>
  <xdr:oneCellAnchor>
    <xdr:from>
      <xdr:col>13</xdr:col>
      <xdr:colOff>50994</xdr:colOff>
      <xdr:row>98</xdr:row>
      <xdr:rowOff>49683</xdr:rowOff>
    </xdr:from>
    <xdr:ext cx="582548" cy="509677"/>
    <xdr:pic>
      <xdr:nvPicPr>
        <xdr:cNvPr id="78" name="Imagen 9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0499" y="957254"/>
          <a:ext cx="582548" cy="509677"/>
        </a:xfrm>
        <a:prstGeom prst="rect">
          <a:avLst/>
        </a:prstGeom>
      </xdr:spPr>
    </xdr:pic>
    <xdr:clientData/>
  </xdr:oneCellAnchor>
  <xdr:oneCellAnchor>
    <xdr:from>
      <xdr:col>11</xdr:col>
      <xdr:colOff>82408</xdr:colOff>
      <xdr:row>98</xdr:row>
      <xdr:rowOff>56580</xdr:rowOff>
    </xdr:from>
    <xdr:ext cx="546602" cy="482571"/>
    <xdr:pic>
      <xdr:nvPicPr>
        <xdr:cNvPr id="79" name="Imagen 7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6064" y="964151"/>
          <a:ext cx="546602" cy="482571"/>
        </a:xfrm>
        <a:prstGeom prst="rect">
          <a:avLst/>
        </a:prstGeom>
      </xdr:spPr>
    </xdr:pic>
    <xdr:clientData/>
  </xdr:oneCellAnchor>
  <xdr:oneCellAnchor>
    <xdr:from>
      <xdr:col>10</xdr:col>
      <xdr:colOff>116457</xdr:colOff>
      <xdr:row>98</xdr:row>
      <xdr:rowOff>71526</xdr:rowOff>
    </xdr:from>
    <xdr:ext cx="468000" cy="468000"/>
    <xdr:pic>
      <xdr:nvPicPr>
        <xdr:cNvPr id="80" name="11 Imagen" descr="PT.wmf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07188" y="979097"/>
          <a:ext cx="468000" cy="468000"/>
        </a:xfrm>
        <a:prstGeom prst="rect">
          <a:avLst/>
        </a:prstGeom>
      </xdr:spPr>
    </xdr:pic>
    <xdr:clientData/>
  </xdr:oneCellAnchor>
  <xdr:oneCellAnchor>
    <xdr:from>
      <xdr:col>8</xdr:col>
      <xdr:colOff>116098</xdr:colOff>
      <xdr:row>90</xdr:row>
      <xdr:rowOff>62184</xdr:rowOff>
    </xdr:from>
    <xdr:ext cx="468000" cy="466430"/>
    <xdr:pic>
      <xdr:nvPicPr>
        <xdr:cNvPr id="81" name="36 Imagen" descr="Marco Nazas.png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40980" y="18761736"/>
          <a:ext cx="468000" cy="466430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90</xdr:row>
      <xdr:rowOff>71886</xdr:rowOff>
    </xdr:from>
    <xdr:ext cx="468000" cy="468000"/>
    <xdr:pic>
      <xdr:nvPicPr>
        <xdr:cNvPr id="84" name="7 Imagen" descr="PVEM.wmf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24622" y="18771438"/>
          <a:ext cx="468000" cy="468000"/>
        </a:xfrm>
        <a:prstGeom prst="rect">
          <a:avLst/>
        </a:prstGeom>
      </xdr:spPr>
    </xdr:pic>
    <xdr:clientData/>
  </xdr:oneCellAnchor>
  <xdr:oneCellAnchor>
    <xdr:from>
      <xdr:col>12</xdr:col>
      <xdr:colOff>111013</xdr:colOff>
      <xdr:row>90</xdr:row>
      <xdr:rowOff>67157</xdr:rowOff>
    </xdr:from>
    <xdr:ext cx="468000" cy="468000"/>
    <xdr:pic>
      <xdr:nvPicPr>
        <xdr:cNvPr id="85" name="Imagen 8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7593" y="18766709"/>
          <a:ext cx="468000" cy="468000"/>
        </a:xfrm>
        <a:prstGeom prst="rect">
          <a:avLst/>
        </a:prstGeom>
      </xdr:spPr>
    </xdr:pic>
    <xdr:clientData/>
  </xdr:oneCellAnchor>
  <xdr:oneCellAnchor>
    <xdr:from>
      <xdr:col>13</xdr:col>
      <xdr:colOff>50994</xdr:colOff>
      <xdr:row>90</xdr:row>
      <xdr:rowOff>49683</xdr:rowOff>
    </xdr:from>
    <xdr:ext cx="582548" cy="509677"/>
    <xdr:pic>
      <xdr:nvPicPr>
        <xdr:cNvPr id="86" name="Imagen 9">
          <a:extLst>
            <a:ext uri="{FF2B5EF4-FFF2-40B4-BE49-F238E27FC236}">
              <a16:creationId xmlns:a16="http://schemas.microsoft.com/office/drawing/2014/main" id="{00000000-0008-0000-09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0499" y="18749235"/>
          <a:ext cx="582548" cy="509677"/>
        </a:xfrm>
        <a:prstGeom prst="rect">
          <a:avLst/>
        </a:prstGeom>
      </xdr:spPr>
    </xdr:pic>
    <xdr:clientData/>
  </xdr:oneCellAnchor>
  <xdr:oneCellAnchor>
    <xdr:from>
      <xdr:col>11</xdr:col>
      <xdr:colOff>82408</xdr:colOff>
      <xdr:row>90</xdr:row>
      <xdr:rowOff>56580</xdr:rowOff>
    </xdr:from>
    <xdr:ext cx="546602" cy="482571"/>
    <xdr:pic>
      <xdr:nvPicPr>
        <xdr:cNvPr id="89" name="Imagen 7">
          <a:extLst>
            <a:ext uri="{FF2B5EF4-FFF2-40B4-BE49-F238E27FC236}">
              <a16:creationId xmlns:a16="http://schemas.microsoft.com/office/drawing/2014/main" id="{00000000-0008-0000-09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6064" y="18756132"/>
          <a:ext cx="546602" cy="482571"/>
        </a:xfrm>
        <a:prstGeom prst="rect">
          <a:avLst/>
        </a:prstGeom>
      </xdr:spPr>
    </xdr:pic>
    <xdr:clientData/>
  </xdr:oneCellAnchor>
  <xdr:oneCellAnchor>
    <xdr:from>
      <xdr:col>10</xdr:col>
      <xdr:colOff>116457</xdr:colOff>
      <xdr:row>90</xdr:row>
      <xdr:rowOff>71526</xdr:rowOff>
    </xdr:from>
    <xdr:ext cx="468000" cy="468000"/>
    <xdr:pic>
      <xdr:nvPicPr>
        <xdr:cNvPr id="90" name="11 Imagen" descr="PT.wmf">
          <a:extLst>
            <a:ext uri="{FF2B5EF4-FFF2-40B4-BE49-F238E27FC236}">
              <a16:creationId xmlns:a16="http://schemas.microsoft.com/office/drawing/2014/main" id="{00000000-0008-0000-09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07188" y="18771078"/>
          <a:ext cx="468000" cy="468000"/>
        </a:xfrm>
        <a:prstGeom prst="rect">
          <a:avLst/>
        </a:prstGeom>
      </xdr:spPr>
    </xdr:pic>
    <xdr:clientData/>
  </xdr:oneCellAnchor>
  <xdr:twoCellAnchor editAs="oneCell">
    <xdr:from>
      <xdr:col>0</xdr:col>
      <xdr:colOff>53916</xdr:colOff>
      <xdr:row>3</xdr:row>
      <xdr:rowOff>17970</xdr:rowOff>
    </xdr:from>
    <xdr:to>
      <xdr:col>0</xdr:col>
      <xdr:colOff>781770</xdr:colOff>
      <xdr:row>6</xdr:row>
      <xdr:rowOff>180594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6" y="718866"/>
          <a:ext cx="727854" cy="764676"/>
        </a:xfrm>
        <a:prstGeom prst="rect">
          <a:avLst/>
        </a:prstGeom>
      </xdr:spPr>
    </xdr:pic>
    <xdr:clientData/>
  </xdr:twoCellAnchor>
  <xdr:oneCellAnchor>
    <xdr:from>
      <xdr:col>15</xdr:col>
      <xdr:colOff>95815</xdr:colOff>
      <xdr:row>4</xdr:row>
      <xdr:rowOff>75601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745" y="996046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90358</xdr:colOff>
      <xdr:row>4</xdr:row>
      <xdr:rowOff>77016</xdr:rowOff>
    </xdr:from>
    <xdr:ext cx="475979" cy="47160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4865" y="997461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95815</xdr:colOff>
      <xdr:row>90</xdr:row>
      <xdr:rowOff>75601</xdr:rowOff>
    </xdr:from>
    <xdr:ext cx="475979" cy="471600"/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745" y="996046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90358</xdr:colOff>
      <xdr:row>90</xdr:row>
      <xdr:rowOff>77016</xdr:rowOff>
    </xdr:from>
    <xdr:ext cx="475979" cy="471600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4865" y="997461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95815</xdr:colOff>
      <xdr:row>98</xdr:row>
      <xdr:rowOff>75601</xdr:rowOff>
    </xdr:from>
    <xdr:ext cx="475979" cy="471600"/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9745" y="996046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90358</xdr:colOff>
      <xdr:row>98</xdr:row>
      <xdr:rowOff>77016</xdr:rowOff>
    </xdr:from>
    <xdr:ext cx="475979" cy="471600"/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4865" y="997461"/>
          <a:ext cx="475979" cy="4716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57" name="21 Imagen" descr="17. IEPC.wmf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15</xdr:col>
      <xdr:colOff>125800</xdr:colOff>
      <xdr:row>0</xdr:row>
      <xdr:rowOff>0</xdr:rowOff>
    </xdr:from>
    <xdr:ext cx="609600" cy="666750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291" y="0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167975</xdr:colOff>
      <xdr:row>661</xdr:row>
      <xdr:rowOff>59693</xdr:rowOff>
    </xdr:from>
    <xdr:ext cx="471600" cy="471577"/>
    <xdr:pic>
      <xdr:nvPicPr>
        <xdr:cNvPr id="30" name="Imagen 2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829" y="118663915"/>
          <a:ext cx="471600" cy="471577"/>
        </a:xfrm>
        <a:prstGeom prst="rect">
          <a:avLst/>
        </a:prstGeom>
      </xdr:spPr>
    </xdr:pic>
    <xdr:clientData/>
  </xdr:oneCellAnchor>
  <xdr:oneCellAnchor>
    <xdr:from>
      <xdr:col>10</xdr:col>
      <xdr:colOff>122881</xdr:colOff>
      <xdr:row>661</xdr:row>
      <xdr:rowOff>58669</xdr:rowOff>
    </xdr:from>
    <xdr:ext cx="582548" cy="509677"/>
    <xdr:pic>
      <xdr:nvPicPr>
        <xdr:cNvPr id="32" name="Imagen 9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5122" y="957254"/>
          <a:ext cx="582548" cy="509677"/>
        </a:xfrm>
        <a:prstGeom prst="rect">
          <a:avLst/>
        </a:prstGeom>
      </xdr:spPr>
    </xdr:pic>
    <xdr:clientData/>
  </xdr:oneCellAnchor>
  <xdr:oneCellAnchor>
    <xdr:from>
      <xdr:col>5</xdr:col>
      <xdr:colOff>161026</xdr:colOff>
      <xdr:row>661</xdr:row>
      <xdr:rowOff>71169</xdr:rowOff>
    </xdr:from>
    <xdr:ext cx="473188" cy="471601"/>
    <xdr:pic>
      <xdr:nvPicPr>
        <xdr:cNvPr id="35" name="36 Imagen" descr="Marco Nazas.png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98620" y="118675391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161744</xdr:colOff>
      <xdr:row>661</xdr:row>
      <xdr:rowOff>71886</xdr:rowOff>
    </xdr:from>
    <xdr:ext cx="471600" cy="471600"/>
    <xdr:pic>
      <xdr:nvPicPr>
        <xdr:cNvPr id="36" name="7 Imagen" descr="PVEM.wmf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99079" y="118676108"/>
          <a:ext cx="471600" cy="471600"/>
        </a:xfrm>
        <a:prstGeom prst="rect">
          <a:avLst/>
        </a:prstGeom>
      </xdr:spPr>
    </xdr:pic>
    <xdr:clientData/>
  </xdr:oneCellAnchor>
  <xdr:oneCellAnchor>
    <xdr:from>
      <xdr:col>7</xdr:col>
      <xdr:colOff>179357</xdr:colOff>
      <xdr:row>661</xdr:row>
      <xdr:rowOff>80512</xdr:rowOff>
    </xdr:from>
    <xdr:ext cx="471600" cy="471600"/>
    <xdr:pic>
      <xdr:nvPicPr>
        <xdr:cNvPr id="38" name="11 Imagen" descr="PT.wmf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16432" y="979097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136321</xdr:colOff>
      <xdr:row>661</xdr:row>
      <xdr:rowOff>71886</xdr:rowOff>
    </xdr:from>
    <xdr:ext cx="555588" cy="459761"/>
    <xdr:pic>
      <xdr:nvPicPr>
        <xdr:cNvPr id="39" name="Imagen 7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137" y="118676108"/>
          <a:ext cx="555588" cy="459761"/>
        </a:xfrm>
        <a:prstGeom prst="rect">
          <a:avLst/>
        </a:prstGeom>
      </xdr:spPr>
    </xdr:pic>
    <xdr:clientData/>
  </xdr:oneCellAnchor>
  <xdr:oneCellAnchor>
    <xdr:from>
      <xdr:col>9</xdr:col>
      <xdr:colOff>179716</xdr:colOff>
      <xdr:row>661</xdr:row>
      <xdr:rowOff>71887</xdr:rowOff>
    </xdr:from>
    <xdr:ext cx="471600" cy="471600"/>
    <xdr:pic>
      <xdr:nvPicPr>
        <xdr:cNvPr id="40" name="Imagen 8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244" y="970472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167975</xdr:colOff>
      <xdr:row>4</xdr:row>
      <xdr:rowOff>59693</xdr:rowOff>
    </xdr:from>
    <xdr:ext cx="471600" cy="471577"/>
    <xdr:pic>
      <xdr:nvPicPr>
        <xdr:cNvPr id="42" name="Imagen 2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829" y="118663915"/>
          <a:ext cx="471600" cy="471577"/>
        </a:xfrm>
        <a:prstGeom prst="rect">
          <a:avLst/>
        </a:prstGeom>
      </xdr:spPr>
    </xdr:pic>
    <xdr:clientData/>
  </xdr:oneCellAnchor>
  <xdr:oneCellAnchor>
    <xdr:from>
      <xdr:col>10</xdr:col>
      <xdr:colOff>122881</xdr:colOff>
      <xdr:row>4</xdr:row>
      <xdr:rowOff>58669</xdr:rowOff>
    </xdr:from>
    <xdr:ext cx="582548" cy="509677"/>
    <xdr:pic>
      <xdr:nvPicPr>
        <xdr:cNvPr id="43" name="Imagen 9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5122" y="118662891"/>
          <a:ext cx="582548" cy="509677"/>
        </a:xfrm>
        <a:prstGeom prst="rect">
          <a:avLst/>
        </a:prstGeom>
      </xdr:spPr>
    </xdr:pic>
    <xdr:clientData/>
  </xdr:oneCellAnchor>
  <xdr:oneCellAnchor>
    <xdr:from>
      <xdr:col>5</xdr:col>
      <xdr:colOff>161026</xdr:colOff>
      <xdr:row>4</xdr:row>
      <xdr:rowOff>71169</xdr:rowOff>
    </xdr:from>
    <xdr:ext cx="473188" cy="471601"/>
    <xdr:pic>
      <xdr:nvPicPr>
        <xdr:cNvPr id="55" name="36 Imagen" descr="Marco Nazas.png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98620" y="118675391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161744</xdr:colOff>
      <xdr:row>4</xdr:row>
      <xdr:rowOff>71886</xdr:rowOff>
    </xdr:from>
    <xdr:ext cx="471600" cy="471600"/>
    <xdr:pic>
      <xdr:nvPicPr>
        <xdr:cNvPr id="56" name="7 Imagen" descr="PVEM.wmf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99079" y="118676108"/>
          <a:ext cx="471600" cy="471600"/>
        </a:xfrm>
        <a:prstGeom prst="rect">
          <a:avLst/>
        </a:prstGeom>
      </xdr:spPr>
    </xdr:pic>
    <xdr:clientData/>
  </xdr:oneCellAnchor>
  <xdr:oneCellAnchor>
    <xdr:from>
      <xdr:col>7</xdr:col>
      <xdr:colOff>179357</xdr:colOff>
      <xdr:row>4</xdr:row>
      <xdr:rowOff>80512</xdr:rowOff>
    </xdr:from>
    <xdr:ext cx="471600" cy="471600"/>
    <xdr:pic>
      <xdr:nvPicPr>
        <xdr:cNvPr id="58" name="11 Imagen" descr="PT.wmf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16432" y="118684734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136321</xdr:colOff>
      <xdr:row>4</xdr:row>
      <xdr:rowOff>71886</xdr:rowOff>
    </xdr:from>
    <xdr:ext cx="555588" cy="459761"/>
    <xdr:pic>
      <xdr:nvPicPr>
        <xdr:cNvPr id="59" name="Imagen 7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3137" y="118676108"/>
          <a:ext cx="555588" cy="459761"/>
        </a:xfrm>
        <a:prstGeom prst="rect">
          <a:avLst/>
        </a:prstGeom>
      </xdr:spPr>
    </xdr:pic>
    <xdr:clientData/>
  </xdr:oneCellAnchor>
  <xdr:oneCellAnchor>
    <xdr:from>
      <xdr:col>9</xdr:col>
      <xdr:colOff>179716</xdr:colOff>
      <xdr:row>4</xdr:row>
      <xdr:rowOff>71887</xdr:rowOff>
    </xdr:from>
    <xdr:ext cx="471600" cy="471600"/>
    <xdr:pic>
      <xdr:nvPicPr>
        <xdr:cNvPr id="60" name="Imagen 8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244" y="11867610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80872</xdr:colOff>
      <xdr:row>3</xdr:row>
      <xdr:rowOff>11013</xdr:rowOff>
    </xdr:from>
    <xdr:to>
      <xdr:col>0</xdr:col>
      <xdr:colOff>763797</xdr:colOff>
      <xdr:row>6</xdr:row>
      <xdr:rowOff>177914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2" y="711909"/>
          <a:ext cx="682925" cy="759967"/>
        </a:xfrm>
        <a:prstGeom prst="rect">
          <a:avLst/>
        </a:prstGeom>
      </xdr:spPr>
    </xdr:pic>
    <xdr:clientData/>
  </xdr:twoCellAnchor>
  <xdr:oneCellAnchor>
    <xdr:from>
      <xdr:col>12</xdr:col>
      <xdr:colOff>172098</xdr:colOff>
      <xdr:row>4</xdr:row>
      <xdr:rowOff>69648</xdr:rowOff>
    </xdr:from>
    <xdr:ext cx="475979" cy="47160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764" y="97933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172594</xdr:colOff>
      <xdr:row>4</xdr:row>
      <xdr:rowOff>71063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538" y="98075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172098</xdr:colOff>
      <xdr:row>661</xdr:row>
      <xdr:rowOff>69648</xdr:rowOff>
    </xdr:from>
    <xdr:ext cx="475979" cy="471600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764" y="97933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172594</xdr:colOff>
      <xdr:row>661</xdr:row>
      <xdr:rowOff>71063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538" y="980754"/>
          <a:ext cx="475979" cy="4716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3" name="21 Imagen" descr="17. IEPC.wmf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231653</xdr:colOff>
      <xdr:row>4</xdr:row>
      <xdr:rowOff>66677</xdr:rowOff>
    </xdr:from>
    <xdr:ext cx="471600" cy="471600"/>
    <xdr:pic>
      <xdr:nvPicPr>
        <xdr:cNvPr id="34" name="Imagen 2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738" y="974248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230035</xdr:colOff>
      <xdr:row>4</xdr:row>
      <xdr:rowOff>75661</xdr:rowOff>
    </xdr:from>
    <xdr:ext cx="471600" cy="471600"/>
    <xdr:pic>
      <xdr:nvPicPr>
        <xdr:cNvPr id="35" name="Imagen 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662" y="983232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179719</xdr:colOff>
      <xdr:row>4</xdr:row>
      <xdr:rowOff>107831</xdr:rowOff>
    </xdr:from>
    <xdr:ext cx="566108" cy="605909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960" y="1006416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188343</xdr:colOff>
      <xdr:row>4</xdr:row>
      <xdr:rowOff>89499</xdr:rowOff>
    </xdr:from>
    <xdr:ext cx="566108" cy="605909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126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232913</xdr:colOff>
      <xdr:row>4</xdr:row>
      <xdr:rowOff>71170</xdr:rowOff>
    </xdr:from>
    <xdr:ext cx="473188" cy="471601"/>
    <xdr:pic>
      <xdr:nvPicPr>
        <xdr:cNvPr id="39" name="36 Imagen" descr="Marco Nazas.pn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10295" y="978741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9</xdr:col>
      <xdr:colOff>236815</xdr:colOff>
      <xdr:row>4</xdr:row>
      <xdr:rowOff>58170</xdr:rowOff>
    </xdr:from>
    <xdr:to>
      <xdr:col>9</xdr:col>
      <xdr:colOff>708415</xdr:colOff>
      <xdr:row>6</xdr:row>
      <xdr:rowOff>133320</xdr:rowOff>
    </xdr:to>
    <xdr:pic>
      <xdr:nvPicPr>
        <xdr:cNvPr id="42" name="Imagen 8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754" y="965741"/>
          <a:ext cx="471600" cy="470527"/>
        </a:xfrm>
        <a:prstGeom prst="rect">
          <a:avLst/>
        </a:prstGeom>
      </xdr:spPr>
    </xdr:pic>
    <xdr:clientData/>
  </xdr:twoCellAnchor>
  <xdr:twoCellAnchor editAs="oneCell">
    <xdr:from>
      <xdr:col>10</xdr:col>
      <xdr:colOff>149839</xdr:colOff>
      <xdr:row>4</xdr:row>
      <xdr:rowOff>67655</xdr:rowOff>
    </xdr:from>
    <xdr:to>
      <xdr:col>10</xdr:col>
      <xdr:colOff>732387</xdr:colOff>
      <xdr:row>6</xdr:row>
      <xdr:rowOff>181955</xdr:rowOff>
    </xdr:to>
    <xdr:pic>
      <xdr:nvPicPr>
        <xdr:cNvPr id="43" name="Imagen 9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4249" y="975226"/>
          <a:ext cx="582548" cy="509677"/>
        </a:xfrm>
        <a:prstGeom prst="rect">
          <a:avLst/>
        </a:prstGeom>
      </xdr:spPr>
    </xdr:pic>
    <xdr:clientData/>
  </xdr:twoCellAnchor>
  <xdr:oneCellAnchor>
    <xdr:from>
      <xdr:col>4</xdr:col>
      <xdr:colOff>698557</xdr:colOff>
      <xdr:row>67</xdr:row>
      <xdr:rowOff>57332</xdr:rowOff>
    </xdr:from>
    <xdr:ext cx="471600" cy="471600"/>
    <xdr:pic>
      <xdr:nvPicPr>
        <xdr:cNvPr id="79" name="Imagen 2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4642" y="13014926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705926</xdr:colOff>
      <xdr:row>67</xdr:row>
      <xdr:rowOff>57329</xdr:rowOff>
    </xdr:from>
    <xdr:ext cx="471600" cy="471600"/>
    <xdr:pic>
      <xdr:nvPicPr>
        <xdr:cNvPr id="80" name="Imagen 4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096" y="13014923"/>
          <a:ext cx="471600" cy="471600"/>
        </a:xfrm>
        <a:prstGeom prst="rect">
          <a:avLst/>
        </a:prstGeom>
      </xdr:spPr>
    </xdr:pic>
    <xdr:clientData/>
  </xdr:oneCellAnchor>
  <xdr:oneCellAnchor>
    <xdr:from>
      <xdr:col>15</xdr:col>
      <xdr:colOff>134787</xdr:colOff>
      <xdr:row>0</xdr:row>
      <xdr:rowOff>8986</xdr:rowOff>
    </xdr:from>
    <xdr:ext cx="609600" cy="66675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6603" y="8986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231653</xdr:colOff>
      <xdr:row>59</xdr:row>
      <xdr:rowOff>66677</xdr:rowOff>
    </xdr:from>
    <xdr:ext cx="471600" cy="471600"/>
    <xdr:pic>
      <xdr:nvPicPr>
        <xdr:cNvPr id="30" name="Imagen 2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738" y="974248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230035</xdr:colOff>
      <xdr:row>59</xdr:row>
      <xdr:rowOff>75661</xdr:rowOff>
    </xdr:from>
    <xdr:ext cx="471600" cy="471600"/>
    <xdr:pic>
      <xdr:nvPicPr>
        <xdr:cNvPr id="31" name="Imagen 4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662" y="983232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179719</xdr:colOff>
      <xdr:row>59</xdr:row>
      <xdr:rowOff>107831</xdr:rowOff>
    </xdr:from>
    <xdr:ext cx="566108" cy="605909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889" y="1015402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188343</xdr:colOff>
      <xdr:row>59</xdr:row>
      <xdr:rowOff>89499</xdr:rowOff>
    </xdr:from>
    <xdr:ext cx="566108" cy="605909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055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241899</xdr:colOff>
      <xdr:row>59</xdr:row>
      <xdr:rowOff>71170</xdr:rowOff>
    </xdr:from>
    <xdr:ext cx="473188" cy="471601"/>
    <xdr:pic>
      <xdr:nvPicPr>
        <xdr:cNvPr id="45" name="36 Imagen" descr="Marco Nazas.pn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00154" y="978741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227829</xdr:colOff>
      <xdr:row>59</xdr:row>
      <xdr:rowOff>58170</xdr:rowOff>
    </xdr:from>
    <xdr:ext cx="471600" cy="470527"/>
    <xdr:pic>
      <xdr:nvPicPr>
        <xdr:cNvPr id="49" name="Imagen 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1626" y="965741"/>
          <a:ext cx="471600" cy="470527"/>
        </a:xfrm>
        <a:prstGeom prst="rect">
          <a:avLst/>
        </a:prstGeom>
      </xdr:spPr>
    </xdr:pic>
    <xdr:clientData/>
  </xdr:oneCellAnchor>
  <xdr:oneCellAnchor>
    <xdr:from>
      <xdr:col>10</xdr:col>
      <xdr:colOff>149839</xdr:colOff>
      <xdr:row>59</xdr:row>
      <xdr:rowOff>67655</xdr:rowOff>
    </xdr:from>
    <xdr:ext cx="582548" cy="509677"/>
    <xdr:pic>
      <xdr:nvPicPr>
        <xdr:cNvPr id="50" name="Imagen 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9179" y="975226"/>
          <a:ext cx="582548" cy="509677"/>
        </a:xfrm>
        <a:prstGeom prst="rect">
          <a:avLst/>
        </a:prstGeom>
      </xdr:spPr>
    </xdr:pic>
    <xdr:clientData/>
  </xdr:oneCellAnchor>
  <xdr:oneCellAnchor>
    <xdr:from>
      <xdr:col>8</xdr:col>
      <xdr:colOff>241899</xdr:colOff>
      <xdr:row>67</xdr:row>
      <xdr:rowOff>71170</xdr:rowOff>
    </xdr:from>
    <xdr:ext cx="473188" cy="471601"/>
    <xdr:pic>
      <xdr:nvPicPr>
        <xdr:cNvPr id="51" name="36 Imagen" descr="Marco Nazas.pn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00154" y="11420297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227829</xdr:colOff>
      <xdr:row>67</xdr:row>
      <xdr:rowOff>58170</xdr:rowOff>
    </xdr:from>
    <xdr:ext cx="471600" cy="470527"/>
    <xdr:pic>
      <xdr:nvPicPr>
        <xdr:cNvPr id="62" name="Imagen 8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1626" y="11407297"/>
          <a:ext cx="471600" cy="470527"/>
        </a:xfrm>
        <a:prstGeom prst="rect">
          <a:avLst/>
        </a:prstGeom>
      </xdr:spPr>
    </xdr:pic>
    <xdr:clientData/>
  </xdr:oneCellAnchor>
  <xdr:oneCellAnchor>
    <xdr:from>
      <xdr:col>10</xdr:col>
      <xdr:colOff>149839</xdr:colOff>
      <xdr:row>67</xdr:row>
      <xdr:rowOff>67655</xdr:rowOff>
    </xdr:from>
    <xdr:ext cx="582548" cy="509677"/>
    <xdr:pic>
      <xdr:nvPicPr>
        <xdr:cNvPr id="63" name="Imagen 9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9179" y="11416782"/>
          <a:ext cx="582548" cy="509677"/>
        </a:xfrm>
        <a:prstGeom prst="rect">
          <a:avLst/>
        </a:prstGeom>
      </xdr:spPr>
    </xdr:pic>
    <xdr:clientData/>
  </xdr:oneCellAnchor>
  <xdr:twoCellAnchor editAs="oneCell">
    <xdr:from>
      <xdr:col>0</xdr:col>
      <xdr:colOff>80874</xdr:colOff>
      <xdr:row>3</xdr:row>
      <xdr:rowOff>80873</xdr:rowOff>
    </xdr:from>
    <xdr:to>
      <xdr:col>0</xdr:col>
      <xdr:colOff>754812</xdr:colOff>
      <xdr:row>6</xdr:row>
      <xdr:rowOff>176968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4" y="781769"/>
          <a:ext cx="673938" cy="698147"/>
        </a:xfrm>
        <a:prstGeom prst="rect">
          <a:avLst/>
        </a:prstGeom>
      </xdr:spPr>
    </xdr:pic>
    <xdr:clientData/>
  </xdr:twoCellAnchor>
  <xdr:oneCellAnchor>
    <xdr:from>
      <xdr:col>12</xdr:col>
      <xdr:colOff>198853</xdr:colOff>
      <xdr:row>4</xdr:row>
      <xdr:rowOff>69648</xdr:rowOff>
    </xdr:from>
    <xdr:ext cx="475979" cy="471600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228" y="980476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199349</xdr:colOff>
      <xdr:row>4</xdr:row>
      <xdr:rowOff>71063</xdr:rowOff>
    </xdr:from>
    <xdr:ext cx="475979" cy="471600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3708" y="981891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198853</xdr:colOff>
      <xdr:row>59</xdr:row>
      <xdr:rowOff>69648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228" y="980476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199349</xdr:colOff>
      <xdr:row>59</xdr:row>
      <xdr:rowOff>71063</xdr:rowOff>
    </xdr:from>
    <xdr:ext cx="475979" cy="471600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3708" y="981891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198853</xdr:colOff>
      <xdr:row>67</xdr:row>
      <xdr:rowOff>69648</xdr:rowOff>
    </xdr:from>
    <xdr:ext cx="475979" cy="471600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0228" y="980476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199349</xdr:colOff>
      <xdr:row>67</xdr:row>
      <xdr:rowOff>71063</xdr:rowOff>
    </xdr:from>
    <xdr:ext cx="475979" cy="471600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3708" y="981891"/>
          <a:ext cx="475979" cy="4716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159408</xdr:colOff>
      <xdr:row>3</xdr:row>
      <xdr:rowOff>13461</xdr:rowOff>
    </xdr:from>
    <xdr:to>
      <xdr:col>0</xdr:col>
      <xdr:colOff>691909</xdr:colOff>
      <xdr:row>6</xdr:row>
      <xdr:rowOff>181590</xdr:rowOff>
    </xdr:to>
    <xdr:pic>
      <xdr:nvPicPr>
        <xdr:cNvPr id="95" name="94 Imagen" descr="10. HIDALGO.pn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408" y="714357"/>
          <a:ext cx="532501" cy="770181"/>
        </a:xfrm>
        <a:prstGeom prst="rect">
          <a:avLst/>
        </a:prstGeom>
      </xdr:spPr>
    </xdr:pic>
    <xdr:clientData/>
  </xdr:twoCellAnchor>
  <xdr:oneCellAnchor>
    <xdr:from>
      <xdr:col>4</xdr:col>
      <xdr:colOff>210993</xdr:colOff>
      <xdr:row>4</xdr:row>
      <xdr:rowOff>80680</xdr:rowOff>
    </xdr:from>
    <xdr:ext cx="457200" cy="458158"/>
    <xdr:pic>
      <xdr:nvPicPr>
        <xdr:cNvPr id="70" name="Imagen 2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3304" y="979265"/>
          <a:ext cx="457200" cy="458158"/>
        </a:xfrm>
        <a:prstGeom prst="rect">
          <a:avLst/>
        </a:prstGeom>
      </xdr:spPr>
    </xdr:pic>
    <xdr:clientData/>
  </xdr:oneCellAnchor>
  <xdr:oneCellAnchor>
    <xdr:from>
      <xdr:col>5</xdr:col>
      <xdr:colOff>224998</xdr:colOff>
      <xdr:row>4</xdr:row>
      <xdr:rowOff>79375</xdr:rowOff>
    </xdr:from>
    <xdr:ext cx="457200" cy="457108"/>
    <xdr:pic>
      <xdr:nvPicPr>
        <xdr:cNvPr id="71" name="Imagen 4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880" y="977960"/>
          <a:ext cx="457200" cy="457108"/>
        </a:xfrm>
        <a:prstGeom prst="rect">
          <a:avLst/>
        </a:prstGeom>
      </xdr:spPr>
    </xdr:pic>
    <xdr:clientData/>
  </xdr:oneCellAnchor>
  <xdr:oneCellAnchor>
    <xdr:from>
      <xdr:col>4</xdr:col>
      <xdr:colOff>223748</xdr:colOff>
      <xdr:row>28</xdr:row>
      <xdr:rowOff>79376</xdr:rowOff>
    </xdr:from>
    <xdr:ext cx="457200" cy="458158"/>
    <xdr:pic>
      <xdr:nvPicPr>
        <xdr:cNvPr id="36" name="Imagen 2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059" y="6845720"/>
          <a:ext cx="457200" cy="458158"/>
        </a:xfrm>
        <a:prstGeom prst="rect">
          <a:avLst/>
        </a:prstGeom>
      </xdr:spPr>
    </xdr:pic>
    <xdr:clientData/>
  </xdr:oneCellAnchor>
  <xdr:oneCellAnchor>
    <xdr:from>
      <xdr:col>5</xdr:col>
      <xdr:colOff>236448</xdr:colOff>
      <xdr:row>28</xdr:row>
      <xdr:rowOff>79375</xdr:rowOff>
    </xdr:from>
    <xdr:ext cx="457200" cy="457108"/>
    <xdr:pic>
      <xdr:nvPicPr>
        <xdr:cNvPr id="37" name="Imagen 4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6330" y="6845719"/>
          <a:ext cx="457200" cy="457108"/>
        </a:xfrm>
        <a:prstGeom prst="rect">
          <a:avLst/>
        </a:prstGeom>
      </xdr:spPr>
    </xdr:pic>
    <xdr:clientData/>
  </xdr:oneCellAnchor>
  <xdr:oneCellAnchor>
    <xdr:from>
      <xdr:col>4</xdr:col>
      <xdr:colOff>693939</xdr:colOff>
      <xdr:row>36</xdr:row>
      <xdr:rowOff>64041</xdr:rowOff>
    </xdr:from>
    <xdr:ext cx="457200" cy="458158"/>
    <xdr:pic>
      <xdr:nvPicPr>
        <xdr:cNvPr id="45" name="Imagen 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250" y="8384937"/>
          <a:ext cx="457200" cy="458158"/>
        </a:xfrm>
        <a:prstGeom prst="rect">
          <a:avLst/>
        </a:prstGeom>
      </xdr:spPr>
    </xdr:pic>
    <xdr:clientData/>
  </xdr:oneCellAnchor>
  <xdr:oneCellAnchor>
    <xdr:from>
      <xdr:col>6</xdr:col>
      <xdr:colOff>666926</xdr:colOff>
      <xdr:row>36</xdr:row>
      <xdr:rowOff>75585</xdr:rowOff>
    </xdr:from>
    <xdr:ext cx="457200" cy="457108"/>
    <xdr:pic>
      <xdr:nvPicPr>
        <xdr:cNvPr id="50" name="Imagen 4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379" y="8396481"/>
          <a:ext cx="457200" cy="457108"/>
        </a:xfrm>
        <a:prstGeom prst="rect">
          <a:avLst/>
        </a:prstGeom>
      </xdr:spPr>
    </xdr:pic>
    <xdr:clientData/>
  </xdr:oneCellAnchor>
  <xdr:oneCellAnchor>
    <xdr:from>
      <xdr:col>6</xdr:col>
      <xdr:colOff>161748</xdr:colOff>
      <xdr:row>4</xdr:row>
      <xdr:rowOff>98845</xdr:rowOff>
    </xdr:from>
    <xdr:ext cx="566108" cy="605909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9201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170371</xdr:colOff>
      <xdr:row>4</xdr:row>
      <xdr:rowOff>89499</xdr:rowOff>
    </xdr:from>
    <xdr:ext cx="566108" cy="605909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395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223928</xdr:colOff>
      <xdr:row>4</xdr:row>
      <xdr:rowOff>71170</xdr:rowOff>
    </xdr:from>
    <xdr:ext cx="473188" cy="471601"/>
    <xdr:pic>
      <xdr:nvPicPr>
        <xdr:cNvPr id="51" name="36 Imagen" descr="Marco Nazas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66522" y="969755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140854</xdr:colOff>
      <xdr:row>4</xdr:row>
      <xdr:rowOff>58670</xdr:rowOff>
    </xdr:from>
    <xdr:ext cx="582548" cy="509677"/>
    <xdr:pic>
      <xdr:nvPicPr>
        <xdr:cNvPr id="54" name="Imagen 9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590" y="957255"/>
          <a:ext cx="582548" cy="509677"/>
        </a:xfrm>
        <a:prstGeom prst="rect">
          <a:avLst/>
        </a:prstGeom>
      </xdr:spPr>
    </xdr:pic>
    <xdr:clientData/>
  </xdr:oneCellAnchor>
  <xdr:oneCellAnchor>
    <xdr:from>
      <xdr:col>9</xdr:col>
      <xdr:colOff>215302</xdr:colOff>
      <xdr:row>4</xdr:row>
      <xdr:rowOff>89497</xdr:rowOff>
    </xdr:from>
    <xdr:ext cx="471600" cy="471601"/>
    <xdr:pic>
      <xdr:nvPicPr>
        <xdr:cNvPr id="57" name="11 Imagen" descr="PT.wmf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65467" y="988082"/>
          <a:ext cx="471600" cy="471601"/>
        </a:xfrm>
        <a:prstGeom prst="rect">
          <a:avLst/>
        </a:prstGeom>
      </xdr:spPr>
    </xdr:pic>
    <xdr:clientData/>
  </xdr:oneCellAnchor>
  <xdr:oneCellAnchor>
    <xdr:from>
      <xdr:col>6</xdr:col>
      <xdr:colOff>170734</xdr:colOff>
      <xdr:row>28</xdr:row>
      <xdr:rowOff>89859</xdr:rowOff>
    </xdr:from>
    <xdr:ext cx="566108" cy="605909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8187" y="6856203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161386</xdr:colOff>
      <xdr:row>28</xdr:row>
      <xdr:rowOff>80513</xdr:rowOff>
    </xdr:from>
    <xdr:ext cx="566108" cy="605909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410" y="6846857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205955</xdr:colOff>
      <xdr:row>28</xdr:row>
      <xdr:rowOff>71169</xdr:rowOff>
    </xdr:from>
    <xdr:ext cx="473188" cy="471601"/>
    <xdr:pic>
      <xdr:nvPicPr>
        <xdr:cNvPr id="60" name="36 Imagen" descr="Marco Nazas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48549" y="6837513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167810</xdr:colOff>
      <xdr:row>28</xdr:row>
      <xdr:rowOff>58669</xdr:rowOff>
    </xdr:from>
    <xdr:ext cx="582548" cy="509677"/>
    <xdr:pic>
      <xdr:nvPicPr>
        <xdr:cNvPr id="63" name="Imagen 9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5546" y="6825013"/>
          <a:ext cx="582548" cy="509677"/>
        </a:xfrm>
        <a:prstGeom prst="rect">
          <a:avLst/>
        </a:prstGeom>
      </xdr:spPr>
    </xdr:pic>
    <xdr:clientData/>
  </xdr:oneCellAnchor>
  <xdr:oneCellAnchor>
    <xdr:from>
      <xdr:col>9</xdr:col>
      <xdr:colOff>215300</xdr:colOff>
      <xdr:row>28</xdr:row>
      <xdr:rowOff>80511</xdr:rowOff>
    </xdr:from>
    <xdr:ext cx="471600" cy="471601"/>
    <xdr:pic>
      <xdr:nvPicPr>
        <xdr:cNvPr id="64" name="11 Imagen" descr="PT.wmf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65465" y="6846855"/>
          <a:ext cx="471600" cy="471601"/>
        </a:xfrm>
        <a:prstGeom prst="rect">
          <a:avLst/>
        </a:prstGeom>
      </xdr:spPr>
    </xdr:pic>
    <xdr:clientData/>
  </xdr:oneCellAnchor>
  <xdr:oneCellAnchor>
    <xdr:from>
      <xdr:col>8</xdr:col>
      <xdr:colOff>214941</xdr:colOff>
      <xdr:row>36</xdr:row>
      <xdr:rowOff>80155</xdr:rowOff>
    </xdr:from>
    <xdr:ext cx="473188" cy="471601"/>
    <xdr:pic>
      <xdr:nvPicPr>
        <xdr:cNvPr id="74" name="36 Imagen" descr="Marco Nazas.pn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457535" y="8401051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176796</xdr:colOff>
      <xdr:row>36</xdr:row>
      <xdr:rowOff>58669</xdr:rowOff>
    </xdr:from>
    <xdr:ext cx="582548" cy="509677"/>
    <xdr:pic>
      <xdr:nvPicPr>
        <xdr:cNvPr id="77" name="Imagen 9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9744" y="8379565"/>
          <a:ext cx="582548" cy="509677"/>
        </a:xfrm>
        <a:prstGeom prst="rect">
          <a:avLst/>
        </a:prstGeom>
      </xdr:spPr>
    </xdr:pic>
    <xdr:clientData/>
  </xdr:oneCellAnchor>
  <xdr:oneCellAnchor>
    <xdr:from>
      <xdr:col>9</xdr:col>
      <xdr:colOff>224286</xdr:colOff>
      <xdr:row>36</xdr:row>
      <xdr:rowOff>80511</xdr:rowOff>
    </xdr:from>
    <xdr:ext cx="471600" cy="471601"/>
    <xdr:pic>
      <xdr:nvPicPr>
        <xdr:cNvPr id="78" name="11 Imagen" descr="PT.wmf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374451" y="8401407"/>
          <a:ext cx="471600" cy="471601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79" name="21 Imagen" descr="17. IEPC.wmf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15</xdr:col>
      <xdr:colOff>134785</xdr:colOff>
      <xdr:row>0</xdr:row>
      <xdr:rowOff>8985</xdr:rowOff>
    </xdr:from>
    <xdr:ext cx="609600" cy="66675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757" y="8985"/>
          <a:ext cx="609600" cy="666750"/>
        </a:xfrm>
        <a:prstGeom prst="rect">
          <a:avLst/>
        </a:prstGeom>
      </xdr:spPr>
    </xdr:pic>
    <xdr:clientData/>
  </xdr:oneCellAnchor>
  <xdr:oneCellAnchor>
    <xdr:from>
      <xdr:col>12</xdr:col>
      <xdr:colOff>204693</xdr:colOff>
      <xdr:row>36</xdr:row>
      <xdr:rowOff>57629</xdr:rowOff>
    </xdr:from>
    <xdr:ext cx="475979" cy="471600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4528" y="7345153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211142</xdr:colOff>
      <xdr:row>36</xdr:row>
      <xdr:rowOff>59044</xdr:rowOff>
    </xdr:from>
    <xdr:ext cx="475979" cy="47160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2392" y="7346568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204693</xdr:colOff>
      <xdr:row>28</xdr:row>
      <xdr:rowOff>57629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4528" y="7345153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211142</xdr:colOff>
      <xdr:row>28</xdr:row>
      <xdr:rowOff>59044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2392" y="7346568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204693</xdr:colOff>
      <xdr:row>4</xdr:row>
      <xdr:rowOff>57629</xdr:rowOff>
    </xdr:from>
    <xdr:ext cx="475979" cy="47160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4528" y="7345153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211142</xdr:colOff>
      <xdr:row>4</xdr:row>
      <xdr:rowOff>59044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2392" y="7346568"/>
          <a:ext cx="475979" cy="4716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62002</xdr:colOff>
      <xdr:row>3</xdr:row>
      <xdr:rowOff>25887</xdr:rowOff>
    </xdr:from>
    <xdr:to>
      <xdr:col>0</xdr:col>
      <xdr:colOff>781768</xdr:colOff>
      <xdr:row>6</xdr:row>
      <xdr:rowOff>169906</xdr:rowOff>
    </xdr:to>
    <xdr:pic>
      <xdr:nvPicPr>
        <xdr:cNvPr id="30" name="29 Imagen" descr="11. INDÉ.pn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002" y="726783"/>
          <a:ext cx="719766" cy="746071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0" name="21 Imagen" descr="17. IEPC.wmf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1122520</xdr:colOff>
      <xdr:row>4</xdr:row>
      <xdr:rowOff>71170</xdr:rowOff>
    </xdr:from>
    <xdr:ext cx="473188" cy="471601"/>
    <xdr:pic>
      <xdr:nvPicPr>
        <xdr:cNvPr id="13" name="36 Imagen" descr="Marco Nazas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33676" y="978741"/>
          <a:ext cx="473188" cy="471601"/>
        </a:xfrm>
        <a:prstGeom prst="rect">
          <a:avLst/>
        </a:prstGeom>
      </xdr:spPr>
    </xdr:pic>
    <xdr:clientData/>
  </xdr:oneCellAnchor>
  <xdr:oneCellAnchor>
    <xdr:from>
      <xdr:col>4</xdr:col>
      <xdr:colOff>1140492</xdr:colOff>
      <xdr:row>43</xdr:row>
      <xdr:rowOff>71170</xdr:rowOff>
    </xdr:from>
    <xdr:ext cx="473188" cy="471601"/>
    <xdr:pic>
      <xdr:nvPicPr>
        <xdr:cNvPr id="16" name="36 Imagen" descr="Marco Nazas.pn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51648" y="8643670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131913</xdr:colOff>
      <xdr:row>0</xdr:row>
      <xdr:rowOff>0</xdr:rowOff>
    </xdr:from>
    <xdr:ext cx="609600" cy="666750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3328" y="0"/>
          <a:ext cx="609600" cy="666750"/>
        </a:xfrm>
        <a:prstGeom prst="rect">
          <a:avLst/>
        </a:prstGeom>
      </xdr:spPr>
    </xdr:pic>
    <xdr:clientData/>
  </xdr:oneCellAnchor>
  <xdr:oneCellAnchor>
    <xdr:from>
      <xdr:col>6</xdr:col>
      <xdr:colOff>1094296</xdr:colOff>
      <xdr:row>43</xdr:row>
      <xdr:rowOff>75601</xdr:rowOff>
    </xdr:from>
    <xdr:ext cx="475979" cy="471600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4933" y="8648101"/>
          <a:ext cx="475979" cy="471600"/>
        </a:xfrm>
        <a:prstGeom prst="rect">
          <a:avLst/>
        </a:prstGeom>
      </xdr:spPr>
    </xdr:pic>
    <xdr:clientData/>
  </xdr:oneCellAnchor>
  <xdr:oneCellAnchor>
    <xdr:from>
      <xdr:col>5</xdr:col>
      <xdr:colOff>1100745</xdr:colOff>
      <xdr:row>43</xdr:row>
      <xdr:rowOff>77016</xdr:rowOff>
    </xdr:from>
    <xdr:ext cx="475979" cy="47160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6641" y="8649516"/>
          <a:ext cx="475979" cy="471600"/>
        </a:xfrm>
        <a:prstGeom prst="rect">
          <a:avLst/>
        </a:prstGeom>
      </xdr:spPr>
    </xdr:pic>
    <xdr:clientData/>
  </xdr:oneCellAnchor>
  <xdr:oneCellAnchor>
    <xdr:from>
      <xdr:col>6</xdr:col>
      <xdr:colOff>1094296</xdr:colOff>
      <xdr:row>4</xdr:row>
      <xdr:rowOff>75601</xdr:rowOff>
    </xdr:from>
    <xdr:ext cx="475979" cy="471600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4933" y="8648101"/>
          <a:ext cx="475979" cy="471600"/>
        </a:xfrm>
        <a:prstGeom prst="rect">
          <a:avLst/>
        </a:prstGeom>
      </xdr:spPr>
    </xdr:pic>
    <xdr:clientData/>
  </xdr:oneCellAnchor>
  <xdr:oneCellAnchor>
    <xdr:from>
      <xdr:col>5</xdr:col>
      <xdr:colOff>1100745</xdr:colOff>
      <xdr:row>4</xdr:row>
      <xdr:rowOff>77016</xdr:rowOff>
    </xdr:from>
    <xdr:ext cx="475979" cy="47160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6641" y="8649516"/>
          <a:ext cx="475979" cy="4716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139101</xdr:colOff>
      <xdr:row>4</xdr:row>
      <xdr:rowOff>46547</xdr:rowOff>
    </xdr:from>
    <xdr:to>
      <xdr:col>11</xdr:col>
      <xdr:colOff>691910</xdr:colOff>
      <xdr:row>6</xdr:row>
      <xdr:rowOff>170372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129" y="945132"/>
          <a:ext cx="552809" cy="519202"/>
        </a:xfrm>
        <a:prstGeom prst="rect">
          <a:avLst/>
        </a:prstGeom>
      </xdr:spPr>
    </xdr:pic>
    <xdr:clientData/>
  </xdr:twoCellAnchor>
  <xdr:twoCellAnchor editAs="oneCell">
    <xdr:from>
      <xdr:col>4</xdr:col>
      <xdr:colOff>176961</xdr:colOff>
      <xdr:row>4</xdr:row>
      <xdr:rowOff>59693</xdr:rowOff>
    </xdr:from>
    <xdr:to>
      <xdr:col>4</xdr:col>
      <xdr:colOff>648561</xdr:colOff>
      <xdr:row>6</xdr:row>
      <xdr:rowOff>135893</xdr:rowOff>
    </xdr:to>
    <xdr:pic>
      <xdr:nvPicPr>
        <xdr:cNvPr id="24" name="Imagen 2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8117" y="958278"/>
          <a:ext cx="471600" cy="471577"/>
        </a:xfrm>
        <a:prstGeom prst="rect">
          <a:avLst/>
        </a:prstGeom>
      </xdr:spPr>
    </xdr:pic>
    <xdr:clientData/>
  </xdr:twoCellAnchor>
  <xdr:twoCellAnchor editAs="oneCell">
    <xdr:from>
      <xdr:col>9</xdr:col>
      <xdr:colOff>182248</xdr:colOff>
      <xdr:row>4</xdr:row>
      <xdr:rowOff>58171</xdr:rowOff>
    </xdr:from>
    <xdr:to>
      <xdr:col>9</xdr:col>
      <xdr:colOff>657448</xdr:colOff>
      <xdr:row>6</xdr:row>
      <xdr:rowOff>133321</xdr:rowOff>
    </xdr:to>
    <xdr:pic>
      <xdr:nvPicPr>
        <xdr:cNvPr id="29" name="Imagen 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894" y="956756"/>
          <a:ext cx="475200" cy="470527"/>
        </a:xfrm>
        <a:prstGeom prst="rect">
          <a:avLst/>
        </a:prstGeom>
      </xdr:spPr>
    </xdr:pic>
    <xdr:clientData/>
  </xdr:twoCellAnchor>
  <xdr:twoCellAnchor editAs="oneCell">
    <xdr:from>
      <xdr:col>10</xdr:col>
      <xdr:colOff>143666</xdr:colOff>
      <xdr:row>4</xdr:row>
      <xdr:rowOff>47626</xdr:rowOff>
    </xdr:from>
    <xdr:to>
      <xdr:col>10</xdr:col>
      <xdr:colOff>700897</xdr:colOff>
      <xdr:row>6</xdr:row>
      <xdr:rowOff>161926</xdr:rowOff>
    </xdr:to>
    <xdr:pic>
      <xdr:nvPicPr>
        <xdr:cNvPr id="30" name="Imagen 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5010" y="946211"/>
          <a:ext cx="557231" cy="509677"/>
        </a:xfrm>
        <a:prstGeom prst="rect">
          <a:avLst/>
        </a:prstGeom>
      </xdr:spPr>
    </xdr:pic>
    <xdr:clientData/>
  </xdr:twoCellAnchor>
  <xdr:oneCellAnchor>
    <xdr:from>
      <xdr:col>5</xdr:col>
      <xdr:colOff>178999</xdr:colOff>
      <xdr:row>4</xdr:row>
      <xdr:rowOff>71169</xdr:rowOff>
    </xdr:from>
    <xdr:ext cx="473188" cy="471601"/>
    <xdr:pic>
      <xdr:nvPicPr>
        <xdr:cNvPr id="45" name="36 Imagen" descr="Marco Nazas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16853" y="969754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6</xdr:col>
      <xdr:colOff>188703</xdr:colOff>
      <xdr:row>4</xdr:row>
      <xdr:rowOff>71886</xdr:rowOff>
    </xdr:from>
    <xdr:to>
      <xdr:col>6</xdr:col>
      <xdr:colOff>660303</xdr:colOff>
      <xdr:row>6</xdr:row>
      <xdr:rowOff>148109</xdr:rowOff>
    </xdr:to>
    <xdr:pic>
      <xdr:nvPicPr>
        <xdr:cNvPr id="46" name="7 Imagen" descr="PVEM.wmf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53255" y="970471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179358</xdr:colOff>
      <xdr:row>4</xdr:row>
      <xdr:rowOff>71526</xdr:rowOff>
    </xdr:from>
    <xdr:to>
      <xdr:col>7</xdr:col>
      <xdr:colOff>650958</xdr:colOff>
      <xdr:row>6</xdr:row>
      <xdr:rowOff>147749</xdr:rowOff>
    </xdr:to>
    <xdr:pic>
      <xdr:nvPicPr>
        <xdr:cNvPr id="47" name="11 Imagen" descr="PT.wmf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70608" y="970111"/>
          <a:ext cx="471600" cy="471600"/>
        </a:xfrm>
        <a:prstGeom prst="rect">
          <a:avLst/>
        </a:prstGeom>
      </xdr:spPr>
    </xdr:pic>
    <xdr:clientData/>
  </xdr:twoCellAnchor>
  <xdr:oneCellAnchor>
    <xdr:from>
      <xdr:col>8</xdr:col>
      <xdr:colOff>134788</xdr:colOff>
      <xdr:row>4</xdr:row>
      <xdr:rowOff>65566</xdr:rowOff>
    </xdr:from>
    <xdr:ext cx="549329" cy="473585"/>
    <xdr:pic>
      <xdr:nvPicPr>
        <xdr:cNvPr id="48" name="Imagen 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2736" y="973137"/>
          <a:ext cx="549329" cy="473585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60" name="21 Imagen" descr="17. IEPC.wmf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152760</xdr:colOff>
      <xdr:row>0</xdr:row>
      <xdr:rowOff>44930</xdr:rowOff>
    </xdr:from>
    <xdr:ext cx="609600" cy="666750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0661" y="44930"/>
          <a:ext cx="609600" cy="666750"/>
        </a:xfrm>
        <a:prstGeom prst="rect">
          <a:avLst/>
        </a:prstGeom>
      </xdr:spPr>
    </xdr:pic>
    <xdr:clientData/>
  </xdr:oneCellAnchor>
  <xdr:oneCellAnchor>
    <xdr:from>
      <xdr:col>11</xdr:col>
      <xdr:colOff>139101</xdr:colOff>
      <xdr:row>280</xdr:row>
      <xdr:rowOff>46547</xdr:rowOff>
    </xdr:from>
    <xdr:ext cx="552809" cy="519202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129" y="954118"/>
          <a:ext cx="552809" cy="519202"/>
        </a:xfrm>
        <a:prstGeom prst="rect">
          <a:avLst/>
        </a:prstGeom>
      </xdr:spPr>
    </xdr:pic>
    <xdr:clientData/>
  </xdr:oneCellAnchor>
  <xdr:oneCellAnchor>
    <xdr:from>
      <xdr:col>4</xdr:col>
      <xdr:colOff>176961</xdr:colOff>
      <xdr:row>280</xdr:row>
      <xdr:rowOff>59693</xdr:rowOff>
    </xdr:from>
    <xdr:ext cx="471600" cy="471577"/>
    <xdr:pic>
      <xdr:nvPicPr>
        <xdr:cNvPr id="27" name="Imagen 2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8117" y="967264"/>
          <a:ext cx="471600" cy="471577"/>
        </a:xfrm>
        <a:prstGeom prst="rect">
          <a:avLst/>
        </a:prstGeom>
      </xdr:spPr>
    </xdr:pic>
    <xdr:clientData/>
  </xdr:oneCellAnchor>
  <xdr:oneCellAnchor>
    <xdr:from>
      <xdr:col>9</xdr:col>
      <xdr:colOff>182248</xdr:colOff>
      <xdr:row>280</xdr:row>
      <xdr:rowOff>58171</xdr:rowOff>
    </xdr:from>
    <xdr:ext cx="475200" cy="470527"/>
    <xdr:pic>
      <xdr:nvPicPr>
        <xdr:cNvPr id="28" name="Imagen 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6894" y="965742"/>
          <a:ext cx="475200" cy="470527"/>
        </a:xfrm>
        <a:prstGeom prst="rect">
          <a:avLst/>
        </a:prstGeom>
      </xdr:spPr>
    </xdr:pic>
    <xdr:clientData/>
  </xdr:oneCellAnchor>
  <xdr:oneCellAnchor>
    <xdr:from>
      <xdr:col>10</xdr:col>
      <xdr:colOff>143666</xdr:colOff>
      <xdr:row>280</xdr:row>
      <xdr:rowOff>47626</xdr:rowOff>
    </xdr:from>
    <xdr:ext cx="557231" cy="509677"/>
    <xdr:pic>
      <xdr:nvPicPr>
        <xdr:cNvPr id="31" name="Imagen 9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5010" y="955197"/>
          <a:ext cx="557231" cy="509677"/>
        </a:xfrm>
        <a:prstGeom prst="rect">
          <a:avLst/>
        </a:prstGeom>
      </xdr:spPr>
    </xdr:pic>
    <xdr:clientData/>
  </xdr:oneCellAnchor>
  <xdr:oneCellAnchor>
    <xdr:from>
      <xdr:col>5</xdr:col>
      <xdr:colOff>178999</xdr:colOff>
      <xdr:row>280</xdr:row>
      <xdr:rowOff>71169</xdr:rowOff>
    </xdr:from>
    <xdr:ext cx="473188" cy="471601"/>
    <xdr:pic>
      <xdr:nvPicPr>
        <xdr:cNvPr id="37" name="36 Imagen" descr="Marco Nazas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16853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188703</xdr:colOff>
      <xdr:row>280</xdr:row>
      <xdr:rowOff>71886</xdr:rowOff>
    </xdr:from>
    <xdr:ext cx="471600" cy="471600"/>
    <xdr:pic>
      <xdr:nvPicPr>
        <xdr:cNvPr id="38" name="7 Imagen" descr="PVEM.wm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553255" y="979457"/>
          <a:ext cx="471600" cy="471600"/>
        </a:xfrm>
        <a:prstGeom prst="rect">
          <a:avLst/>
        </a:prstGeom>
      </xdr:spPr>
    </xdr:pic>
    <xdr:clientData/>
  </xdr:oneCellAnchor>
  <xdr:oneCellAnchor>
    <xdr:from>
      <xdr:col>7</xdr:col>
      <xdr:colOff>179358</xdr:colOff>
      <xdr:row>280</xdr:row>
      <xdr:rowOff>71526</xdr:rowOff>
    </xdr:from>
    <xdr:ext cx="471600" cy="471600"/>
    <xdr:pic>
      <xdr:nvPicPr>
        <xdr:cNvPr id="39" name="11 Imagen" descr="PT.wmf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70608" y="979097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134788</xdr:colOff>
      <xdr:row>280</xdr:row>
      <xdr:rowOff>65566</xdr:rowOff>
    </xdr:from>
    <xdr:ext cx="549329" cy="473585"/>
    <xdr:pic>
      <xdr:nvPicPr>
        <xdr:cNvPr id="66" name="Imagen 7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2736" y="973137"/>
          <a:ext cx="549329" cy="473585"/>
        </a:xfrm>
        <a:prstGeom prst="rect">
          <a:avLst/>
        </a:prstGeom>
      </xdr:spPr>
    </xdr:pic>
    <xdr:clientData/>
  </xdr:oneCellAnchor>
  <xdr:twoCellAnchor editAs="oneCell">
    <xdr:from>
      <xdr:col>0</xdr:col>
      <xdr:colOff>161746</xdr:colOff>
      <xdr:row>3</xdr:row>
      <xdr:rowOff>53915</xdr:rowOff>
    </xdr:from>
    <xdr:to>
      <xdr:col>0</xdr:col>
      <xdr:colOff>700897</xdr:colOff>
      <xdr:row>6</xdr:row>
      <xdr:rowOff>172043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46" y="754811"/>
          <a:ext cx="539151" cy="720180"/>
        </a:xfrm>
        <a:prstGeom prst="rect">
          <a:avLst/>
        </a:prstGeom>
      </xdr:spPr>
    </xdr:pic>
    <xdr:clientData/>
  </xdr:twoCellAnchor>
  <xdr:oneCellAnchor>
    <xdr:from>
      <xdr:col>13</xdr:col>
      <xdr:colOff>177735</xdr:colOff>
      <xdr:row>280</xdr:row>
      <xdr:rowOff>75601</xdr:rowOff>
    </xdr:from>
    <xdr:ext cx="475979" cy="471600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400" y="57009941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184184</xdr:colOff>
      <xdr:row>280</xdr:row>
      <xdr:rowOff>77016</xdr:rowOff>
    </xdr:from>
    <xdr:ext cx="475979" cy="47160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5151" y="57011356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177735</xdr:colOff>
      <xdr:row>4</xdr:row>
      <xdr:rowOff>75601</xdr:rowOff>
    </xdr:from>
    <xdr:ext cx="475979" cy="4716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400" y="57009941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184184</xdr:colOff>
      <xdr:row>4</xdr:row>
      <xdr:rowOff>77016</xdr:rowOff>
    </xdr:from>
    <xdr:ext cx="475979" cy="471600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5151" y="57011356"/>
          <a:ext cx="475979" cy="4716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78000</xdr:colOff>
      <xdr:row>4</xdr:row>
      <xdr:rowOff>74307</xdr:rowOff>
    </xdr:from>
    <xdr:to>
      <xdr:col>11</xdr:col>
      <xdr:colOff>659025</xdr:colOff>
      <xdr:row>6</xdr:row>
      <xdr:rowOff>121932</xdr:rowOff>
    </xdr:to>
    <xdr:pic>
      <xdr:nvPicPr>
        <xdr:cNvPr id="41" name="Imagen 7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274" y="972892"/>
          <a:ext cx="581025" cy="443002"/>
        </a:xfrm>
        <a:prstGeom prst="rect">
          <a:avLst/>
        </a:prstGeom>
      </xdr:spPr>
    </xdr:pic>
    <xdr:clientData/>
  </xdr:twoCellAnchor>
  <xdr:twoCellAnchor editAs="oneCell">
    <xdr:from>
      <xdr:col>12</xdr:col>
      <xdr:colOff>128330</xdr:colOff>
      <xdr:row>4</xdr:row>
      <xdr:rowOff>67157</xdr:rowOff>
    </xdr:from>
    <xdr:to>
      <xdr:col>12</xdr:col>
      <xdr:colOff>603530</xdr:colOff>
      <xdr:row>6</xdr:row>
      <xdr:rowOff>142307</xdr:rowOff>
    </xdr:to>
    <xdr:pic>
      <xdr:nvPicPr>
        <xdr:cNvPr id="42" name="Imagen 8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825" y="965742"/>
          <a:ext cx="475200" cy="470527"/>
        </a:xfrm>
        <a:prstGeom prst="rect">
          <a:avLst/>
        </a:prstGeom>
      </xdr:spPr>
    </xdr:pic>
    <xdr:clientData/>
  </xdr:twoCellAnchor>
  <xdr:twoCellAnchor editAs="oneCell">
    <xdr:from>
      <xdr:col>13</xdr:col>
      <xdr:colOff>125028</xdr:colOff>
      <xdr:row>4</xdr:row>
      <xdr:rowOff>65431</xdr:rowOff>
    </xdr:from>
    <xdr:to>
      <xdr:col>13</xdr:col>
      <xdr:colOff>629009</xdr:colOff>
      <xdr:row>6</xdr:row>
      <xdr:rowOff>179731</xdr:rowOff>
    </xdr:to>
    <xdr:pic>
      <xdr:nvPicPr>
        <xdr:cNvPr id="43" name="Imagen 9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37" y="964016"/>
          <a:ext cx="503981" cy="509677"/>
        </a:xfrm>
        <a:prstGeom prst="rect">
          <a:avLst/>
        </a:prstGeom>
      </xdr:spPr>
    </xdr:pic>
    <xdr:clientData/>
  </xdr:twoCellAnchor>
  <xdr:twoCellAnchor editAs="oneCell">
    <xdr:from>
      <xdr:col>0</xdr:col>
      <xdr:colOff>106930</xdr:colOff>
      <xdr:row>3</xdr:row>
      <xdr:rowOff>35944</xdr:rowOff>
    </xdr:from>
    <xdr:to>
      <xdr:col>0</xdr:col>
      <xdr:colOff>673937</xdr:colOff>
      <xdr:row>6</xdr:row>
      <xdr:rowOff>172800</xdr:rowOff>
    </xdr:to>
    <xdr:pic>
      <xdr:nvPicPr>
        <xdr:cNvPr id="62" name="61 Imagen" descr="13. MAPIMÍ.pn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930" y="736840"/>
          <a:ext cx="567007" cy="738908"/>
        </a:xfrm>
        <a:prstGeom prst="rect">
          <a:avLst/>
        </a:prstGeom>
      </xdr:spPr>
    </xdr:pic>
    <xdr:clientData/>
  </xdr:twoCellAnchor>
  <xdr:oneCellAnchor>
    <xdr:from>
      <xdr:col>4</xdr:col>
      <xdr:colOff>106931</xdr:colOff>
      <xdr:row>4</xdr:row>
      <xdr:rowOff>75662</xdr:rowOff>
    </xdr:from>
    <xdr:ext cx="475200" cy="458158"/>
    <xdr:pic>
      <xdr:nvPicPr>
        <xdr:cNvPr id="74" name="Imagen 2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9242" y="974247"/>
          <a:ext cx="475200" cy="458158"/>
        </a:xfrm>
        <a:prstGeom prst="rect">
          <a:avLst/>
        </a:prstGeom>
      </xdr:spPr>
    </xdr:pic>
    <xdr:clientData/>
  </xdr:oneCellAnchor>
  <xdr:oneCellAnchor>
    <xdr:from>
      <xdr:col>5</xdr:col>
      <xdr:colOff>106930</xdr:colOff>
      <xdr:row>4</xdr:row>
      <xdr:rowOff>75661</xdr:rowOff>
    </xdr:from>
    <xdr:ext cx="475200" cy="457108"/>
    <xdr:pic>
      <xdr:nvPicPr>
        <xdr:cNvPr id="75" name="Imagen 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2166" y="974246"/>
          <a:ext cx="475200" cy="457108"/>
        </a:xfrm>
        <a:prstGeom prst="rect">
          <a:avLst/>
        </a:prstGeom>
      </xdr:spPr>
    </xdr:pic>
    <xdr:clientData/>
  </xdr:oneCellAnchor>
  <xdr:oneCellAnchor>
    <xdr:from>
      <xdr:col>4</xdr:col>
      <xdr:colOff>483962</xdr:colOff>
      <xdr:row>83</xdr:row>
      <xdr:rowOff>74202</xdr:rowOff>
    </xdr:from>
    <xdr:ext cx="475200" cy="458158"/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160" y="11495216"/>
          <a:ext cx="475200" cy="458158"/>
        </a:xfrm>
        <a:prstGeom prst="rect">
          <a:avLst/>
        </a:prstGeom>
      </xdr:spPr>
    </xdr:pic>
    <xdr:clientData/>
  </xdr:oneCellAnchor>
  <xdr:oneCellAnchor>
    <xdr:from>
      <xdr:col>6</xdr:col>
      <xdr:colOff>490236</xdr:colOff>
      <xdr:row>83</xdr:row>
      <xdr:rowOff>74201</xdr:rowOff>
    </xdr:from>
    <xdr:ext cx="475200" cy="457108"/>
    <xdr:pic>
      <xdr:nvPicPr>
        <xdr:cNvPr id="47" name="Imagen 4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2170" y="11495215"/>
          <a:ext cx="475200" cy="457108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50" name="21 Imagen" descr="17. IEPC.wmf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6</xdr:col>
      <xdr:colOff>80876</xdr:colOff>
      <xdr:row>4</xdr:row>
      <xdr:rowOff>89859</xdr:rowOff>
    </xdr:from>
    <xdr:ext cx="566108" cy="605909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2810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80513</xdr:colOff>
      <xdr:row>4</xdr:row>
      <xdr:rowOff>89499</xdr:rowOff>
    </xdr:from>
    <xdr:ext cx="566108" cy="605909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315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107111</xdr:colOff>
      <xdr:row>4</xdr:row>
      <xdr:rowOff>71170</xdr:rowOff>
    </xdr:from>
    <xdr:ext cx="473188" cy="471601"/>
    <xdr:pic>
      <xdr:nvPicPr>
        <xdr:cNvPr id="53" name="36 Imagen" descr="Marco Nazas.png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23007" y="969755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9</xdr:col>
      <xdr:colOff>107830</xdr:colOff>
      <xdr:row>4</xdr:row>
      <xdr:rowOff>71886</xdr:rowOff>
    </xdr:from>
    <xdr:to>
      <xdr:col>9</xdr:col>
      <xdr:colOff>575830</xdr:colOff>
      <xdr:row>6</xdr:row>
      <xdr:rowOff>144509</xdr:rowOff>
    </xdr:to>
    <xdr:pic>
      <xdr:nvPicPr>
        <xdr:cNvPr id="54" name="7 Imagen" descr="PVEM.wmf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15637" y="970471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116456</xdr:colOff>
      <xdr:row>4</xdr:row>
      <xdr:rowOff>71527</xdr:rowOff>
    </xdr:from>
    <xdr:to>
      <xdr:col>10</xdr:col>
      <xdr:colOff>588056</xdr:colOff>
      <xdr:row>6</xdr:row>
      <xdr:rowOff>147750</xdr:rowOff>
    </xdr:to>
    <xdr:pic>
      <xdr:nvPicPr>
        <xdr:cNvPr id="55" name="11 Imagen" descr="PT.wmf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16173" y="970112"/>
          <a:ext cx="471600" cy="471600"/>
        </a:xfrm>
        <a:prstGeom prst="rect">
          <a:avLst/>
        </a:prstGeom>
      </xdr:spPr>
    </xdr:pic>
    <xdr:clientData/>
  </xdr:twoCellAnchor>
  <xdr:oneCellAnchor>
    <xdr:from>
      <xdr:col>11</xdr:col>
      <xdr:colOff>78000</xdr:colOff>
      <xdr:row>75</xdr:row>
      <xdr:rowOff>74307</xdr:rowOff>
    </xdr:from>
    <xdr:ext cx="581025" cy="443002"/>
    <xdr:pic>
      <xdr:nvPicPr>
        <xdr:cNvPr id="56" name="Imagen 7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274" y="972892"/>
          <a:ext cx="581025" cy="443002"/>
        </a:xfrm>
        <a:prstGeom prst="rect">
          <a:avLst/>
        </a:prstGeom>
      </xdr:spPr>
    </xdr:pic>
    <xdr:clientData/>
  </xdr:oneCellAnchor>
  <xdr:oneCellAnchor>
    <xdr:from>
      <xdr:col>12</xdr:col>
      <xdr:colOff>128330</xdr:colOff>
      <xdr:row>75</xdr:row>
      <xdr:rowOff>67157</xdr:rowOff>
    </xdr:from>
    <xdr:ext cx="475200" cy="470527"/>
    <xdr:pic>
      <xdr:nvPicPr>
        <xdr:cNvPr id="57" name="Imagen 8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472" y="965742"/>
          <a:ext cx="475200" cy="470527"/>
        </a:xfrm>
        <a:prstGeom prst="rect">
          <a:avLst/>
        </a:prstGeom>
      </xdr:spPr>
    </xdr:pic>
    <xdr:clientData/>
  </xdr:oneCellAnchor>
  <xdr:oneCellAnchor>
    <xdr:from>
      <xdr:col>13</xdr:col>
      <xdr:colOff>89084</xdr:colOff>
      <xdr:row>75</xdr:row>
      <xdr:rowOff>65431</xdr:rowOff>
    </xdr:from>
    <xdr:ext cx="503981" cy="509677"/>
    <xdr:pic>
      <xdr:nvPicPr>
        <xdr:cNvPr id="58" name="Imagen 9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9603" y="6849747"/>
          <a:ext cx="503981" cy="509677"/>
        </a:xfrm>
        <a:prstGeom prst="rect">
          <a:avLst/>
        </a:prstGeom>
      </xdr:spPr>
    </xdr:pic>
    <xdr:clientData/>
  </xdr:oneCellAnchor>
  <xdr:oneCellAnchor>
    <xdr:from>
      <xdr:col>4</xdr:col>
      <xdr:colOff>115917</xdr:colOff>
      <xdr:row>75</xdr:row>
      <xdr:rowOff>75662</xdr:rowOff>
    </xdr:from>
    <xdr:ext cx="475200" cy="458158"/>
    <xdr:pic>
      <xdr:nvPicPr>
        <xdr:cNvPr id="59" name="Imagen 2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115" y="974247"/>
          <a:ext cx="475200" cy="458158"/>
        </a:xfrm>
        <a:prstGeom prst="rect">
          <a:avLst/>
        </a:prstGeom>
      </xdr:spPr>
    </xdr:pic>
    <xdr:clientData/>
  </xdr:oneCellAnchor>
  <xdr:oneCellAnchor>
    <xdr:from>
      <xdr:col>5</xdr:col>
      <xdr:colOff>133888</xdr:colOff>
      <xdr:row>75</xdr:row>
      <xdr:rowOff>75661</xdr:rowOff>
    </xdr:from>
    <xdr:ext cx="475200" cy="457108"/>
    <xdr:pic>
      <xdr:nvPicPr>
        <xdr:cNvPr id="60" name="Imagen 4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6954" y="974246"/>
          <a:ext cx="475200" cy="457108"/>
        </a:xfrm>
        <a:prstGeom prst="rect">
          <a:avLst/>
        </a:prstGeom>
      </xdr:spPr>
    </xdr:pic>
    <xdr:clientData/>
  </xdr:oneCellAnchor>
  <xdr:oneCellAnchor>
    <xdr:from>
      <xdr:col>6</xdr:col>
      <xdr:colOff>80876</xdr:colOff>
      <xdr:row>75</xdr:row>
      <xdr:rowOff>89859</xdr:rowOff>
    </xdr:from>
    <xdr:ext cx="566108" cy="605909"/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2810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80513</xdr:colOff>
      <xdr:row>75</xdr:row>
      <xdr:rowOff>89499</xdr:rowOff>
    </xdr:from>
    <xdr:ext cx="566108" cy="605909"/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315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125083</xdr:colOff>
      <xdr:row>75</xdr:row>
      <xdr:rowOff>71170</xdr:rowOff>
    </xdr:from>
    <xdr:ext cx="473188" cy="471601"/>
    <xdr:pic>
      <xdr:nvPicPr>
        <xdr:cNvPr id="83" name="36 Imagen" descr="Marco Nazas.png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84753" y="969755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134788</xdr:colOff>
      <xdr:row>75</xdr:row>
      <xdr:rowOff>71886</xdr:rowOff>
    </xdr:from>
    <xdr:ext cx="468000" cy="468000"/>
    <xdr:pic>
      <xdr:nvPicPr>
        <xdr:cNvPr id="84" name="7 Imagen" descr="PVEM.wmf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13326" y="970471"/>
          <a:ext cx="468000" cy="468000"/>
        </a:xfrm>
        <a:prstGeom prst="rect">
          <a:avLst/>
        </a:prstGeom>
      </xdr:spPr>
    </xdr:pic>
    <xdr:clientData/>
  </xdr:oneCellAnchor>
  <xdr:oneCellAnchor>
    <xdr:from>
      <xdr:col>10</xdr:col>
      <xdr:colOff>125442</xdr:colOff>
      <xdr:row>75</xdr:row>
      <xdr:rowOff>71527</xdr:rowOff>
    </xdr:from>
    <xdr:ext cx="471600" cy="471600"/>
    <xdr:pic>
      <xdr:nvPicPr>
        <xdr:cNvPr id="93" name="11 Imagen" descr="PT.wmf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22848" y="970112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78000</xdr:colOff>
      <xdr:row>83</xdr:row>
      <xdr:rowOff>74307</xdr:rowOff>
    </xdr:from>
    <xdr:ext cx="581025" cy="443002"/>
    <xdr:pic>
      <xdr:nvPicPr>
        <xdr:cNvPr id="94" name="Imagen 7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274" y="9886854"/>
          <a:ext cx="581025" cy="443002"/>
        </a:xfrm>
        <a:prstGeom prst="rect">
          <a:avLst/>
        </a:prstGeom>
      </xdr:spPr>
    </xdr:pic>
    <xdr:clientData/>
  </xdr:oneCellAnchor>
  <xdr:oneCellAnchor>
    <xdr:from>
      <xdr:col>12</xdr:col>
      <xdr:colOff>128330</xdr:colOff>
      <xdr:row>83</xdr:row>
      <xdr:rowOff>67157</xdr:rowOff>
    </xdr:from>
    <xdr:ext cx="475200" cy="470527"/>
    <xdr:pic>
      <xdr:nvPicPr>
        <xdr:cNvPr id="95" name="Imagen 8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472" y="9879704"/>
          <a:ext cx="475200" cy="470527"/>
        </a:xfrm>
        <a:prstGeom prst="rect">
          <a:avLst/>
        </a:prstGeom>
      </xdr:spPr>
    </xdr:pic>
    <xdr:clientData/>
  </xdr:oneCellAnchor>
  <xdr:oneCellAnchor>
    <xdr:from>
      <xdr:col>13</xdr:col>
      <xdr:colOff>89084</xdr:colOff>
      <xdr:row>83</xdr:row>
      <xdr:rowOff>65431</xdr:rowOff>
    </xdr:from>
    <xdr:ext cx="503981" cy="509677"/>
    <xdr:pic>
      <xdr:nvPicPr>
        <xdr:cNvPr id="96" name="Imagen 9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9603" y="8395313"/>
          <a:ext cx="503981" cy="509677"/>
        </a:xfrm>
        <a:prstGeom prst="rect">
          <a:avLst/>
        </a:prstGeom>
      </xdr:spPr>
    </xdr:pic>
    <xdr:clientData/>
  </xdr:oneCellAnchor>
  <xdr:oneCellAnchor>
    <xdr:from>
      <xdr:col>8</xdr:col>
      <xdr:colOff>125083</xdr:colOff>
      <xdr:row>83</xdr:row>
      <xdr:rowOff>71170</xdr:rowOff>
    </xdr:from>
    <xdr:ext cx="473188" cy="471601"/>
    <xdr:pic>
      <xdr:nvPicPr>
        <xdr:cNvPr id="99" name="36 Imagen" descr="Marco Nazas.png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84753" y="9883717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134788</xdr:colOff>
      <xdr:row>83</xdr:row>
      <xdr:rowOff>71886</xdr:rowOff>
    </xdr:from>
    <xdr:ext cx="468000" cy="468000"/>
    <xdr:pic>
      <xdr:nvPicPr>
        <xdr:cNvPr id="100" name="7 Imagen" descr="PVEM.wmf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413326" y="9884433"/>
          <a:ext cx="468000" cy="468000"/>
        </a:xfrm>
        <a:prstGeom prst="rect">
          <a:avLst/>
        </a:prstGeom>
      </xdr:spPr>
    </xdr:pic>
    <xdr:clientData/>
  </xdr:oneCellAnchor>
  <xdr:oneCellAnchor>
    <xdr:from>
      <xdr:col>10</xdr:col>
      <xdr:colOff>125442</xdr:colOff>
      <xdr:row>83</xdr:row>
      <xdr:rowOff>71527</xdr:rowOff>
    </xdr:from>
    <xdr:ext cx="471600" cy="471600"/>
    <xdr:pic>
      <xdr:nvPicPr>
        <xdr:cNvPr id="101" name="11 Imagen" descr="PT.wmf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22848" y="9884074"/>
          <a:ext cx="471600" cy="471600"/>
        </a:xfrm>
        <a:prstGeom prst="rect">
          <a:avLst/>
        </a:prstGeom>
      </xdr:spPr>
    </xdr:pic>
    <xdr:clientData/>
  </xdr:oneCellAnchor>
  <xdr:oneCellAnchor>
    <xdr:from>
      <xdr:col>18</xdr:col>
      <xdr:colOff>98845</xdr:colOff>
      <xdr:row>0</xdr:row>
      <xdr:rowOff>26957</xdr:rowOff>
    </xdr:from>
    <xdr:ext cx="609600" cy="66675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4859" y="26957"/>
          <a:ext cx="609600" cy="666750"/>
        </a:xfrm>
        <a:prstGeom prst="rect">
          <a:avLst/>
        </a:prstGeom>
      </xdr:spPr>
    </xdr:pic>
    <xdr:clientData/>
  </xdr:oneCellAnchor>
  <xdr:oneCellAnchor>
    <xdr:from>
      <xdr:col>15</xdr:col>
      <xdr:colOff>103140</xdr:colOff>
      <xdr:row>4</xdr:row>
      <xdr:rowOff>67389</xdr:rowOff>
    </xdr:from>
    <xdr:ext cx="47646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543" y="978833"/>
          <a:ext cx="476469" cy="471600"/>
        </a:xfrm>
        <a:prstGeom prst="rect">
          <a:avLst/>
        </a:prstGeom>
      </xdr:spPr>
    </xdr:pic>
    <xdr:clientData/>
  </xdr:oneCellAnchor>
  <xdr:oneCellAnchor>
    <xdr:from>
      <xdr:col>14</xdr:col>
      <xdr:colOff>101107</xdr:colOff>
      <xdr:row>4</xdr:row>
      <xdr:rowOff>68804</xdr:rowOff>
    </xdr:from>
    <xdr:ext cx="476469" cy="471600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085" y="980248"/>
          <a:ext cx="476469" cy="471600"/>
        </a:xfrm>
        <a:prstGeom prst="rect">
          <a:avLst/>
        </a:prstGeom>
      </xdr:spPr>
    </xdr:pic>
    <xdr:clientData/>
  </xdr:oneCellAnchor>
  <xdr:oneCellAnchor>
    <xdr:from>
      <xdr:col>15</xdr:col>
      <xdr:colOff>103140</xdr:colOff>
      <xdr:row>75</xdr:row>
      <xdr:rowOff>67389</xdr:rowOff>
    </xdr:from>
    <xdr:ext cx="476469" cy="471600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543" y="978833"/>
          <a:ext cx="476469" cy="471600"/>
        </a:xfrm>
        <a:prstGeom prst="rect">
          <a:avLst/>
        </a:prstGeom>
      </xdr:spPr>
    </xdr:pic>
    <xdr:clientData/>
  </xdr:oneCellAnchor>
  <xdr:oneCellAnchor>
    <xdr:from>
      <xdr:col>14</xdr:col>
      <xdr:colOff>101107</xdr:colOff>
      <xdr:row>75</xdr:row>
      <xdr:rowOff>68804</xdr:rowOff>
    </xdr:from>
    <xdr:ext cx="476469" cy="471600"/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085" y="980248"/>
          <a:ext cx="476469" cy="471600"/>
        </a:xfrm>
        <a:prstGeom prst="rect">
          <a:avLst/>
        </a:prstGeom>
      </xdr:spPr>
    </xdr:pic>
    <xdr:clientData/>
  </xdr:oneCellAnchor>
  <xdr:oneCellAnchor>
    <xdr:from>
      <xdr:col>15</xdr:col>
      <xdr:colOff>103140</xdr:colOff>
      <xdr:row>83</xdr:row>
      <xdr:rowOff>67389</xdr:rowOff>
    </xdr:from>
    <xdr:ext cx="476469" cy="471600"/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5543" y="978833"/>
          <a:ext cx="476469" cy="471600"/>
        </a:xfrm>
        <a:prstGeom prst="rect">
          <a:avLst/>
        </a:prstGeom>
      </xdr:spPr>
    </xdr:pic>
    <xdr:clientData/>
  </xdr:oneCellAnchor>
  <xdr:oneCellAnchor>
    <xdr:from>
      <xdr:col>14</xdr:col>
      <xdr:colOff>101107</xdr:colOff>
      <xdr:row>83</xdr:row>
      <xdr:rowOff>68804</xdr:rowOff>
    </xdr:from>
    <xdr:ext cx="476469" cy="471600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085" y="980248"/>
          <a:ext cx="476469" cy="4716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125117</xdr:colOff>
      <xdr:row>4</xdr:row>
      <xdr:rowOff>65124</xdr:rowOff>
    </xdr:from>
    <xdr:to>
      <xdr:col>10</xdr:col>
      <xdr:colOff>596717</xdr:colOff>
      <xdr:row>6</xdr:row>
      <xdr:rowOff>140274</xdr:rowOff>
    </xdr:to>
    <xdr:pic>
      <xdr:nvPicPr>
        <xdr:cNvPr id="87" name="Imagen 8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93" y="945737"/>
          <a:ext cx="471600" cy="470527"/>
        </a:xfrm>
        <a:prstGeom prst="rect">
          <a:avLst/>
        </a:prstGeom>
      </xdr:spPr>
    </xdr:pic>
    <xdr:clientData/>
  </xdr:twoCellAnchor>
  <xdr:twoCellAnchor editAs="oneCell">
    <xdr:from>
      <xdr:col>11</xdr:col>
      <xdr:colOff>109426</xdr:colOff>
      <xdr:row>4</xdr:row>
      <xdr:rowOff>56897</xdr:rowOff>
    </xdr:from>
    <xdr:to>
      <xdr:col>11</xdr:col>
      <xdr:colOff>658743</xdr:colOff>
      <xdr:row>6</xdr:row>
      <xdr:rowOff>171197</xdr:rowOff>
    </xdr:to>
    <xdr:pic>
      <xdr:nvPicPr>
        <xdr:cNvPr id="90" name="Imagen 9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1242" y="937510"/>
          <a:ext cx="549317" cy="509677"/>
        </a:xfrm>
        <a:prstGeom prst="rect">
          <a:avLst/>
        </a:prstGeom>
      </xdr:spPr>
    </xdr:pic>
    <xdr:clientData/>
  </xdr:twoCellAnchor>
  <xdr:twoCellAnchor editAs="oneCell">
    <xdr:from>
      <xdr:col>0</xdr:col>
      <xdr:colOff>127599</xdr:colOff>
      <xdr:row>3</xdr:row>
      <xdr:rowOff>36663</xdr:rowOff>
    </xdr:from>
    <xdr:to>
      <xdr:col>0</xdr:col>
      <xdr:colOff>698486</xdr:colOff>
      <xdr:row>6</xdr:row>
      <xdr:rowOff>168755</xdr:rowOff>
    </xdr:to>
    <xdr:pic>
      <xdr:nvPicPr>
        <xdr:cNvPr id="92" name="91 Imagen" descr="14. MEZQUITAL.png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7599" y="737559"/>
          <a:ext cx="570887" cy="734144"/>
        </a:xfrm>
        <a:prstGeom prst="rect">
          <a:avLst/>
        </a:prstGeom>
      </xdr:spPr>
    </xdr:pic>
    <xdr:clientData/>
  </xdr:twoCellAnchor>
  <xdr:twoCellAnchor editAs="oneCell">
    <xdr:from>
      <xdr:col>4</xdr:col>
      <xdr:colOff>549320</xdr:colOff>
      <xdr:row>111</xdr:row>
      <xdr:rowOff>93458</xdr:rowOff>
    </xdr:from>
    <xdr:to>
      <xdr:col>5</xdr:col>
      <xdr:colOff>243497</xdr:colOff>
      <xdr:row>113</xdr:row>
      <xdr:rowOff>140182</xdr:rowOff>
    </xdr:to>
    <xdr:pic>
      <xdr:nvPicPr>
        <xdr:cNvPr id="152" name="Imagen 2">
          <a:extLst>
            <a:ext uri="{FF2B5EF4-FFF2-40B4-BE49-F238E27FC236}">
              <a16:creationId xmlns:a16="http://schemas.microsoft.com/office/drawing/2014/main" id="{00000000-0008-0000-10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473" y="15361268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</xdr:col>
      <xdr:colOff>550863</xdr:colOff>
      <xdr:row>111</xdr:row>
      <xdr:rowOff>70771</xdr:rowOff>
    </xdr:from>
    <xdr:to>
      <xdr:col>7</xdr:col>
      <xdr:colOff>245039</xdr:colOff>
      <xdr:row>113</xdr:row>
      <xdr:rowOff>117495</xdr:rowOff>
    </xdr:to>
    <xdr:pic>
      <xdr:nvPicPr>
        <xdr:cNvPr id="153" name="Imagen 4">
          <a:extLst>
            <a:ext uri="{FF2B5EF4-FFF2-40B4-BE49-F238E27FC236}">
              <a16:creationId xmlns:a16="http://schemas.microsoft.com/office/drawing/2014/main" id="{00000000-0008-0000-10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578" y="15338581"/>
          <a:ext cx="432000" cy="432000"/>
        </a:xfrm>
        <a:prstGeom prst="rect">
          <a:avLst/>
        </a:prstGeom>
      </xdr:spPr>
    </xdr:pic>
    <xdr:clientData/>
  </xdr:twoCellAnchor>
  <xdr:oneCellAnchor>
    <xdr:from>
      <xdr:col>4</xdr:col>
      <xdr:colOff>142021</xdr:colOff>
      <xdr:row>4</xdr:row>
      <xdr:rowOff>73629</xdr:rowOff>
    </xdr:from>
    <xdr:ext cx="471600" cy="471600"/>
    <xdr:pic>
      <xdr:nvPicPr>
        <xdr:cNvPr id="70" name="Imagen 2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60" y="954242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124050</xdr:colOff>
      <xdr:row>4</xdr:row>
      <xdr:rowOff>80581</xdr:rowOff>
    </xdr:from>
    <xdr:ext cx="471600" cy="471600"/>
    <xdr:pic>
      <xdr:nvPicPr>
        <xdr:cNvPr id="71" name="Imagen 4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828" y="961194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89862</xdr:colOff>
      <xdr:row>4</xdr:row>
      <xdr:rowOff>89859</xdr:rowOff>
    </xdr:from>
    <xdr:ext cx="566108" cy="605909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480" y="970472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80513</xdr:colOff>
      <xdr:row>4</xdr:row>
      <xdr:rowOff>89499</xdr:rowOff>
    </xdr:from>
    <xdr:ext cx="566108" cy="605909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4971" y="970112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143054</xdr:colOff>
      <xdr:row>4</xdr:row>
      <xdr:rowOff>71170</xdr:rowOff>
    </xdr:from>
    <xdr:ext cx="473188" cy="471601"/>
    <xdr:pic>
      <xdr:nvPicPr>
        <xdr:cNvPr id="34" name="36 Imagen" descr="Marco Nazas.png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74351" y="951783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9</xdr:col>
      <xdr:colOff>134788</xdr:colOff>
      <xdr:row>4</xdr:row>
      <xdr:rowOff>71886</xdr:rowOff>
    </xdr:from>
    <xdr:to>
      <xdr:col>9</xdr:col>
      <xdr:colOff>606388</xdr:colOff>
      <xdr:row>6</xdr:row>
      <xdr:rowOff>148109</xdr:rowOff>
    </xdr:to>
    <xdr:pic>
      <xdr:nvPicPr>
        <xdr:cNvPr id="35" name="7 Imagen" descr="PVEM.wmf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02925" y="952499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49" name="21 Imagen" descr="17. IEPC.wmf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143774</xdr:colOff>
      <xdr:row>0</xdr:row>
      <xdr:rowOff>26958</xdr:rowOff>
    </xdr:from>
    <xdr:ext cx="609600" cy="66675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7618" y="26958"/>
          <a:ext cx="609600" cy="666750"/>
        </a:xfrm>
        <a:prstGeom prst="rect">
          <a:avLst/>
        </a:prstGeom>
      </xdr:spPr>
    </xdr:pic>
    <xdr:clientData/>
  </xdr:oneCellAnchor>
  <xdr:oneCellAnchor>
    <xdr:from>
      <xdr:col>10</xdr:col>
      <xdr:colOff>125117</xdr:colOff>
      <xdr:row>103</xdr:row>
      <xdr:rowOff>65124</xdr:rowOff>
    </xdr:from>
    <xdr:ext cx="471600" cy="470527"/>
    <xdr:pic>
      <xdr:nvPicPr>
        <xdr:cNvPr id="38" name="Imagen 8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93" y="945737"/>
          <a:ext cx="471600" cy="470527"/>
        </a:xfrm>
        <a:prstGeom prst="rect">
          <a:avLst/>
        </a:prstGeom>
      </xdr:spPr>
    </xdr:pic>
    <xdr:clientData/>
  </xdr:oneCellAnchor>
  <xdr:oneCellAnchor>
    <xdr:from>
      <xdr:col>11</xdr:col>
      <xdr:colOff>109426</xdr:colOff>
      <xdr:row>103</xdr:row>
      <xdr:rowOff>56897</xdr:rowOff>
    </xdr:from>
    <xdr:ext cx="549317" cy="509677"/>
    <xdr:pic>
      <xdr:nvPicPr>
        <xdr:cNvPr id="39" name="Imagen 9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1242" y="937510"/>
          <a:ext cx="549317" cy="509677"/>
        </a:xfrm>
        <a:prstGeom prst="rect">
          <a:avLst/>
        </a:prstGeom>
      </xdr:spPr>
    </xdr:pic>
    <xdr:clientData/>
  </xdr:oneCellAnchor>
  <xdr:oneCellAnchor>
    <xdr:from>
      <xdr:col>4</xdr:col>
      <xdr:colOff>142021</xdr:colOff>
      <xdr:row>103</xdr:row>
      <xdr:rowOff>73629</xdr:rowOff>
    </xdr:from>
    <xdr:ext cx="471600" cy="471600"/>
    <xdr:pic>
      <xdr:nvPicPr>
        <xdr:cNvPr id="40" name="Imagen 2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5960" y="954242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124050</xdr:colOff>
      <xdr:row>103</xdr:row>
      <xdr:rowOff>80581</xdr:rowOff>
    </xdr:from>
    <xdr:ext cx="471600" cy="471600"/>
    <xdr:pic>
      <xdr:nvPicPr>
        <xdr:cNvPr id="41" name="Imagen 4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828" y="961194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89862</xdr:colOff>
      <xdr:row>103</xdr:row>
      <xdr:rowOff>89859</xdr:rowOff>
    </xdr:from>
    <xdr:ext cx="566108" cy="605909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480" y="970472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80513</xdr:colOff>
      <xdr:row>103</xdr:row>
      <xdr:rowOff>89499</xdr:rowOff>
    </xdr:from>
    <xdr:ext cx="566108" cy="605909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4971" y="970112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143054</xdr:colOff>
      <xdr:row>103</xdr:row>
      <xdr:rowOff>71170</xdr:rowOff>
    </xdr:from>
    <xdr:ext cx="473188" cy="471601"/>
    <xdr:pic>
      <xdr:nvPicPr>
        <xdr:cNvPr id="44" name="36 Imagen" descr="Marco Nazas.png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74351" y="951783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134788</xdr:colOff>
      <xdr:row>103</xdr:row>
      <xdr:rowOff>71886</xdr:rowOff>
    </xdr:from>
    <xdr:ext cx="471600" cy="471600"/>
    <xdr:pic>
      <xdr:nvPicPr>
        <xdr:cNvPr id="45" name="7 Imagen" descr="PVEM.wmf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02925" y="952499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125117</xdr:colOff>
      <xdr:row>111</xdr:row>
      <xdr:rowOff>65124</xdr:rowOff>
    </xdr:from>
    <xdr:ext cx="471600" cy="470527"/>
    <xdr:pic>
      <xdr:nvPicPr>
        <xdr:cNvPr id="48" name="Imagen 8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093" y="18737718"/>
          <a:ext cx="471600" cy="470527"/>
        </a:xfrm>
        <a:prstGeom prst="rect">
          <a:avLst/>
        </a:prstGeom>
      </xdr:spPr>
    </xdr:pic>
    <xdr:clientData/>
  </xdr:oneCellAnchor>
  <xdr:oneCellAnchor>
    <xdr:from>
      <xdr:col>11</xdr:col>
      <xdr:colOff>109426</xdr:colOff>
      <xdr:row>111</xdr:row>
      <xdr:rowOff>56897</xdr:rowOff>
    </xdr:from>
    <xdr:ext cx="549317" cy="509677"/>
    <xdr:pic>
      <xdr:nvPicPr>
        <xdr:cNvPr id="51" name="Imagen 9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1242" y="18729491"/>
          <a:ext cx="549317" cy="509677"/>
        </a:xfrm>
        <a:prstGeom prst="rect">
          <a:avLst/>
        </a:prstGeom>
      </xdr:spPr>
    </xdr:pic>
    <xdr:clientData/>
  </xdr:oneCellAnchor>
  <xdr:oneCellAnchor>
    <xdr:from>
      <xdr:col>8</xdr:col>
      <xdr:colOff>143054</xdr:colOff>
      <xdr:row>111</xdr:row>
      <xdr:rowOff>71170</xdr:rowOff>
    </xdr:from>
    <xdr:ext cx="473188" cy="471601"/>
    <xdr:pic>
      <xdr:nvPicPr>
        <xdr:cNvPr id="52" name="36 Imagen" descr="Marco Nazas.png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574351" y="1874376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134788</xdr:colOff>
      <xdr:row>111</xdr:row>
      <xdr:rowOff>71886</xdr:rowOff>
    </xdr:from>
    <xdr:ext cx="471600" cy="471600"/>
    <xdr:pic>
      <xdr:nvPicPr>
        <xdr:cNvPr id="53" name="7 Imagen" descr="PVEM.wmf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302925" y="18744480"/>
          <a:ext cx="471600" cy="471600"/>
        </a:xfrm>
        <a:prstGeom prst="rect">
          <a:avLst/>
        </a:prstGeom>
      </xdr:spPr>
    </xdr:pic>
    <xdr:clientData/>
  </xdr:oneCellAnchor>
  <xdr:oneCellAnchor>
    <xdr:from>
      <xdr:col>13</xdr:col>
      <xdr:colOff>130473</xdr:colOff>
      <xdr:row>103</xdr:row>
      <xdr:rowOff>57046</xdr:rowOff>
    </xdr:from>
    <xdr:ext cx="475979" cy="47160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850" y="2154396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137506</xdr:colOff>
      <xdr:row>103</xdr:row>
      <xdr:rowOff>58461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675" y="21545377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130473</xdr:colOff>
      <xdr:row>111</xdr:row>
      <xdr:rowOff>57046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850" y="2154396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137506</xdr:colOff>
      <xdr:row>111</xdr:row>
      <xdr:rowOff>58461</xdr:rowOff>
    </xdr:from>
    <xdr:ext cx="475979" cy="471600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675" y="21545377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130473</xdr:colOff>
      <xdr:row>4</xdr:row>
      <xdr:rowOff>57046</xdr:rowOff>
    </xdr:from>
    <xdr:ext cx="475979" cy="471600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8850" y="2154396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137506</xdr:colOff>
      <xdr:row>4</xdr:row>
      <xdr:rowOff>58461</xdr:rowOff>
    </xdr:from>
    <xdr:ext cx="475979" cy="471600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3675" y="21545377"/>
          <a:ext cx="475979" cy="4716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319020</xdr:colOff>
      <xdr:row>4</xdr:row>
      <xdr:rowOff>66962</xdr:rowOff>
    </xdr:from>
    <xdr:to>
      <xdr:col>4</xdr:col>
      <xdr:colOff>790620</xdr:colOff>
      <xdr:row>6</xdr:row>
      <xdr:rowOff>143185</xdr:rowOff>
    </xdr:to>
    <xdr:pic>
      <xdr:nvPicPr>
        <xdr:cNvPr id="169" name="Imagen 2">
          <a:extLst>
            <a:ext uri="{FF2B5EF4-FFF2-40B4-BE49-F238E27FC236}">
              <a16:creationId xmlns:a16="http://schemas.microsoft.com/office/drawing/2014/main" id="{00000000-0008-0000-1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176" y="974533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321286</xdr:colOff>
      <xdr:row>4</xdr:row>
      <xdr:rowOff>58878</xdr:rowOff>
    </xdr:from>
    <xdr:to>
      <xdr:col>7</xdr:col>
      <xdr:colOff>792886</xdr:colOff>
      <xdr:row>6</xdr:row>
      <xdr:rowOff>135101</xdr:rowOff>
    </xdr:to>
    <xdr:pic>
      <xdr:nvPicPr>
        <xdr:cNvPr id="174" name="Imagen 8">
          <a:extLst>
            <a:ext uri="{FF2B5EF4-FFF2-40B4-BE49-F238E27FC236}">
              <a16:creationId xmlns:a16="http://schemas.microsoft.com/office/drawing/2014/main" id="{00000000-0008-0000-1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262" y="966449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8</xdr:col>
      <xdr:colOff>259177</xdr:colOff>
      <xdr:row>4</xdr:row>
      <xdr:rowOff>17972</xdr:rowOff>
    </xdr:from>
    <xdr:to>
      <xdr:col>8</xdr:col>
      <xdr:colOff>844668</xdr:colOff>
      <xdr:row>6</xdr:row>
      <xdr:rowOff>185454</xdr:rowOff>
    </xdr:to>
    <xdr:pic>
      <xdr:nvPicPr>
        <xdr:cNvPr id="175" name="Imagen 9">
          <a:extLst>
            <a:ext uri="{FF2B5EF4-FFF2-40B4-BE49-F238E27FC236}">
              <a16:creationId xmlns:a16="http://schemas.microsoft.com/office/drawing/2014/main" id="{00000000-0008-0000-1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399" y="925543"/>
          <a:ext cx="585491" cy="562859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8" name="21 Imagen" descr="17. IEPC.wmf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5</xdr:col>
      <xdr:colOff>322771</xdr:colOff>
      <xdr:row>4</xdr:row>
      <xdr:rowOff>62184</xdr:rowOff>
    </xdr:from>
    <xdr:ext cx="473188" cy="471601"/>
    <xdr:pic>
      <xdr:nvPicPr>
        <xdr:cNvPr id="20" name="36 Imagen" descr="Marco Nazas.png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30200" y="969755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314145</xdr:colOff>
      <xdr:row>4</xdr:row>
      <xdr:rowOff>62541</xdr:rowOff>
    </xdr:from>
    <xdr:ext cx="471600" cy="471600"/>
    <xdr:pic>
      <xdr:nvPicPr>
        <xdr:cNvPr id="23" name="11 Imagen" descr="PT.wmf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17848" y="970112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319020</xdr:colOff>
      <xdr:row>48</xdr:row>
      <xdr:rowOff>66962</xdr:rowOff>
    </xdr:from>
    <xdr:ext cx="471600" cy="471600"/>
    <xdr:pic>
      <xdr:nvPicPr>
        <xdr:cNvPr id="19" name="Imagen 2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176" y="974533"/>
          <a:ext cx="471600" cy="471600"/>
        </a:xfrm>
        <a:prstGeom prst="rect">
          <a:avLst/>
        </a:prstGeom>
      </xdr:spPr>
    </xdr:pic>
    <xdr:clientData/>
  </xdr:oneCellAnchor>
  <xdr:oneCellAnchor>
    <xdr:from>
      <xdr:col>7</xdr:col>
      <xdr:colOff>321286</xdr:colOff>
      <xdr:row>48</xdr:row>
      <xdr:rowOff>58878</xdr:rowOff>
    </xdr:from>
    <xdr:ext cx="471600" cy="471600"/>
    <xdr:pic>
      <xdr:nvPicPr>
        <xdr:cNvPr id="31" name="Imagen 8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1262" y="966449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259177</xdr:colOff>
      <xdr:row>48</xdr:row>
      <xdr:rowOff>17972</xdr:rowOff>
    </xdr:from>
    <xdr:ext cx="585491" cy="562859"/>
    <xdr:pic>
      <xdr:nvPicPr>
        <xdr:cNvPr id="32" name="Imagen 9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399" y="9605873"/>
          <a:ext cx="585491" cy="562859"/>
        </a:xfrm>
        <a:prstGeom prst="rect">
          <a:avLst/>
        </a:prstGeom>
      </xdr:spPr>
    </xdr:pic>
    <xdr:clientData/>
  </xdr:oneCellAnchor>
  <xdr:oneCellAnchor>
    <xdr:from>
      <xdr:col>5</xdr:col>
      <xdr:colOff>322771</xdr:colOff>
      <xdr:row>48</xdr:row>
      <xdr:rowOff>62184</xdr:rowOff>
    </xdr:from>
    <xdr:ext cx="473188" cy="471601"/>
    <xdr:pic>
      <xdr:nvPicPr>
        <xdr:cNvPr id="33" name="36 Imagen" descr="Marco Nazas.png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130200" y="969755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314145</xdr:colOff>
      <xdr:row>48</xdr:row>
      <xdr:rowOff>62541</xdr:rowOff>
    </xdr:from>
    <xdr:ext cx="471600" cy="471600"/>
    <xdr:pic>
      <xdr:nvPicPr>
        <xdr:cNvPr id="36" name="11 Imagen" descr="PT.wmf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17848" y="970112"/>
          <a:ext cx="471600" cy="471600"/>
        </a:xfrm>
        <a:prstGeom prst="rect">
          <a:avLst/>
        </a:prstGeom>
      </xdr:spPr>
    </xdr:pic>
    <xdr:clientData/>
  </xdr:oneCellAnchor>
  <xdr:oneCellAnchor>
    <xdr:from>
      <xdr:col>13</xdr:col>
      <xdr:colOff>269575</xdr:colOff>
      <xdr:row>0</xdr:row>
      <xdr:rowOff>26958</xdr:rowOff>
    </xdr:from>
    <xdr:ext cx="609600" cy="66675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759" y="26958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35943</xdr:colOff>
      <xdr:row>3</xdr:row>
      <xdr:rowOff>17974</xdr:rowOff>
    </xdr:from>
    <xdr:to>
      <xdr:col>1</xdr:col>
      <xdr:colOff>8986</xdr:colOff>
      <xdr:row>6</xdr:row>
      <xdr:rowOff>154244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3" y="718870"/>
          <a:ext cx="790755" cy="738322"/>
        </a:xfrm>
        <a:prstGeom prst="rect">
          <a:avLst/>
        </a:prstGeom>
      </xdr:spPr>
    </xdr:pic>
    <xdr:clientData/>
  </xdr:twoCellAnchor>
  <xdr:oneCellAnchor>
    <xdr:from>
      <xdr:col>10</xdr:col>
      <xdr:colOff>309417</xdr:colOff>
      <xdr:row>4</xdr:row>
      <xdr:rowOff>57046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230" y="972126"/>
          <a:ext cx="475979" cy="471600"/>
        </a:xfrm>
        <a:prstGeom prst="rect">
          <a:avLst/>
        </a:prstGeom>
      </xdr:spPr>
    </xdr:pic>
    <xdr:clientData/>
  </xdr:oneCellAnchor>
  <xdr:oneCellAnchor>
    <xdr:from>
      <xdr:col>9</xdr:col>
      <xdr:colOff>316450</xdr:colOff>
      <xdr:row>4</xdr:row>
      <xdr:rowOff>58461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1888" y="973541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309417</xdr:colOff>
      <xdr:row>48</xdr:row>
      <xdr:rowOff>57046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230" y="972126"/>
          <a:ext cx="475979" cy="471600"/>
        </a:xfrm>
        <a:prstGeom prst="rect">
          <a:avLst/>
        </a:prstGeom>
      </xdr:spPr>
    </xdr:pic>
    <xdr:clientData/>
  </xdr:oneCellAnchor>
  <xdr:oneCellAnchor>
    <xdr:from>
      <xdr:col>9</xdr:col>
      <xdr:colOff>316450</xdr:colOff>
      <xdr:row>48</xdr:row>
      <xdr:rowOff>58461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1888" y="973541"/>
          <a:ext cx="475979" cy="47160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66675</xdr:colOff>
      <xdr:row>4</xdr:row>
      <xdr:rowOff>28575</xdr:rowOff>
    </xdr:from>
    <xdr:to>
      <xdr:col>14</xdr:col>
      <xdr:colOff>584080</xdr:colOff>
      <xdr:row>6</xdr:row>
      <xdr:rowOff>180975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0543" y="927160"/>
          <a:ext cx="517405" cy="547777"/>
        </a:xfrm>
        <a:prstGeom prst="rect">
          <a:avLst/>
        </a:prstGeom>
      </xdr:spPr>
    </xdr:pic>
    <xdr:clientData/>
  </xdr:twoCellAnchor>
  <xdr:twoCellAnchor editAs="oneCell">
    <xdr:from>
      <xdr:col>0</xdr:col>
      <xdr:colOff>62003</xdr:colOff>
      <xdr:row>3</xdr:row>
      <xdr:rowOff>38101</xdr:rowOff>
    </xdr:from>
    <xdr:to>
      <xdr:col>0</xdr:col>
      <xdr:colOff>741417</xdr:colOff>
      <xdr:row>6</xdr:row>
      <xdr:rowOff>152940</xdr:rowOff>
    </xdr:to>
    <xdr:pic>
      <xdr:nvPicPr>
        <xdr:cNvPr id="140" name="139 Imagen" descr="16. NOMBRE DE DIOS.png">
          <a:extLst>
            <a:ext uri="{FF2B5EF4-FFF2-40B4-BE49-F238E27FC236}">
              <a16:creationId xmlns:a16="http://schemas.microsoft.com/office/drawing/2014/main" id="{00000000-0008-0000-1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003" y="738997"/>
          <a:ext cx="679414" cy="716891"/>
        </a:xfrm>
        <a:prstGeom prst="rect">
          <a:avLst/>
        </a:prstGeom>
      </xdr:spPr>
    </xdr:pic>
    <xdr:clientData/>
  </xdr:twoCellAnchor>
  <xdr:twoCellAnchor editAs="oneCell">
    <xdr:from>
      <xdr:col>4</xdr:col>
      <xdr:colOff>429902</xdr:colOff>
      <xdr:row>65</xdr:row>
      <xdr:rowOff>63614</xdr:rowOff>
    </xdr:from>
    <xdr:to>
      <xdr:col>5</xdr:col>
      <xdr:colOff>272493</xdr:colOff>
      <xdr:row>67</xdr:row>
      <xdr:rowOff>139837</xdr:rowOff>
    </xdr:to>
    <xdr:pic>
      <xdr:nvPicPr>
        <xdr:cNvPr id="206" name="Imagen 2">
          <a:extLst>
            <a:ext uri="{FF2B5EF4-FFF2-40B4-BE49-F238E27FC236}">
              <a16:creationId xmlns:a16="http://schemas.microsoft.com/office/drawing/2014/main" id="{00000000-0008-0000-12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242" y="12832506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419606</xdr:colOff>
      <xdr:row>65</xdr:row>
      <xdr:rowOff>66136</xdr:rowOff>
    </xdr:from>
    <xdr:to>
      <xdr:col>7</xdr:col>
      <xdr:colOff>262197</xdr:colOff>
      <xdr:row>67</xdr:row>
      <xdr:rowOff>142359</xdr:rowOff>
    </xdr:to>
    <xdr:pic>
      <xdr:nvPicPr>
        <xdr:cNvPr id="207" name="Imagen 4">
          <a:extLst>
            <a:ext uri="{FF2B5EF4-FFF2-40B4-BE49-F238E27FC236}">
              <a16:creationId xmlns:a16="http://schemas.microsoft.com/office/drawing/2014/main" id="{00000000-0008-0000-12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9936" y="12835028"/>
          <a:ext cx="471600" cy="471600"/>
        </a:xfrm>
        <a:prstGeom prst="rect">
          <a:avLst/>
        </a:prstGeom>
      </xdr:spPr>
    </xdr:pic>
    <xdr:clientData/>
  </xdr:twoCellAnchor>
  <xdr:oneCellAnchor>
    <xdr:from>
      <xdr:col>4</xdr:col>
      <xdr:colOff>89741</xdr:colOff>
      <xdr:row>4</xdr:row>
      <xdr:rowOff>66676</xdr:rowOff>
    </xdr:from>
    <xdr:ext cx="471600" cy="471600"/>
    <xdr:pic>
      <xdr:nvPicPr>
        <xdr:cNvPr id="79" name="Imagen 2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4081" y="965261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79388</xdr:colOff>
      <xdr:row>4</xdr:row>
      <xdr:rowOff>66675</xdr:rowOff>
    </xdr:from>
    <xdr:ext cx="471600" cy="471600"/>
    <xdr:pic>
      <xdr:nvPicPr>
        <xdr:cNvPr id="80" name="Imagen 4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723" y="965260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44932</xdr:colOff>
      <xdr:row>4</xdr:row>
      <xdr:rowOff>89859</xdr:rowOff>
    </xdr:from>
    <xdr:ext cx="566108" cy="605909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262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44569</xdr:colOff>
      <xdr:row>4</xdr:row>
      <xdr:rowOff>89499</xdr:rowOff>
    </xdr:from>
    <xdr:ext cx="566108" cy="605909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894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89138</xdr:colOff>
      <xdr:row>4</xdr:row>
      <xdr:rowOff>80155</xdr:rowOff>
    </xdr:from>
    <xdr:ext cx="473188" cy="471601"/>
    <xdr:pic>
      <xdr:nvPicPr>
        <xdr:cNvPr id="44" name="36 Imagen" descr="Marco Nazas.png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343289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44928</xdr:colOff>
      <xdr:row>4</xdr:row>
      <xdr:rowOff>98844</xdr:rowOff>
    </xdr:from>
    <xdr:ext cx="542209" cy="409480"/>
    <xdr:pic>
      <xdr:nvPicPr>
        <xdr:cNvPr id="50" name="Imagen 7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235" y="997429"/>
          <a:ext cx="542209" cy="409480"/>
        </a:xfrm>
        <a:prstGeom prst="rect">
          <a:avLst/>
        </a:prstGeom>
      </xdr:spPr>
    </xdr:pic>
    <xdr:clientData/>
  </xdr:oneCellAnchor>
  <xdr:oneCellAnchor>
    <xdr:from>
      <xdr:col>12</xdr:col>
      <xdr:colOff>92386</xdr:colOff>
      <xdr:row>4</xdr:row>
      <xdr:rowOff>67157</xdr:rowOff>
    </xdr:from>
    <xdr:ext cx="471600" cy="470528"/>
    <xdr:pic>
      <xdr:nvPicPr>
        <xdr:cNvPr id="51" name="Imagen 8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688" y="965742"/>
          <a:ext cx="471600" cy="470528"/>
        </a:xfrm>
        <a:prstGeom prst="rect">
          <a:avLst/>
        </a:prstGeom>
      </xdr:spPr>
    </xdr:pic>
    <xdr:clientData/>
  </xdr:oneCellAnchor>
  <xdr:oneCellAnchor>
    <xdr:from>
      <xdr:col>13</xdr:col>
      <xdr:colOff>71114</xdr:colOff>
      <xdr:row>4</xdr:row>
      <xdr:rowOff>47459</xdr:rowOff>
    </xdr:from>
    <xdr:ext cx="521952" cy="509678"/>
    <xdr:pic>
      <xdr:nvPicPr>
        <xdr:cNvPr id="52" name="Imagen 9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411" y="946044"/>
          <a:ext cx="521952" cy="509678"/>
        </a:xfrm>
        <a:prstGeom prst="rect">
          <a:avLst/>
        </a:prstGeom>
      </xdr:spPr>
    </xdr:pic>
    <xdr:clientData/>
  </xdr:oneCellAnchor>
  <xdr:oneCellAnchor>
    <xdr:from>
      <xdr:col>9</xdr:col>
      <xdr:colOff>89858</xdr:colOff>
      <xdr:row>4</xdr:row>
      <xdr:rowOff>71885</xdr:rowOff>
    </xdr:from>
    <xdr:ext cx="471600" cy="471600"/>
    <xdr:pic>
      <xdr:nvPicPr>
        <xdr:cNvPr id="53" name="7 Imagen" descr="PVEM.wmf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74174" y="970470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89498</xdr:colOff>
      <xdr:row>4</xdr:row>
      <xdr:rowOff>71527</xdr:rowOff>
    </xdr:from>
    <xdr:ext cx="471600" cy="471601"/>
    <xdr:pic>
      <xdr:nvPicPr>
        <xdr:cNvPr id="54" name="11 Imagen" descr="PT.wmf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511809" y="970112"/>
          <a:ext cx="471600" cy="471601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57" name="21 Imagen" descr="17. IEPC.wmf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19</xdr:col>
      <xdr:colOff>152760</xdr:colOff>
      <xdr:row>0</xdr:row>
      <xdr:rowOff>35943</xdr:rowOff>
    </xdr:from>
    <xdr:ext cx="609600" cy="66675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2831" y="35943"/>
          <a:ext cx="609600" cy="666750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57</xdr:row>
      <xdr:rowOff>28575</xdr:rowOff>
    </xdr:from>
    <xdr:ext cx="517405" cy="547777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67" y="927160"/>
          <a:ext cx="517405" cy="547777"/>
        </a:xfrm>
        <a:prstGeom prst="rect">
          <a:avLst/>
        </a:prstGeom>
      </xdr:spPr>
    </xdr:pic>
    <xdr:clientData/>
  </xdr:oneCellAnchor>
  <xdr:oneCellAnchor>
    <xdr:from>
      <xdr:col>4</xdr:col>
      <xdr:colOff>89741</xdr:colOff>
      <xdr:row>57</xdr:row>
      <xdr:rowOff>66676</xdr:rowOff>
    </xdr:from>
    <xdr:ext cx="471600" cy="471600"/>
    <xdr:pic>
      <xdr:nvPicPr>
        <xdr:cNvPr id="46" name="Imagen 2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4081" y="965261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79388</xdr:colOff>
      <xdr:row>57</xdr:row>
      <xdr:rowOff>66675</xdr:rowOff>
    </xdr:from>
    <xdr:ext cx="471600" cy="471600"/>
    <xdr:pic>
      <xdr:nvPicPr>
        <xdr:cNvPr id="47" name="Imagen 4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723" y="965260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44932</xdr:colOff>
      <xdr:row>57</xdr:row>
      <xdr:rowOff>89859</xdr:rowOff>
    </xdr:from>
    <xdr:ext cx="566108" cy="605909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262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44569</xdr:colOff>
      <xdr:row>57</xdr:row>
      <xdr:rowOff>89499</xdr:rowOff>
    </xdr:from>
    <xdr:ext cx="566108" cy="605909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894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89138</xdr:colOff>
      <xdr:row>57</xdr:row>
      <xdr:rowOff>80155</xdr:rowOff>
    </xdr:from>
    <xdr:ext cx="473188" cy="471601"/>
    <xdr:pic>
      <xdr:nvPicPr>
        <xdr:cNvPr id="81" name="36 Imagen" descr="Marco Nazas.png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35459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44928</xdr:colOff>
      <xdr:row>57</xdr:row>
      <xdr:rowOff>98844</xdr:rowOff>
    </xdr:from>
    <xdr:ext cx="542209" cy="409480"/>
    <xdr:pic>
      <xdr:nvPicPr>
        <xdr:cNvPr id="82" name="Imagen 7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235" y="997429"/>
          <a:ext cx="542209" cy="409480"/>
        </a:xfrm>
        <a:prstGeom prst="rect">
          <a:avLst/>
        </a:prstGeom>
      </xdr:spPr>
    </xdr:pic>
    <xdr:clientData/>
  </xdr:oneCellAnchor>
  <xdr:oneCellAnchor>
    <xdr:from>
      <xdr:col>12</xdr:col>
      <xdr:colOff>92386</xdr:colOff>
      <xdr:row>57</xdr:row>
      <xdr:rowOff>67157</xdr:rowOff>
    </xdr:from>
    <xdr:ext cx="471600" cy="470528"/>
    <xdr:pic>
      <xdr:nvPicPr>
        <xdr:cNvPr id="83" name="Imagen 8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688" y="965742"/>
          <a:ext cx="471600" cy="470528"/>
        </a:xfrm>
        <a:prstGeom prst="rect">
          <a:avLst/>
        </a:prstGeom>
      </xdr:spPr>
    </xdr:pic>
    <xdr:clientData/>
  </xdr:oneCellAnchor>
  <xdr:oneCellAnchor>
    <xdr:from>
      <xdr:col>13</xdr:col>
      <xdr:colOff>71114</xdr:colOff>
      <xdr:row>57</xdr:row>
      <xdr:rowOff>47459</xdr:rowOff>
    </xdr:from>
    <xdr:ext cx="521952" cy="509678"/>
    <xdr:pic>
      <xdr:nvPicPr>
        <xdr:cNvPr id="84" name="Imagen 9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411" y="946044"/>
          <a:ext cx="521952" cy="509678"/>
        </a:xfrm>
        <a:prstGeom prst="rect">
          <a:avLst/>
        </a:prstGeom>
      </xdr:spPr>
    </xdr:pic>
    <xdr:clientData/>
  </xdr:oneCellAnchor>
  <xdr:oneCellAnchor>
    <xdr:from>
      <xdr:col>9</xdr:col>
      <xdr:colOff>89858</xdr:colOff>
      <xdr:row>57</xdr:row>
      <xdr:rowOff>71885</xdr:rowOff>
    </xdr:from>
    <xdr:ext cx="471600" cy="471600"/>
    <xdr:pic>
      <xdr:nvPicPr>
        <xdr:cNvPr id="85" name="7 Imagen" descr="PVEM.wmf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74174" y="970470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89498</xdr:colOff>
      <xdr:row>57</xdr:row>
      <xdr:rowOff>71527</xdr:rowOff>
    </xdr:from>
    <xdr:ext cx="471600" cy="471601"/>
    <xdr:pic>
      <xdr:nvPicPr>
        <xdr:cNvPr id="86" name="11 Imagen" descr="PT.wmf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511809" y="970112"/>
          <a:ext cx="471600" cy="471601"/>
        </a:xfrm>
        <a:prstGeom prst="rect">
          <a:avLst/>
        </a:prstGeom>
      </xdr:spPr>
    </xdr:pic>
    <xdr:clientData/>
  </xdr:oneCellAnchor>
  <xdr:oneCellAnchor>
    <xdr:from>
      <xdr:col>14</xdr:col>
      <xdr:colOff>66675</xdr:colOff>
      <xdr:row>65</xdr:row>
      <xdr:rowOff>28575</xdr:rowOff>
    </xdr:from>
    <xdr:ext cx="517405" cy="547777"/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67" y="11108127"/>
          <a:ext cx="517405" cy="547777"/>
        </a:xfrm>
        <a:prstGeom prst="rect">
          <a:avLst/>
        </a:prstGeom>
      </xdr:spPr>
    </xdr:pic>
    <xdr:clientData/>
  </xdr:oneCellAnchor>
  <xdr:oneCellAnchor>
    <xdr:from>
      <xdr:col>8</xdr:col>
      <xdr:colOff>89138</xdr:colOff>
      <xdr:row>65</xdr:row>
      <xdr:rowOff>80155</xdr:rowOff>
    </xdr:from>
    <xdr:ext cx="473188" cy="471601"/>
    <xdr:pic>
      <xdr:nvPicPr>
        <xdr:cNvPr id="91" name="36 Imagen" descr="Marco Nazas.png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235459" y="11159707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44928</xdr:colOff>
      <xdr:row>65</xdr:row>
      <xdr:rowOff>98844</xdr:rowOff>
    </xdr:from>
    <xdr:ext cx="542209" cy="409480"/>
    <xdr:pic>
      <xdr:nvPicPr>
        <xdr:cNvPr id="92" name="Imagen 7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5235" y="11178396"/>
          <a:ext cx="542209" cy="409480"/>
        </a:xfrm>
        <a:prstGeom prst="rect">
          <a:avLst/>
        </a:prstGeom>
      </xdr:spPr>
    </xdr:pic>
    <xdr:clientData/>
  </xdr:oneCellAnchor>
  <xdr:oneCellAnchor>
    <xdr:from>
      <xdr:col>12</xdr:col>
      <xdr:colOff>92386</xdr:colOff>
      <xdr:row>65</xdr:row>
      <xdr:rowOff>67157</xdr:rowOff>
    </xdr:from>
    <xdr:ext cx="471600" cy="470528"/>
    <xdr:pic>
      <xdr:nvPicPr>
        <xdr:cNvPr id="93" name="Imagen 8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688" y="11146709"/>
          <a:ext cx="471600" cy="470528"/>
        </a:xfrm>
        <a:prstGeom prst="rect">
          <a:avLst/>
        </a:prstGeom>
      </xdr:spPr>
    </xdr:pic>
    <xdr:clientData/>
  </xdr:oneCellAnchor>
  <xdr:oneCellAnchor>
    <xdr:from>
      <xdr:col>13</xdr:col>
      <xdr:colOff>71114</xdr:colOff>
      <xdr:row>65</xdr:row>
      <xdr:rowOff>47459</xdr:rowOff>
    </xdr:from>
    <xdr:ext cx="521952" cy="509678"/>
    <xdr:pic>
      <xdr:nvPicPr>
        <xdr:cNvPr id="94" name="Imagen 9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7411" y="11127011"/>
          <a:ext cx="521952" cy="509678"/>
        </a:xfrm>
        <a:prstGeom prst="rect">
          <a:avLst/>
        </a:prstGeom>
      </xdr:spPr>
    </xdr:pic>
    <xdr:clientData/>
  </xdr:oneCellAnchor>
  <xdr:oneCellAnchor>
    <xdr:from>
      <xdr:col>9</xdr:col>
      <xdr:colOff>89858</xdr:colOff>
      <xdr:row>65</xdr:row>
      <xdr:rowOff>71885</xdr:rowOff>
    </xdr:from>
    <xdr:ext cx="471600" cy="471600"/>
    <xdr:pic>
      <xdr:nvPicPr>
        <xdr:cNvPr id="95" name="7 Imagen" descr="PVEM.wmf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874174" y="11151437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89498</xdr:colOff>
      <xdr:row>65</xdr:row>
      <xdr:rowOff>71527</xdr:rowOff>
    </xdr:from>
    <xdr:ext cx="471600" cy="471601"/>
    <xdr:pic>
      <xdr:nvPicPr>
        <xdr:cNvPr id="96" name="11 Imagen" descr="PT.wmf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511809" y="11151079"/>
          <a:ext cx="471600" cy="471601"/>
        </a:xfrm>
        <a:prstGeom prst="rect">
          <a:avLst/>
        </a:prstGeom>
      </xdr:spPr>
    </xdr:pic>
    <xdr:clientData/>
  </xdr:oneCellAnchor>
  <xdr:oneCellAnchor>
    <xdr:from>
      <xdr:col>16</xdr:col>
      <xdr:colOff>70443</xdr:colOff>
      <xdr:row>4</xdr:row>
      <xdr:rowOff>57046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348" y="973527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77476</xdr:colOff>
      <xdr:row>4</xdr:row>
      <xdr:rowOff>58461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056" y="974942"/>
          <a:ext cx="475979" cy="471600"/>
        </a:xfrm>
        <a:prstGeom prst="rect">
          <a:avLst/>
        </a:prstGeom>
      </xdr:spPr>
    </xdr:pic>
    <xdr:clientData/>
  </xdr:oneCellAnchor>
  <xdr:oneCellAnchor>
    <xdr:from>
      <xdr:col>16</xdr:col>
      <xdr:colOff>70443</xdr:colOff>
      <xdr:row>57</xdr:row>
      <xdr:rowOff>57046</xdr:rowOff>
    </xdr:from>
    <xdr:ext cx="475979" cy="471600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348" y="973527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77476</xdr:colOff>
      <xdr:row>57</xdr:row>
      <xdr:rowOff>58461</xdr:rowOff>
    </xdr:from>
    <xdr:ext cx="475979" cy="471600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056" y="974942"/>
          <a:ext cx="475979" cy="471600"/>
        </a:xfrm>
        <a:prstGeom prst="rect">
          <a:avLst/>
        </a:prstGeom>
      </xdr:spPr>
    </xdr:pic>
    <xdr:clientData/>
  </xdr:oneCellAnchor>
  <xdr:oneCellAnchor>
    <xdr:from>
      <xdr:col>16</xdr:col>
      <xdr:colOff>70443</xdr:colOff>
      <xdr:row>65</xdr:row>
      <xdr:rowOff>57046</xdr:rowOff>
    </xdr:from>
    <xdr:ext cx="475979" cy="471600"/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348" y="973527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77476</xdr:colOff>
      <xdr:row>65</xdr:row>
      <xdr:rowOff>58461</xdr:rowOff>
    </xdr:from>
    <xdr:ext cx="475979" cy="471600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7056" y="974942"/>
          <a:ext cx="475979" cy="4716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126053</xdr:colOff>
      <xdr:row>4</xdr:row>
      <xdr:rowOff>53772</xdr:rowOff>
    </xdr:from>
    <xdr:to>
      <xdr:col>7</xdr:col>
      <xdr:colOff>511253</xdr:colOff>
      <xdr:row>4</xdr:row>
      <xdr:rowOff>440579</xdr:rowOff>
    </xdr:to>
    <xdr:pic>
      <xdr:nvPicPr>
        <xdr:cNvPr id="4" name="7 Imagen" descr="PVEM.wmf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5062" y="970329"/>
          <a:ext cx="385200" cy="386807"/>
        </a:xfrm>
        <a:prstGeom prst="rect">
          <a:avLst/>
        </a:prstGeom>
      </xdr:spPr>
    </xdr:pic>
    <xdr:clientData/>
  </xdr:twoCellAnchor>
  <xdr:twoCellAnchor editAs="oneCell">
    <xdr:from>
      <xdr:col>8</xdr:col>
      <xdr:colOff>121064</xdr:colOff>
      <xdr:row>4</xdr:row>
      <xdr:rowOff>54897</xdr:rowOff>
    </xdr:from>
    <xdr:to>
      <xdr:col>8</xdr:col>
      <xdr:colOff>501453</xdr:colOff>
      <xdr:row>4</xdr:row>
      <xdr:rowOff>441704</xdr:rowOff>
    </xdr:to>
    <xdr:pic>
      <xdr:nvPicPr>
        <xdr:cNvPr id="5" name="11 Imagen" descr="PT.wmf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80097" y="971454"/>
          <a:ext cx="380389" cy="386807"/>
        </a:xfrm>
        <a:prstGeom prst="rect">
          <a:avLst/>
        </a:prstGeom>
      </xdr:spPr>
    </xdr:pic>
    <xdr:clientData/>
  </xdr:twoCellAnchor>
  <xdr:twoCellAnchor editAs="oneCell">
    <xdr:from>
      <xdr:col>4</xdr:col>
      <xdr:colOff>112270</xdr:colOff>
      <xdr:row>4</xdr:row>
      <xdr:rowOff>13388</xdr:rowOff>
    </xdr:from>
    <xdr:to>
      <xdr:col>4</xdr:col>
      <xdr:colOff>550420</xdr:colOff>
      <xdr:row>5</xdr:row>
      <xdr:rowOff>6093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152" y="741242"/>
          <a:ext cx="438150" cy="468955"/>
        </a:xfrm>
        <a:prstGeom prst="rect">
          <a:avLst/>
        </a:prstGeom>
      </xdr:spPr>
    </xdr:pic>
    <xdr:clientData/>
  </xdr:twoCellAnchor>
  <xdr:oneCellAnchor>
    <xdr:from>
      <xdr:col>9</xdr:col>
      <xdr:colOff>111866</xdr:colOff>
      <xdr:row>4</xdr:row>
      <xdr:rowOff>33491</xdr:rowOff>
    </xdr:from>
    <xdr:ext cx="421362" cy="421152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0923" y="950048"/>
          <a:ext cx="421362" cy="421152"/>
        </a:xfrm>
        <a:prstGeom prst="rect">
          <a:avLst/>
        </a:prstGeom>
      </xdr:spPr>
    </xdr:pic>
    <xdr:clientData/>
  </xdr:oneCellAnchor>
  <xdr:oneCellAnchor>
    <xdr:from>
      <xdr:col>10</xdr:col>
      <xdr:colOff>118766</xdr:colOff>
      <xdr:row>4</xdr:row>
      <xdr:rowOff>66592</xdr:rowOff>
    </xdr:from>
    <xdr:ext cx="385200" cy="385200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846" y="983149"/>
          <a:ext cx="385200" cy="385200"/>
        </a:xfrm>
        <a:prstGeom prst="rect">
          <a:avLst/>
        </a:prstGeom>
      </xdr:spPr>
    </xdr:pic>
    <xdr:clientData/>
  </xdr:oneCellAnchor>
  <xdr:twoCellAnchor editAs="oneCell">
    <xdr:from>
      <xdr:col>13</xdr:col>
      <xdr:colOff>117409</xdr:colOff>
      <xdr:row>4</xdr:row>
      <xdr:rowOff>17214</xdr:rowOff>
    </xdr:from>
    <xdr:to>
      <xdr:col>13</xdr:col>
      <xdr:colOff>564235</xdr:colOff>
      <xdr:row>5</xdr:row>
      <xdr:rowOff>5406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532" y="933771"/>
          <a:ext cx="446826" cy="464442"/>
        </a:xfrm>
        <a:prstGeom prst="rect">
          <a:avLst/>
        </a:prstGeom>
      </xdr:spPr>
    </xdr:pic>
    <xdr:clientData/>
  </xdr:twoCellAnchor>
  <xdr:twoCellAnchor editAs="oneCell">
    <xdr:from>
      <xdr:col>15</xdr:col>
      <xdr:colOff>85626</xdr:colOff>
      <xdr:row>3</xdr:row>
      <xdr:rowOff>140522</xdr:rowOff>
    </xdr:from>
    <xdr:to>
      <xdr:col>15</xdr:col>
      <xdr:colOff>575094</xdr:colOff>
      <xdr:row>5</xdr:row>
      <xdr:rowOff>206672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0343" y="868376"/>
          <a:ext cx="489468" cy="731103"/>
        </a:xfrm>
        <a:prstGeom prst="rect">
          <a:avLst/>
        </a:prstGeom>
      </xdr:spPr>
    </xdr:pic>
    <xdr:clientData/>
  </xdr:twoCellAnchor>
  <xdr:twoCellAnchor editAs="oneCell">
    <xdr:from>
      <xdr:col>16</xdr:col>
      <xdr:colOff>139110</xdr:colOff>
      <xdr:row>4</xdr:row>
      <xdr:rowOff>43686</xdr:rowOff>
    </xdr:from>
    <xdr:to>
      <xdr:col>16</xdr:col>
      <xdr:colOff>532062</xdr:colOff>
      <xdr:row>4</xdr:row>
      <xdr:rowOff>433913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5596" y="771540"/>
          <a:ext cx="392952" cy="390227"/>
        </a:xfrm>
        <a:prstGeom prst="rect">
          <a:avLst/>
        </a:prstGeom>
      </xdr:spPr>
    </xdr:pic>
    <xdr:clientData/>
  </xdr:twoCellAnchor>
  <xdr:twoCellAnchor editAs="oneCell">
    <xdr:from>
      <xdr:col>17</xdr:col>
      <xdr:colOff>109368</xdr:colOff>
      <xdr:row>4</xdr:row>
      <xdr:rowOff>52667</xdr:rowOff>
    </xdr:from>
    <xdr:to>
      <xdr:col>17</xdr:col>
      <xdr:colOff>520253</xdr:colOff>
      <xdr:row>4</xdr:row>
      <xdr:rowOff>460628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1821" y="780521"/>
          <a:ext cx="410885" cy="407961"/>
        </a:xfrm>
        <a:prstGeom prst="rect">
          <a:avLst/>
        </a:prstGeom>
      </xdr:spPr>
    </xdr:pic>
    <xdr:clientData/>
  </xdr:twoCellAnchor>
  <xdr:twoCellAnchor editAs="oneCell">
    <xdr:from>
      <xdr:col>11</xdr:col>
      <xdr:colOff>105312</xdr:colOff>
      <xdr:row>4</xdr:row>
      <xdr:rowOff>43039</xdr:rowOff>
    </xdr:from>
    <xdr:to>
      <xdr:col>11</xdr:col>
      <xdr:colOff>529486</xdr:colOff>
      <xdr:row>4</xdr:row>
      <xdr:rowOff>464384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416" y="959596"/>
          <a:ext cx="424174" cy="421345"/>
        </a:xfrm>
        <a:prstGeom prst="rect">
          <a:avLst/>
        </a:prstGeom>
      </xdr:spPr>
    </xdr:pic>
    <xdr:clientData/>
  </xdr:twoCellAnchor>
  <xdr:oneCellAnchor>
    <xdr:from>
      <xdr:col>5</xdr:col>
      <xdr:colOff>147024</xdr:colOff>
      <xdr:row>4</xdr:row>
      <xdr:rowOff>54469</xdr:rowOff>
    </xdr:from>
    <xdr:ext cx="385200" cy="385200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000" y="971026"/>
          <a:ext cx="385200" cy="385200"/>
        </a:xfrm>
        <a:prstGeom prst="rect">
          <a:avLst/>
        </a:prstGeom>
      </xdr:spPr>
    </xdr:pic>
    <xdr:clientData/>
  </xdr:oneCellAnchor>
  <xdr:oneCellAnchor>
    <xdr:from>
      <xdr:col>6</xdr:col>
      <xdr:colOff>114410</xdr:colOff>
      <xdr:row>4</xdr:row>
      <xdr:rowOff>51893</xdr:rowOff>
    </xdr:from>
    <xdr:ext cx="385200" cy="385200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396" y="968450"/>
          <a:ext cx="385200" cy="385200"/>
        </a:xfrm>
        <a:prstGeom prst="rect">
          <a:avLst/>
        </a:prstGeom>
      </xdr:spPr>
    </xdr:pic>
    <xdr:clientData/>
  </xdr:oneCellAnchor>
  <xdr:twoCellAnchor editAs="oneCell">
    <xdr:from>
      <xdr:col>14</xdr:col>
      <xdr:colOff>105454</xdr:colOff>
      <xdr:row>4</xdr:row>
      <xdr:rowOff>26200</xdr:rowOff>
    </xdr:from>
    <xdr:to>
      <xdr:col>14</xdr:col>
      <xdr:colOff>554693</xdr:colOff>
      <xdr:row>5</xdr:row>
      <xdr:rowOff>17800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0006" y="754054"/>
          <a:ext cx="449239" cy="467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125262</xdr:colOff>
      <xdr:row>4</xdr:row>
      <xdr:rowOff>43413</xdr:rowOff>
    </xdr:from>
    <xdr:to>
      <xdr:col>12</xdr:col>
      <xdr:colOff>536878</xdr:colOff>
      <xdr:row>4</xdr:row>
      <xdr:rowOff>456636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4389" y="959970"/>
          <a:ext cx="411616" cy="413223"/>
        </a:xfrm>
        <a:prstGeom prst="rect">
          <a:avLst/>
        </a:prstGeom>
      </xdr:spPr>
    </xdr:pic>
    <xdr:clientData/>
  </xdr:twoCellAnchor>
  <xdr:twoCellAnchor editAs="oneCell">
    <xdr:from>
      <xdr:col>0</xdr:col>
      <xdr:colOff>17973</xdr:colOff>
      <xdr:row>0</xdr:row>
      <xdr:rowOff>0</xdr:rowOff>
    </xdr:from>
    <xdr:to>
      <xdr:col>2</xdr:col>
      <xdr:colOff>242619</xdr:colOff>
      <xdr:row>2</xdr:row>
      <xdr:rowOff>215660</xdr:rowOff>
    </xdr:to>
    <xdr:pic>
      <xdr:nvPicPr>
        <xdr:cNvPr id="20" name="21 Imagen" descr="17. IEPC.wmf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973" y="0"/>
          <a:ext cx="1761226" cy="700896"/>
        </a:xfrm>
        <a:prstGeom prst="rect">
          <a:avLst/>
        </a:prstGeom>
      </xdr:spPr>
    </xdr:pic>
    <xdr:clientData/>
  </xdr:twoCellAnchor>
  <xdr:oneCellAnchor>
    <xdr:from>
      <xdr:col>21</xdr:col>
      <xdr:colOff>116817</xdr:colOff>
      <xdr:row>0</xdr:row>
      <xdr:rowOff>35944</xdr:rowOff>
    </xdr:from>
    <xdr:ext cx="609600" cy="666750"/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8633" y="35944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15</xdr:col>
      <xdr:colOff>89632</xdr:colOff>
      <xdr:row>4</xdr:row>
      <xdr:rowOff>23710</xdr:rowOff>
    </xdr:from>
    <xdr:to>
      <xdr:col>15</xdr:col>
      <xdr:colOff>575094</xdr:colOff>
      <xdr:row>5</xdr:row>
      <xdr:rowOff>71321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0357" y="957160"/>
          <a:ext cx="485462" cy="523861"/>
        </a:xfrm>
        <a:prstGeom prst="rect">
          <a:avLst/>
        </a:prstGeom>
      </xdr:spPr>
    </xdr:pic>
    <xdr:clientData/>
  </xdr:twoCellAnchor>
  <xdr:twoCellAnchor editAs="oneCell">
    <xdr:from>
      <xdr:col>0</xdr:col>
      <xdr:colOff>35944</xdr:colOff>
      <xdr:row>3</xdr:row>
      <xdr:rowOff>89858</xdr:rowOff>
    </xdr:from>
    <xdr:to>
      <xdr:col>0</xdr:col>
      <xdr:colOff>463826</xdr:colOff>
      <xdr:row>4</xdr:row>
      <xdr:rowOff>458011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4" y="817712"/>
          <a:ext cx="427882" cy="556856"/>
        </a:xfrm>
        <a:prstGeom prst="rect">
          <a:avLst/>
        </a:prstGeom>
      </xdr:spPr>
    </xdr:pic>
    <xdr:clientData/>
  </xdr:twoCellAnchor>
  <xdr:twoCellAnchor editAs="oneCell">
    <xdr:from>
      <xdr:col>19</xdr:col>
      <xdr:colOff>129918</xdr:colOff>
      <xdr:row>4</xdr:row>
      <xdr:rowOff>39390</xdr:rowOff>
    </xdr:from>
    <xdr:to>
      <xdr:col>19</xdr:col>
      <xdr:colOff>515118</xdr:colOff>
      <xdr:row>4</xdr:row>
      <xdr:rowOff>424590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2582" y="945046"/>
          <a:ext cx="385200" cy="385200"/>
        </a:xfrm>
        <a:prstGeom prst="rect">
          <a:avLst/>
        </a:prstGeom>
      </xdr:spPr>
    </xdr:pic>
    <xdr:clientData/>
  </xdr:twoCellAnchor>
  <xdr:twoCellAnchor editAs="oneCell">
    <xdr:from>
      <xdr:col>18</xdr:col>
      <xdr:colOff>168982</xdr:colOff>
      <xdr:row>4</xdr:row>
      <xdr:rowOff>39433</xdr:rowOff>
    </xdr:from>
    <xdr:to>
      <xdr:col>18</xdr:col>
      <xdr:colOff>554182</xdr:colOff>
      <xdr:row>4</xdr:row>
      <xdr:rowOff>424633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7271" y="945089"/>
          <a:ext cx="385200" cy="385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191507</xdr:colOff>
      <xdr:row>4</xdr:row>
      <xdr:rowOff>64041</xdr:rowOff>
    </xdr:from>
    <xdr:to>
      <xdr:col>10</xdr:col>
      <xdr:colOff>663107</xdr:colOff>
      <xdr:row>6</xdr:row>
      <xdr:rowOff>140264</xdr:rowOff>
    </xdr:to>
    <xdr:pic>
      <xdr:nvPicPr>
        <xdr:cNvPr id="32" name="Imagen 8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6766" y="971612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151843</xdr:colOff>
      <xdr:row>4</xdr:row>
      <xdr:rowOff>80757</xdr:rowOff>
    </xdr:from>
    <xdr:to>
      <xdr:col>11</xdr:col>
      <xdr:colOff>687539</xdr:colOff>
      <xdr:row>6</xdr:row>
      <xdr:rowOff>161643</xdr:rowOff>
    </xdr:to>
    <xdr:pic>
      <xdr:nvPicPr>
        <xdr:cNvPr id="33" name="Imagen 9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2786" y="988328"/>
          <a:ext cx="535696" cy="476263"/>
        </a:xfrm>
        <a:prstGeom prst="rect">
          <a:avLst/>
        </a:prstGeom>
      </xdr:spPr>
    </xdr:pic>
    <xdr:clientData/>
  </xdr:twoCellAnchor>
  <xdr:twoCellAnchor editAs="oneCell">
    <xdr:from>
      <xdr:col>0</xdr:col>
      <xdr:colOff>63976</xdr:colOff>
      <xdr:row>3</xdr:row>
      <xdr:rowOff>8986</xdr:rowOff>
    </xdr:from>
    <xdr:to>
      <xdr:col>0</xdr:col>
      <xdr:colOff>753490</xdr:colOff>
      <xdr:row>6</xdr:row>
      <xdr:rowOff>179716</xdr:rowOff>
    </xdr:to>
    <xdr:pic>
      <xdr:nvPicPr>
        <xdr:cNvPr id="81" name="80 Imagen" descr="17. NUEVO IDEAL.png">
          <a:extLst>
            <a:ext uri="{FF2B5EF4-FFF2-40B4-BE49-F238E27FC236}">
              <a16:creationId xmlns:a16="http://schemas.microsoft.com/office/drawing/2014/main" id="{00000000-0008-0000-1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976" y="709882"/>
          <a:ext cx="689514" cy="772782"/>
        </a:xfrm>
        <a:prstGeom prst="rect">
          <a:avLst/>
        </a:prstGeom>
      </xdr:spPr>
    </xdr:pic>
    <xdr:clientData/>
  </xdr:twoCellAnchor>
  <xdr:twoCellAnchor editAs="oneCell">
    <xdr:from>
      <xdr:col>4</xdr:col>
      <xdr:colOff>582662</xdr:colOff>
      <xdr:row>92</xdr:row>
      <xdr:rowOff>80623</xdr:rowOff>
    </xdr:from>
    <xdr:to>
      <xdr:col>5</xdr:col>
      <xdr:colOff>245536</xdr:colOff>
      <xdr:row>94</xdr:row>
      <xdr:rowOff>156846</xdr:rowOff>
    </xdr:to>
    <xdr:pic>
      <xdr:nvPicPr>
        <xdr:cNvPr id="141" name="Imagen 2">
          <a:extLst>
            <a:ext uri="{FF2B5EF4-FFF2-40B4-BE49-F238E27FC236}">
              <a16:creationId xmlns:a16="http://schemas.microsoft.com/office/drawing/2014/main" id="{00000000-0008-0000-13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3818" y="18627415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571543</xdr:colOff>
      <xdr:row>92</xdr:row>
      <xdr:rowOff>70844</xdr:rowOff>
    </xdr:from>
    <xdr:to>
      <xdr:col>7</xdr:col>
      <xdr:colOff>234416</xdr:colOff>
      <xdr:row>94</xdr:row>
      <xdr:rowOff>147067</xdr:rowOff>
    </xdr:to>
    <xdr:pic>
      <xdr:nvPicPr>
        <xdr:cNvPr id="142" name="Imagen 4">
          <a:extLst>
            <a:ext uri="{FF2B5EF4-FFF2-40B4-BE49-F238E27FC236}">
              <a16:creationId xmlns:a16="http://schemas.microsoft.com/office/drawing/2014/main" id="{00000000-0008-0000-13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0151" y="18617636"/>
          <a:ext cx="471600" cy="471600"/>
        </a:xfrm>
        <a:prstGeom prst="rect">
          <a:avLst/>
        </a:prstGeom>
      </xdr:spPr>
    </xdr:pic>
    <xdr:clientData/>
  </xdr:twoCellAnchor>
  <xdr:oneCellAnchor>
    <xdr:from>
      <xdr:col>4</xdr:col>
      <xdr:colOff>196791</xdr:colOff>
      <xdr:row>4</xdr:row>
      <xdr:rowOff>67410</xdr:rowOff>
    </xdr:from>
    <xdr:ext cx="471600" cy="471600"/>
    <xdr:pic>
      <xdr:nvPicPr>
        <xdr:cNvPr id="79" name="Imagen 2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7947" y="974981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187805</xdr:colOff>
      <xdr:row>4</xdr:row>
      <xdr:rowOff>68141</xdr:rowOff>
    </xdr:from>
    <xdr:ext cx="471600" cy="471600"/>
    <xdr:pic>
      <xdr:nvPicPr>
        <xdr:cNvPr id="111" name="Imagen 4">
          <a:extLst>
            <a:ext uri="{FF2B5EF4-FFF2-40B4-BE49-F238E27FC236}">
              <a16:creationId xmlns:a16="http://schemas.microsoft.com/office/drawing/2014/main" id="{00000000-0008-0000-13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4645" y="975712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5" name="21 Imagen" descr="17. IEPC.wmf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6</xdr:col>
      <xdr:colOff>116818</xdr:colOff>
      <xdr:row>4</xdr:row>
      <xdr:rowOff>89859</xdr:rowOff>
    </xdr:from>
    <xdr:ext cx="566108" cy="605909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45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116455</xdr:colOff>
      <xdr:row>4</xdr:row>
      <xdr:rowOff>89499</xdr:rowOff>
    </xdr:from>
    <xdr:ext cx="566108" cy="605909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832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4</xdr:row>
      <xdr:rowOff>62183</xdr:rowOff>
    </xdr:from>
    <xdr:ext cx="473188" cy="471601"/>
    <xdr:pic>
      <xdr:nvPicPr>
        <xdr:cNvPr id="40" name="36 Imagen" descr="Marco Nazas.png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32889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131914</xdr:colOff>
      <xdr:row>4</xdr:row>
      <xdr:rowOff>83293</xdr:rowOff>
    </xdr:from>
    <xdr:ext cx="581025" cy="443003"/>
    <xdr:pic>
      <xdr:nvPicPr>
        <xdr:cNvPr id="41" name="Imagen 7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1489" y="990864"/>
          <a:ext cx="581025" cy="443003"/>
        </a:xfrm>
        <a:prstGeom prst="rect">
          <a:avLst/>
        </a:prstGeom>
      </xdr:spPr>
    </xdr:pic>
    <xdr:clientData/>
  </xdr:oneCellAnchor>
  <xdr:oneCellAnchor>
    <xdr:from>
      <xdr:col>16</xdr:col>
      <xdr:colOff>152759</xdr:colOff>
      <xdr:row>0</xdr:row>
      <xdr:rowOff>35944</xdr:rowOff>
    </xdr:from>
    <xdr:ext cx="609600" cy="66675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801" y="35944"/>
          <a:ext cx="609600" cy="666750"/>
        </a:xfrm>
        <a:prstGeom prst="rect">
          <a:avLst/>
        </a:prstGeom>
      </xdr:spPr>
    </xdr:pic>
    <xdr:clientData/>
  </xdr:oneCellAnchor>
  <xdr:oneCellAnchor>
    <xdr:from>
      <xdr:col>10</xdr:col>
      <xdr:colOff>182521</xdr:colOff>
      <xdr:row>84</xdr:row>
      <xdr:rowOff>64041</xdr:rowOff>
    </xdr:from>
    <xdr:ext cx="471600" cy="471600"/>
    <xdr:pic>
      <xdr:nvPicPr>
        <xdr:cNvPr id="54" name="Imagen 8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7780" y="16759749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160829</xdr:colOff>
      <xdr:row>84</xdr:row>
      <xdr:rowOff>80757</xdr:rowOff>
    </xdr:from>
    <xdr:ext cx="535696" cy="476263"/>
    <xdr:pic>
      <xdr:nvPicPr>
        <xdr:cNvPr id="55" name="Imagen 9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1772" y="16776465"/>
          <a:ext cx="535696" cy="476263"/>
        </a:xfrm>
        <a:prstGeom prst="rect">
          <a:avLst/>
        </a:prstGeom>
      </xdr:spPr>
    </xdr:pic>
    <xdr:clientData/>
  </xdr:oneCellAnchor>
  <xdr:oneCellAnchor>
    <xdr:from>
      <xdr:col>4</xdr:col>
      <xdr:colOff>187805</xdr:colOff>
      <xdr:row>84</xdr:row>
      <xdr:rowOff>67410</xdr:rowOff>
    </xdr:from>
    <xdr:ext cx="471600" cy="471600"/>
    <xdr:pic>
      <xdr:nvPicPr>
        <xdr:cNvPr id="60" name="Imagen 2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61" y="17005735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178819</xdr:colOff>
      <xdr:row>84</xdr:row>
      <xdr:rowOff>68141</xdr:rowOff>
    </xdr:from>
    <xdr:ext cx="471600" cy="471600"/>
    <xdr:pic>
      <xdr:nvPicPr>
        <xdr:cNvPr id="61" name="Imagen 4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701" y="17006466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116818</xdr:colOff>
      <xdr:row>84</xdr:row>
      <xdr:rowOff>89859</xdr:rowOff>
    </xdr:from>
    <xdr:ext cx="566108" cy="605909"/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45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116455</xdr:colOff>
      <xdr:row>84</xdr:row>
      <xdr:rowOff>89499</xdr:rowOff>
    </xdr:from>
    <xdr:ext cx="566108" cy="605909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1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6832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187983</xdr:colOff>
      <xdr:row>84</xdr:row>
      <xdr:rowOff>62183</xdr:rowOff>
    </xdr:from>
    <xdr:ext cx="473188" cy="471601"/>
    <xdr:pic>
      <xdr:nvPicPr>
        <xdr:cNvPr id="66" name="36 Imagen" descr="Marco Nazas.png">
          <a:extLst>
            <a:ext uri="{FF2B5EF4-FFF2-40B4-BE49-F238E27FC236}">
              <a16:creationId xmlns:a16="http://schemas.microsoft.com/office/drawing/2014/main" id="{00000000-0008-0000-1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241875" y="16757891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122928</xdr:colOff>
      <xdr:row>84</xdr:row>
      <xdr:rowOff>83293</xdr:rowOff>
    </xdr:from>
    <xdr:ext cx="581025" cy="443003"/>
    <xdr:pic>
      <xdr:nvPicPr>
        <xdr:cNvPr id="67" name="Imagen 7">
          <a:extLst>
            <a:ext uri="{FF2B5EF4-FFF2-40B4-BE49-F238E27FC236}">
              <a16:creationId xmlns:a16="http://schemas.microsoft.com/office/drawing/2014/main" id="{00000000-0008-0000-13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2503" y="16779001"/>
          <a:ext cx="581025" cy="443003"/>
        </a:xfrm>
        <a:prstGeom prst="rect">
          <a:avLst/>
        </a:prstGeom>
      </xdr:spPr>
    </xdr:pic>
    <xdr:clientData/>
  </xdr:oneCellAnchor>
  <xdr:oneCellAnchor>
    <xdr:from>
      <xdr:col>10</xdr:col>
      <xdr:colOff>182521</xdr:colOff>
      <xdr:row>92</xdr:row>
      <xdr:rowOff>64041</xdr:rowOff>
    </xdr:from>
    <xdr:ext cx="471600" cy="471600"/>
    <xdr:pic>
      <xdr:nvPicPr>
        <xdr:cNvPr id="68" name="Imagen 8">
          <a:extLst>
            <a:ext uri="{FF2B5EF4-FFF2-40B4-BE49-F238E27FC236}">
              <a16:creationId xmlns:a16="http://schemas.microsoft.com/office/drawing/2014/main" id="{00000000-0008-0000-13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7780" y="18332272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160829</xdr:colOff>
      <xdr:row>92</xdr:row>
      <xdr:rowOff>80757</xdr:rowOff>
    </xdr:from>
    <xdr:ext cx="535696" cy="476263"/>
    <xdr:pic>
      <xdr:nvPicPr>
        <xdr:cNvPr id="69" name="Imagen 9">
          <a:extLst>
            <a:ext uri="{FF2B5EF4-FFF2-40B4-BE49-F238E27FC236}">
              <a16:creationId xmlns:a16="http://schemas.microsoft.com/office/drawing/2014/main" id="{00000000-0008-0000-13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1772" y="18348988"/>
          <a:ext cx="535696" cy="476263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92</xdr:row>
      <xdr:rowOff>62183</xdr:rowOff>
    </xdr:from>
    <xdr:ext cx="473188" cy="471601"/>
    <xdr:pic>
      <xdr:nvPicPr>
        <xdr:cNvPr id="72" name="36 Imagen" descr="Marco Nazas.png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16072" y="18608975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122928</xdr:colOff>
      <xdr:row>92</xdr:row>
      <xdr:rowOff>83293</xdr:rowOff>
    </xdr:from>
    <xdr:ext cx="581025" cy="443003"/>
    <xdr:pic>
      <xdr:nvPicPr>
        <xdr:cNvPr id="73" name="Imagen 7">
          <a:extLst>
            <a:ext uri="{FF2B5EF4-FFF2-40B4-BE49-F238E27FC236}">
              <a16:creationId xmlns:a16="http://schemas.microsoft.com/office/drawing/2014/main" id="{00000000-0008-0000-13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2503" y="18351524"/>
          <a:ext cx="581025" cy="443003"/>
        </a:xfrm>
        <a:prstGeom prst="rect">
          <a:avLst/>
        </a:prstGeom>
      </xdr:spPr>
    </xdr:pic>
    <xdr:clientData/>
  </xdr:oneCellAnchor>
  <xdr:oneCellAnchor>
    <xdr:from>
      <xdr:col>13</xdr:col>
      <xdr:colOff>173313</xdr:colOff>
      <xdr:row>4</xdr:row>
      <xdr:rowOff>57046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743" y="97144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172726</xdr:colOff>
      <xdr:row>4</xdr:row>
      <xdr:rowOff>58461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6" y="97286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173313</xdr:colOff>
      <xdr:row>84</xdr:row>
      <xdr:rowOff>57046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743" y="97144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172726</xdr:colOff>
      <xdr:row>84</xdr:row>
      <xdr:rowOff>58461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6" y="97286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173313</xdr:colOff>
      <xdr:row>92</xdr:row>
      <xdr:rowOff>57046</xdr:rowOff>
    </xdr:from>
    <xdr:ext cx="475979" cy="4716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3743" y="97144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172726</xdr:colOff>
      <xdr:row>92</xdr:row>
      <xdr:rowOff>58461</xdr:rowOff>
    </xdr:from>
    <xdr:ext cx="475979" cy="4716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6" y="972861"/>
          <a:ext cx="475979" cy="4716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122901</xdr:colOff>
      <xdr:row>4</xdr:row>
      <xdr:rowOff>61080</xdr:rowOff>
    </xdr:from>
    <xdr:to>
      <xdr:col>11</xdr:col>
      <xdr:colOff>653834</xdr:colOff>
      <xdr:row>6</xdr:row>
      <xdr:rowOff>164132</xdr:rowOff>
    </xdr:to>
    <xdr:pic>
      <xdr:nvPicPr>
        <xdr:cNvPr id="79" name="Imagen 9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5126" y="973220"/>
          <a:ext cx="530933" cy="506654"/>
        </a:xfrm>
        <a:prstGeom prst="rect">
          <a:avLst/>
        </a:prstGeom>
      </xdr:spPr>
    </xdr:pic>
    <xdr:clientData/>
  </xdr:twoCellAnchor>
  <xdr:twoCellAnchor editAs="oneCell">
    <xdr:from>
      <xdr:col>0</xdr:col>
      <xdr:colOff>76920</xdr:colOff>
      <xdr:row>3</xdr:row>
      <xdr:rowOff>35944</xdr:rowOff>
    </xdr:from>
    <xdr:to>
      <xdr:col>0</xdr:col>
      <xdr:colOff>750251</xdr:colOff>
      <xdr:row>6</xdr:row>
      <xdr:rowOff>143774</xdr:rowOff>
    </xdr:to>
    <xdr:pic>
      <xdr:nvPicPr>
        <xdr:cNvPr id="83" name="82 Imagen" descr="18. OCAMPO.png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920" y="736840"/>
          <a:ext cx="673331" cy="709882"/>
        </a:xfrm>
        <a:prstGeom prst="rect">
          <a:avLst/>
        </a:prstGeom>
      </xdr:spPr>
    </xdr:pic>
    <xdr:clientData/>
  </xdr:twoCellAnchor>
  <xdr:twoCellAnchor editAs="oneCell">
    <xdr:from>
      <xdr:col>12</xdr:col>
      <xdr:colOff>154195</xdr:colOff>
      <xdr:row>4</xdr:row>
      <xdr:rowOff>61832</xdr:rowOff>
    </xdr:from>
    <xdr:to>
      <xdr:col>12</xdr:col>
      <xdr:colOff>586195</xdr:colOff>
      <xdr:row>6</xdr:row>
      <xdr:rowOff>90230</xdr:rowOff>
    </xdr:to>
    <xdr:pic>
      <xdr:nvPicPr>
        <xdr:cNvPr id="135" name="Imagen 9">
          <a:extLst>
            <a:ext uri="{FF2B5EF4-FFF2-40B4-BE49-F238E27FC236}">
              <a16:creationId xmlns:a16="http://schemas.microsoft.com/office/drawing/2014/main" id="{00000000-0008-0000-14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564" y="970030"/>
          <a:ext cx="432000" cy="427119"/>
        </a:xfrm>
        <a:prstGeom prst="rect">
          <a:avLst/>
        </a:prstGeom>
      </xdr:spPr>
    </xdr:pic>
    <xdr:clientData/>
  </xdr:twoCellAnchor>
  <xdr:twoCellAnchor editAs="oneCell">
    <xdr:from>
      <xdr:col>4</xdr:col>
      <xdr:colOff>518848</xdr:colOff>
      <xdr:row>51</xdr:row>
      <xdr:rowOff>66252</xdr:rowOff>
    </xdr:from>
    <xdr:to>
      <xdr:col>5</xdr:col>
      <xdr:colOff>253609</xdr:colOff>
      <xdr:row>53</xdr:row>
      <xdr:rowOff>160448</xdr:rowOff>
    </xdr:to>
    <xdr:pic>
      <xdr:nvPicPr>
        <xdr:cNvPr id="185" name="Imagen 2">
          <a:extLst>
            <a:ext uri="{FF2B5EF4-FFF2-40B4-BE49-F238E27FC236}">
              <a16:creationId xmlns:a16="http://schemas.microsoft.com/office/drawing/2014/main" id="{00000000-0008-0000-14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0004" y="7120144"/>
          <a:ext cx="471600" cy="471600"/>
        </a:xfrm>
        <a:prstGeom prst="rect">
          <a:avLst/>
        </a:prstGeom>
      </xdr:spPr>
    </xdr:pic>
    <xdr:clientData/>
  </xdr:twoCellAnchor>
  <xdr:oneCellAnchor>
    <xdr:from>
      <xdr:col>4</xdr:col>
      <xdr:colOff>178818</xdr:colOff>
      <xdr:row>4</xdr:row>
      <xdr:rowOff>66676</xdr:rowOff>
    </xdr:from>
    <xdr:ext cx="432000" cy="432000"/>
    <xdr:pic>
      <xdr:nvPicPr>
        <xdr:cNvPr id="140" name="Imagen 2">
          <a:extLst>
            <a:ext uri="{FF2B5EF4-FFF2-40B4-BE49-F238E27FC236}">
              <a16:creationId xmlns:a16="http://schemas.microsoft.com/office/drawing/2014/main" id="{00000000-0008-0000-14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9644" y="978816"/>
          <a:ext cx="432000" cy="432000"/>
        </a:xfrm>
        <a:prstGeom prst="rect">
          <a:avLst/>
        </a:prstGeom>
      </xdr:spPr>
    </xdr:pic>
    <xdr:clientData/>
  </xdr:oneCellAnchor>
  <xdr:oneCellAnchor>
    <xdr:from>
      <xdr:col>5</xdr:col>
      <xdr:colOff>169746</xdr:colOff>
      <xdr:row>4</xdr:row>
      <xdr:rowOff>74083</xdr:rowOff>
    </xdr:from>
    <xdr:ext cx="432000" cy="432000"/>
    <xdr:pic>
      <xdr:nvPicPr>
        <xdr:cNvPr id="141" name="Imagen 4">
          <a:extLst>
            <a:ext uri="{FF2B5EF4-FFF2-40B4-BE49-F238E27FC236}">
              <a16:creationId xmlns:a16="http://schemas.microsoft.com/office/drawing/2014/main" id="{00000000-0008-0000-14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343" y="986223"/>
          <a:ext cx="432000" cy="432000"/>
        </a:xfrm>
        <a:prstGeom prst="rect">
          <a:avLst/>
        </a:prstGeom>
      </xdr:spPr>
    </xdr:pic>
    <xdr:clientData/>
  </xdr:oneCellAnchor>
  <xdr:oneCellAnchor>
    <xdr:from>
      <xdr:col>6</xdr:col>
      <xdr:colOff>525778</xdr:colOff>
      <xdr:row>51</xdr:row>
      <xdr:rowOff>66176</xdr:rowOff>
    </xdr:from>
    <xdr:ext cx="471600" cy="471600"/>
    <xdr:pic>
      <xdr:nvPicPr>
        <xdr:cNvPr id="38" name="Imagen 4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4528" y="7120068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9" name="21 Imagen" descr="17. IEPC.wmf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6</xdr:col>
      <xdr:colOff>107832</xdr:colOff>
      <xdr:row>4</xdr:row>
      <xdr:rowOff>89859</xdr:rowOff>
    </xdr:from>
    <xdr:ext cx="566108" cy="605909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667" y="979458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98483</xdr:colOff>
      <xdr:row>4</xdr:row>
      <xdr:rowOff>98485</xdr:rowOff>
    </xdr:from>
    <xdr:ext cx="566108" cy="605909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143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143053</xdr:colOff>
      <xdr:row>4</xdr:row>
      <xdr:rowOff>62183</xdr:rowOff>
    </xdr:from>
    <xdr:ext cx="473188" cy="471601"/>
    <xdr:pic>
      <xdr:nvPicPr>
        <xdr:cNvPr id="42" name="36 Imagen" descr="Marco Nazas.png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19539" y="951782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10</xdr:col>
      <xdr:colOff>70372</xdr:colOff>
      <xdr:row>4</xdr:row>
      <xdr:rowOff>74307</xdr:rowOff>
    </xdr:from>
    <xdr:to>
      <xdr:col>10</xdr:col>
      <xdr:colOff>651397</xdr:colOff>
      <xdr:row>6</xdr:row>
      <xdr:rowOff>121932</xdr:rowOff>
    </xdr:to>
    <xdr:pic>
      <xdr:nvPicPr>
        <xdr:cNvPr id="43" name="Imagen 7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613" y="982505"/>
          <a:ext cx="581025" cy="446346"/>
        </a:xfrm>
        <a:prstGeom prst="rect">
          <a:avLst/>
        </a:prstGeom>
      </xdr:spPr>
    </xdr:pic>
    <xdr:clientData/>
  </xdr:twoCellAnchor>
  <xdr:twoCellAnchor editAs="oneCell">
    <xdr:from>
      <xdr:col>9</xdr:col>
      <xdr:colOff>132338</xdr:colOff>
      <xdr:row>4</xdr:row>
      <xdr:rowOff>71527</xdr:rowOff>
    </xdr:from>
    <xdr:to>
      <xdr:col>9</xdr:col>
      <xdr:colOff>603938</xdr:colOff>
      <xdr:row>6</xdr:row>
      <xdr:rowOff>147750</xdr:rowOff>
    </xdr:to>
    <xdr:pic>
      <xdr:nvPicPr>
        <xdr:cNvPr id="44" name="11 Imagen" descr="PT.wmf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47440" y="979725"/>
          <a:ext cx="471600" cy="474944"/>
        </a:xfrm>
        <a:prstGeom prst="rect">
          <a:avLst/>
        </a:prstGeom>
      </xdr:spPr>
    </xdr:pic>
    <xdr:clientData/>
  </xdr:twoCellAnchor>
  <xdr:oneCellAnchor>
    <xdr:from>
      <xdr:col>17</xdr:col>
      <xdr:colOff>116817</xdr:colOff>
      <xdr:row>0</xdr:row>
      <xdr:rowOff>8986</xdr:rowOff>
    </xdr:from>
    <xdr:ext cx="609600" cy="666750"/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492" y="8986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178818</xdr:colOff>
      <xdr:row>43</xdr:row>
      <xdr:rowOff>66676</xdr:rowOff>
    </xdr:from>
    <xdr:ext cx="432000" cy="432000"/>
    <xdr:pic>
      <xdr:nvPicPr>
        <xdr:cNvPr id="70" name="Imagen 2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4" y="956275"/>
          <a:ext cx="432000" cy="432000"/>
        </a:xfrm>
        <a:prstGeom prst="rect">
          <a:avLst/>
        </a:prstGeom>
      </xdr:spPr>
    </xdr:pic>
    <xdr:clientData/>
  </xdr:oneCellAnchor>
  <xdr:oneCellAnchor>
    <xdr:from>
      <xdr:col>5</xdr:col>
      <xdr:colOff>169746</xdr:colOff>
      <xdr:row>43</xdr:row>
      <xdr:rowOff>74083</xdr:rowOff>
    </xdr:from>
    <xdr:ext cx="432000" cy="432000"/>
    <xdr:pic>
      <xdr:nvPicPr>
        <xdr:cNvPr id="71" name="Imagen 4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741" y="963682"/>
          <a:ext cx="432000" cy="432000"/>
        </a:xfrm>
        <a:prstGeom prst="rect">
          <a:avLst/>
        </a:prstGeom>
      </xdr:spPr>
    </xdr:pic>
    <xdr:clientData/>
  </xdr:oneCellAnchor>
  <xdr:oneCellAnchor>
    <xdr:from>
      <xdr:col>6</xdr:col>
      <xdr:colOff>107832</xdr:colOff>
      <xdr:row>43</xdr:row>
      <xdr:rowOff>89859</xdr:rowOff>
    </xdr:from>
    <xdr:ext cx="566108" cy="605909"/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667" y="979458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98483</xdr:colOff>
      <xdr:row>43</xdr:row>
      <xdr:rowOff>98485</xdr:rowOff>
    </xdr:from>
    <xdr:ext cx="566108" cy="605909"/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143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14</xdr:col>
      <xdr:colOff>129009</xdr:colOff>
      <xdr:row>4</xdr:row>
      <xdr:rowOff>57046</xdr:rowOff>
    </xdr:from>
    <xdr:ext cx="475979" cy="47160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431" y="96524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128422</xdr:colOff>
      <xdr:row>4</xdr:row>
      <xdr:rowOff>58461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855" y="96665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122901</xdr:colOff>
      <xdr:row>43</xdr:row>
      <xdr:rowOff>61080</xdr:rowOff>
    </xdr:from>
    <xdr:ext cx="530933" cy="501773"/>
    <xdr:pic>
      <xdr:nvPicPr>
        <xdr:cNvPr id="53" name="Imagen 9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3206" y="969278"/>
          <a:ext cx="530933" cy="501773"/>
        </a:xfrm>
        <a:prstGeom prst="rect">
          <a:avLst/>
        </a:prstGeom>
      </xdr:spPr>
    </xdr:pic>
    <xdr:clientData/>
  </xdr:oneCellAnchor>
  <xdr:oneCellAnchor>
    <xdr:from>
      <xdr:col>12</xdr:col>
      <xdr:colOff>154195</xdr:colOff>
      <xdr:row>43</xdr:row>
      <xdr:rowOff>61832</xdr:rowOff>
    </xdr:from>
    <xdr:ext cx="432000" cy="427119"/>
    <xdr:pic>
      <xdr:nvPicPr>
        <xdr:cNvPr id="54" name="Imagen 9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564" y="970030"/>
          <a:ext cx="432000" cy="427119"/>
        </a:xfrm>
        <a:prstGeom prst="rect">
          <a:avLst/>
        </a:prstGeom>
      </xdr:spPr>
    </xdr:pic>
    <xdr:clientData/>
  </xdr:oneCellAnchor>
  <xdr:oneCellAnchor>
    <xdr:from>
      <xdr:col>8</xdr:col>
      <xdr:colOff>143053</xdr:colOff>
      <xdr:row>43</xdr:row>
      <xdr:rowOff>62183</xdr:rowOff>
    </xdr:from>
    <xdr:ext cx="473188" cy="471601"/>
    <xdr:pic>
      <xdr:nvPicPr>
        <xdr:cNvPr id="55" name="36 Imagen" descr="Marco Nazas.png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05015" y="970381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70372</xdr:colOff>
      <xdr:row>43</xdr:row>
      <xdr:rowOff>74307</xdr:rowOff>
    </xdr:from>
    <xdr:ext cx="581025" cy="446346"/>
    <xdr:pic>
      <xdr:nvPicPr>
        <xdr:cNvPr id="57" name="Imagen 7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613" y="982505"/>
          <a:ext cx="581025" cy="446346"/>
        </a:xfrm>
        <a:prstGeom prst="rect">
          <a:avLst/>
        </a:prstGeom>
      </xdr:spPr>
    </xdr:pic>
    <xdr:clientData/>
  </xdr:oneCellAnchor>
  <xdr:oneCellAnchor>
    <xdr:from>
      <xdr:col>9</xdr:col>
      <xdr:colOff>132338</xdr:colOff>
      <xdr:row>43</xdr:row>
      <xdr:rowOff>71527</xdr:rowOff>
    </xdr:from>
    <xdr:ext cx="471600" cy="474944"/>
    <xdr:pic>
      <xdr:nvPicPr>
        <xdr:cNvPr id="58" name="11 Imagen" descr="PT.wmf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47440" y="979725"/>
          <a:ext cx="471600" cy="474944"/>
        </a:xfrm>
        <a:prstGeom prst="rect">
          <a:avLst/>
        </a:prstGeom>
      </xdr:spPr>
    </xdr:pic>
    <xdr:clientData/>
  </xdr:oneCellAnchor>
  <xdr:oneCellAnchor>
    <xdr:from>
      <xdr:col>14</xdr:col>
      <xdr:colOff>129009</xdr:colOff>
      <xdr:row>43</xdr:row>
      <xdr:rowOff>57046</xdr:rowOff>
    </xdr:from>
    <xdr:ext cx="475979" cy="471600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431" y="96524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128422</xdr:colOff>
      <xdr:row>43</xdr:row>
      <xdr:rowOff>58461</xdr:rowOff>
    </xdr:from>
    <xdr:ext cx="475979" cy="471600"/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855" y="96665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122901</xdr:colOff>
      <xdr:row>51</xdr:row>
      <xdr:rowOff>61080</xdr:rowOff>
    </xdr:from>
    <xdr:ext cx="530933" cy="501773"/>
    <xdr:pic>
      <xdr:nvPicPr>
        <xdr:cNvPr id="61" name="Imagen 9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3206" y="8417606"/>
          <a:ext cx="530933" cy="501773"/>
        </a:xfrm>
        <a:prstGeom prst="rect">
          <a:avLst/>
        </a:prstGeom>
      </xdr:spPr>
    </xdr:pic>
    <xdr:clientData/>
  </xdr:oneCellAnchor>
  <xdr:oneCellAnchor>
    <xdr:from>
      <xdr:col>12</xdr:col>
      <xdr:colOff>154195</xdr:colOff>
      <xdr:row>51</xdr:row>
      <xdr:rowOff>61832</xdr:rowOff>
    </xdr:from>
    <xdr:ext cx="432000" cy="427119"/>
    <xdr:pic>
      <xdr:nvPicPr>
        <xdr:cNvPr id="62" name="Imagen 9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6564" y="8418358"/>
          <a:ext cx="432000" cy="427119"/>
        </a:xfrm>
        <a:prstGeom prst="rect">
          <a:avLst/>
        </a:prstGeom>
      </xdr:spPr>
    </xdr:pic>
    <xdr:clientData/>
  </xdr:oneCellAnchor>
  <xdr:oneCellAnchor>
    <xdr:from>
      <xdr:col>8</xdr:col>
      <xdr:colOff>143053</xdr:colOff>
      <xdr:row>51</xdr:row>
      <xdr:rowOff>62183</xdr:rowOff>
    </xdr:from>
    <xdr:ext cx="473188" cy="471601"/>
    <xdr:pic>
      <xdr:nvPicPr>
        <xdr:cNvPr id="63" name="36 Imagen" descr="Marco Nazas.png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05015" y="8418709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70372</xdr:colOff>
      <xdr:row>51</xdr:row>
      <xdr:rowOff>74307</xdr:rowOff>
    </xdr:from>
    <xdr:ext cx="581025" cy="446346"/>
    <xdr:pic>
      <xdr:nvPicPr>
        <xdr:cNvPr id="64" name="Imagen 7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8613" y="8430833"/>
          <a:ext cx="581025" cy="446346"/>
        </a:xfrm>
        <a:prstGeom prst="rect">
          <a:avLst/>
        </a:prstGeom>
      </xdr:spPr>
    </xdr:pic>
    <xdr:clientData/>
  </xdr:oneCellAnchor>
  <xdr:oneCellAnchor>
    <xdr:from>
      <xdr:col>9</xdr:col>
      <xdr:colOff>132338</xdr:colOff>
      <xdr:row>51</xdr:row>
      <xdr:rowOff>71527</xdr:rowOff>
    </xdr:from>
    <xdr:ext cx="471600" cy="474944"/>
    <xdr:pic>
      <xdr:nvPicPr>
        <xdr:cNvPr id="65" name="11 Imagen" descr="PT.wmf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547440" y="8428053"/>
          <a:ext cx="471600" cy="474944"/>
        </a:xfrm>
        <a:prstGeom prst="rect">
          <a:avLst/>
        </a:prstGeom>
      </xdr:spPr>
    </xdr:pic>
    <xdr:clientData/>
  </xdr:oneCellAnchor>
  <xdr:oneCellAnchor>
    <xdr:from>
      <xdr:col>14</xdr:col>
      <xdr:colOff>129009</xdr:colOff>
      <xdr:row>51</xdr:row>
      <xdr:rowOff>57046</xdr:rowOff>
    </xdr:from>
    <xdr:ext cx="475979" cy="471600"/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4431" y="8413572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128422</xdr:colOff>
      <xdr:row>51</xdr:row>
      <xdr:rowOff>58461</xdr:rowOff>
    </xdr:from>
    <xdr:ext cx="475979" cy="471600"/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2855" y="8414987"/>
          <a:ext cx="475979" cy="47160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135577</xdr:colOff>
      <xdr:row>4</xdr:row>
      <xdr:rowOff>47626</xdr:rowOff>
    </xdr:from>
    <xdr:to>
      <xdr:col>11</xdr:col>
      <xdr:colOff>714185</xdr:colOff>
      <xdr:row>6</xdr:row>
      <xdr:rowOff>161926</xdr:rowOff>
    </xdr:to>
    <xdr:pic>
      <xdr:nvPicPr>
        <xdr:cNvPr id="76" name="Imagen 9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520" y="946211"/>
          <a:ext cx="578608" cy="509677"/>
        </a:xfrm>
        <a:prstGeom prst="rect">
          <a:avLst/>
        </a:prstGeom>
      </xdr:spPr>
    </xdr:pic>
    <xdr:clientData/>
  </xdr:twoCellAnchor>
  <xdr:twoCellAnchor editAs="oneCell">
    <xdr:from>
      <xdr:col>4</xdr:col>
      <xdr:colOff>590386</xdr:colOff>
      <xdr:row>70</xdr:row>
      <xdr:rowOff>62983</xdr:rowOff>
    </xdr:from>
    <xdr:to>
      <xdr:col>5</xdr:col>
      <xdr:colOff>253260</xdr:colOff>
      <xdr:row>72</xdr:row>
      <xdr:rowOff>139206</xdr:rowOff>
    </xdr:to>
    <xdr:pic>
      <xdr:nvPicPr>
        <xdr:cNvPr id="185" name="Imagen 2">
          <a:extLst>
            <a:ext uri="{FF2B5EF4-FFF2-40B4-BE49-F238E27FC236}">
              <a16:creationId xmlns:a16="http://schemas.microsoft.com/office/drawing/2014/main" id="{00000000-0008-0000-15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1542" y="13047535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578773</xdr:colOff>
      <xdr:row>70</xdr:row>
      <xdr:rowOff>55887</xdr:rowOff>
    </xdr:from>
    <xdr:to>
      <xdr:col>7</xdr:col>
      <xdr:colOff>241646</xdr:colOff>
      <xdr:row>72</xdr:row>
      <xdr:rowOff>132110</xdr:rowOff>
    </xdr:to>
    <xdr:pic>
      <xdr:nvPicPr>
        <xdr:cNvPr id="186" name="Imagen 4">
          <a:extLst>
            <a:ext uri="{FF2B5EF4-FFF2-40B4-BE49-F238E27FC236}">
              <a16:creationId xmlns:a16="http://schemas.microsoft.com/office/drawing/2014/main" id="{00000000-0008-0000-15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7381" y="13040439"/>
          <a:ext cx="471600" cy="471600"/>
        </a:xfrm>
        <a:prstGeom prst="rect">
          <a:avLst/>
        </a:prstGeom>
      </xdr:spPr>
    </xdr:pic>
    <xdr:clientData/>
  </xdr:twoCellAnchor>
  <xdr:oneCellAnchor>
    <xdr:from>
      <xdr:col>4</xdr:col>
      <xdr:colOff>188435</xdr:colOff>
      <xdr:row>4</xdr:row>
      <xdr:rowOff>73770</xdr:rowOff>
    </xdr:from>
    <xdr:ext cx="468000" cy="468000"/>
    <xdr:pic>
      <xdr:nvPicPr>
        <xdr:cNvPr id="130" name="Imagen 2">
          <a:extLst>
            <a:ext uri="{FF2B5EF4-FFF2-40B4-BE49-F238E27FC236}">
              <a16:creationId xmlns:a16="http://schemas.microsoft.com/office/drawing/2014/main" id="{00000000-0008-0000-15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591" y="972355"/>
          <a:ext cx="468000" cy="468000"/>
        </a:xfrm>
        <a:prstGeom prst="rect">
          <a:avLst/>
        </a:prstGeom>
      </xdr:spPr>
    </xdr:pic>
    <xdr:clientData/>
  </xdr:oneCellAnchor>
  <xdr:twoCellAnchor editAs="oneCell">
    <xdr:from>
      <xdr:col>5</xdr:col>
      <xdr:colOff>185986</xdr:colOff>
      <xdr:row>4</xdr:row>
      <xdr:rowOff>71097</xdr:rowOff>
    </xdr:from>
    <xdr:to>
      <xdr:col>5</xdr:col>
      <xdr:colOff>653986</xdr:colOff>
      <xdr:row>6</xdr:row>
      <xdr:rowOff>143720</xdr:rowOff>
    </xdr:to>
    <xdr:pic>
      <xdr:nvPicPr>
        <xdr:cNvPr id="137" name="Imagen 4">
          <a:extLst>
            <a:ext uri="{FF2B5EF4-FFF2-40B4-BE49-F238E27FC236}">
              <a16:creationId xmlns:a16="http://schemas.microsoft.com/office/drawing/2014/main" id="{00000000-0008-0000-15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826" y="969682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4" name="21 Imagen" descr="17. IEPC.wmf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6</xdr:col>
      <xdr:colOff>143776</xdr:colOff>
      <xdr:row>4</xdr:row>
      <xdr:rowOff>89859</xdr:rowOff>
    </xdr:from>
    <xdr:ext cx="566108" cy="605909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2526" y="99473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5177" y="100336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4</xdr:row>
      <xdr:rowOff>71169</xdr:rowOff>
    </xdr:from>
    <xdr:ext cx="473188" cy="471601"/>
    <xdr:pic>
      <xdr:nvPicPr>
        <xdr:cNvPr id="37" name="36 Imagen" descr="Marco Nazas.png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2889" y="969754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10</xdr:col>
      <xdr:colOff>122930</xdr:colOff>
      <xdr:row>4</xdr:row>
      <xdr:rowOff>74307</xdr:rowOff>
    </xdr:from>
    <xdr:to>
      <xdr:col>10</xdr:col>
      <xdr:colOff>703955</xdr:colOff>
      <xdr:row>6</xdr:row>
      <xdr:rowOff>121932</xdr:rowOff>
    </xdr:to>
    <xdr:pic>
      <xdr:nvPicPr>
        <xdr:cNvPr id="38" name="Imagen 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189" y="972892"/>
          <a:ext cx="581025" cy="443002"/>
        </a:xfrm>
        <a:prstGeom prst="rect">
          <a:avLst/>
        </a:prstGeom>
      </xdr:spPr>
    </xdr:pic>
    <xdr:clientData/>
  </xdr:twoCellAnchor>
  <xdr:twoCellAnchor editAs="oneCell">
    <xdr:from>
      <xdr:col>9</xdr:col>
      <xdr:colOff>179358</xdr:colOff>
      <xdr:row>4</xdr:row>
      <xdr:rowOff>71527</xdr:rowOff>
    </xdr:from>
    <xdr:to>
      <xdr:col>9</xdr:col>
      <xdr:colOff>650958</xdr:colOff>
      <xdr:row>6</xdr:row>
      <xdr:rowOff>147750</xdr:rowOff>
    </xdr:to>
    <xdr:pic>
      <xdr:nvPicPr>
        <xdr:cNvPr id="39" name="11 Imagen" descr="PT.wmf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68933" y="970112"/>
          <a:ext cx="471600" cy="471600"/>
        </a:xfrm>
        <a:prstGeom prst="rect">
          <a:avLst/>
        </a:prstGeom>
      </xdr:spPr>
    </xdr:pic>
    <xdr:clientData/>
  </xdr:twoCellAnchor>
  <xdr:oneCellAnchor>
    <xdr:from>
      <xdr:col>11</xdr:col>
      <xdr:colOff>135577</xdr:colOff>
      <xdr:row>62</xdr:row>
      <xdr:rowOff>47626</xdr:rowOff>
    </xdr:from>
    <xdr:ext cx="578608" cy="509677"/>
    <xdr:pic>
      <xdr:nvPicPr>
        <xdr:cNvPr id="42" name="Imagen 9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520" y="946211"/>
          <a:ext cx="578608" cy="509677"/>
        </a:xfrm>
        <a:prstGeom prst="rect">
          <a:avLst/>
        </a:prstGeom>
      </xdr:spPr>
    </xdr:pic>
    <xdr:clientData/>
  </xdr:oneCellAnchor>
  <xdr:oneCellAnchor>
    <xdr:from>
      <xdr:col>4</xdr:col>
      <xdr:colOff>188435</xdr:colOff>
      <xdr:row>62</xdr:row>
      <xdr:rowOff>73770</xdr:rowOff>
    </xdr:from>
    <xdr:ext cx="468000" cy="468000"/>
    <xdr:pic>
      <xdr:nvPicPr>
        <xdr:cNvPr id="43" name="Imagen 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591" y="972355"/>
          <a:ext cx="468000" cy="468000"/>
        </a:xfrm>
        <a:prstGeom prst="rect">
          <a:avLst/>
        </a:prstGeom>
      </xdr:spPr>
    </xdr:pic>
    <xdr:clientData/>
  </xdr:oneCellAnchor>
  <xdr:oneCellAnchor>
    <xdr:from>
      <xdr:col>5</xdr:col>
      <xdr:colOff>185986</xdr:colOff>
      <xdr:row>62</xdr:row>
      <xdr:rowOff>71097</xdr:rowOff>
    </xdr:from>
    <xdr:ext cx="468000" cy="468000"/>
    <xdr:pic>
      <xdr:nvPicPr>
        <xdr:cNvPr id="44" name="Imagen 4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2826" y="969682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143776</xdr:colOff>
      <xdr:row>62</xdr:row>
      <xdr:rowOff>89859</xdr:rowOff>
    </xdr:from>
    <xdr:ext cx="566108" cy="605909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300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62</xdr:row>
      <xdr:rowOff>98485</xdr:rowOff>
    </xdr:from>
    <xdr:ext cx="566108" cy="605909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635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62</xdr:row>
      <xdr:rowOff>71169</xdr:rowOff>
    </xdr:from>
    <xdr:ext cx="473188" cy="471601"/>
    <xdr:pic>
      <xdr:nvPicPr>
        <xdr:cNvPr id="47" name="36 Imagen" descr="Marco Nazas.png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2889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122930</xdr:colOff>
      <xdr:row>62</xdr:row>
      <xdr:rowOff>74307</xdr:rowOff>
    </xdr:from>
    <xdr:ext cx="581025" cy="443002"/>
    <xdr:pic>
      <xdr:nvPicPr>
        <xdr:cNvPr id="48" name="Imagen 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189" y="972892"/>
          <a:ext cx="581025" cy="443002"/>
        </a:xfrm>
        <a:prstGeom prst="rect">
          <a:avLst/>
        </a:prstGeom>
      </xdr:spPr>
    </xdr:pic>
    <xdr:clientData/>
  </xdr:oneCellAnchor>
  <xdr:oneCellAnchor>
    <xdr:from>
      <xdr:col>9</xdr:col>
      <xdr:colOff>179358</xdr:colOff>
      <xdr:row>62</xdr:row>
      <xdr:rowOff>71527</xdr:rowOff>
    </xdr:from>
    <xdr:ext cx="471600" cy="471600"/>
    <xdr:pic>
      <xdr:nvPicPr>
        <xdr:cNvPr id="49" name="11 Imagen" descr="PT.wmf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68933" y="7601669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135577</xdr:colOff>
      <xdr:row>70</xdr:row>
      <xdr:rowOff>47626</xdr:rowOff>
    </xdr:from>
    <xdr:ext cx="578608" cy="509677"/>
    <xdr:pic>
      <xdr:nvPicPr>
        <xdr:cNvPr id="52" name="Imagen 9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520" y="7577768"/>
          <a:ext cx="578608" cy="509677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70</xdr:row>
      <xdr:rowOff>71169</xdr:rowOff>
    </xdr:from>
    <xdr:ext cx="473188" cy="471601"/>
    <xdr:pic>
      <xdr:nvPicPr>
        <xdr:cNvPr id="54" name="36 Imagen" descr="Marco Nazas.png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2889" y="7601311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122930</xdr:colOff>
      <xdr:row>70</xdr:row>
      <xdr:rowOff>74307</xdr:rowOff>
    </xdr:from>
    <xdr:ext cx="581025" cy="443002"/>
    <xdr:pic>
      <xdr:nvPicPr>
        <xdr:cNvPr id="55" name="Imagen 7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189" y="7604449"/>
          <a:ext cx="581025" cy="443002"/>
        </a:xfrm>
        <a:prstGeom prst="rect">
          <a:avLst/>
        </a:prstGeom>
      </xdr:spPr>
    </xdr:pic>
    <xdr:clientData/>
  </xdr:oneCellAnchor>
  <xdr:oneCellAnchor>
    <xdr:from>
      <xdr:col>9</xdr:col>
      <xdr:colOff>179358</xdr:colOff>
      <xdr:row>70</xdr:row>
      <xdr:rowOff>71527</xdr:rowOff>
    </xdr:from>
    <xdr:ext cx="471600" cy="471600"/>
    <xdr:pic>
      <xdr:nvPicPr>
        <xdr:cNvPr id="56" name="11 Imagen" descr="PT.wmf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68933" y="9138249"/>
          <a:ext cx="471600" cy="471600"/>
        </a:xfrm>
        <a:prstGeom prst="rect">
          <a:avLst/>
        </a:prstGeom>
      </xdr:spPr>
    </xdr:pic>
    <xdr:clientData/>
  </xdr:oneCellAnchor>
  <xdr:oneCellAnchor>
    <xdr:from>
      <xdr:col>16</xdr:col>
      <xdr:colOff>134789</xdr:colOff>
      <xdr:row>0</xdr:row>
      <xdr:rowOff>26958</xdr:rowOff>
    </xdr:from>
    <xdr:ext cx="609600" cy="66675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6322" y="26958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80873</xdr:colOff>
      <xdr:row>3</xdr:row>
      <xdr:rowOff>1</xdr:rowOff>
    </xdr:from>
    <xdr:to>
      <xdr:col>0</xdr:col>
      <xdr:colOff>754811</xdr:colOff>
      <xdr:row>7</xdr:row>
      <xdr:rowOff>13351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3" y="700897"/>
          <a:ext cx="673938" cy="813091"/>
        </a:xfrm>
        <a:prstGeom prst="rect">
          <a:avLst/>
        </a:prstGeom>
      </xdr:spPr>
    </xdr:pic>
    <xdr:clientData/>
  </xdr:twoCellAnchor>
  <xdr:oneCellAnchor>
    <xdr:from>
      <xdr:col>13</xdr:col>
      <xdr:colOff>166944</xdr:colOff>
      <xdr:row>4</xdr:row>
      <xdr:rowOff>57046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986" y="971615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170572</xdr:colOff>
      <xdr:row>4</xdr:row>
      <xdr:rowOff>58461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81" y="973030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166944</xdr:colOff>
      <xdr:row>62</xdr:row>
      <xdr:rowOff>57046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986" y="971615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170572</xdr:colOff>
      <xdr:row>62</xdr:row>
      <xdr:rowOff>58461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81" y="973030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166944</xdr:colOff>
      <xdr:row>70</xdr:row>
      <xdr:rowOff>57046</xdr:rowOff>
    </xdr:from>
    <xdr:ext cx="475979" cy="47160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986" y="971615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170572</xdr:colOff>
      <xdr:row>70</xdr:row>
      <xdr:rowOff>58461</xdr:rowOff>
    </xdr:from>
    <xdr:ext cx="475979" cy="471600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81" y="973030"/>
          <a:ext cx="475979" cy="47160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166471</xdr:colOff>
      <xdr:row>4</xdr:row>
      <xdr:rowOff>49743</xdr:rowOff>
    </xdr:from>
    <xdr:ext cx="514538" cy="520700"/>
    <xdr:pic>
      <xdr:nvPicPr>
        <xdr:cNvPr id="48" name="Imagen 9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857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4</xdr:col>
      <xdr:colOff>599077</xdr:colOff>
      <xdr:row>48</xdr:row>
      <xdr:rowOff>64692</xdr:rowOff>
    </xdr:from>
    <xdr:ext cx="471600" cy="471600"/>
    <xdr:pic>
      <xdr:nvPicPr>
        <xdr:cNvPr id="108" name="Imagen 2">
          <a:extLst>
            <a:ext uri="{FF2B5EF4-FFF2-40B4-BE49-F238E27FC236}">
              <a16:creationId xmlns:a16="http://schemas.microsoft.com/office/drawing/2014/main" id="{00000000-0008-0000-16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0233" y="7711650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602652</xdr:colOff>
      <xdr:row>48</xdr:row>
      <xdr:rowOff>51878</xdr:rowOff>
    </xdr:from>
    <xdr:ext cx="471600" cy="471600"/>
    <xdr:pic>
      <xdr:nvPicPr>
        <xdr:cNvPr id="109" name="Imagen 4">
          <a:extLst>
            <a:ext uri="{FF2B5EF4-FFF2-40B4-BE49-F238E27FC236}">
              <a16:creationId xmlns:a16="http://schemas.microsoft.com/office/drawing/2014/main" id="{00000000-0008-0000-16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5176" y="7698836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196790</xdr:colOff>
      <xdr:row>4</xdr:row>
      <xdr:rowOff>58768</xdr:rowOff>
    </xdr:from>
    <xdr:ext cx="471600" cy="471600"/>
    <xdr:pic>
      <xdr:nvPicPr>
        <xdr:cNvPr id="110" name="Imagen 2">
          <a:extLst>
            <a:ext uri="{FF2B5EF4-FFF2-40B4-BE49-F238E27FC236}">
              <a16:creationId xmlns:a16="http://schemas.microsoft.com/office/drawing/2014/main" id="{00000000-0008-0000-16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7946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197311</xdr:colOff>
      <xdr:row>4</xdr:row>
      <xdr:rowOff>58098</xdr:rowOff>
    </xdr:from>
    <xdr:to>
      <xdr:col>5</xdr:col>
      <xdr:colOff>668911</xdr:colOff>
      <xdr:row>6</xdr:row>
      <xdr:rowOff>134321</xdr:rowOff>
    </xdr:to>
    <xdr:pic>
      <xdr:nvPicPr>
        <xdr:cNvPr id="113" name="Imagen 4">
          <a:extLst>
            <a:ext uri="{FF2B5EF4-FFF2-40B4-BE49-F238E27FC236}">
              <a16:creationId xmlns:a16="http://schemas.microsoft.com/office/drawing/2014/main" id="{00000000-0008-0000-16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151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143776</xdr:colOff>
      <xdr:row>4</xdr:row>
      <xdr:rowOff>89859</xdr:rowOff>
    </xdr:from>
    <xdr:ext cx="566108" cy="605909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926" y="99473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3777" y="100336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</xdr:row>
      <xdr:rowOff>62183</xdr:rowOff>
    </xdr:from>
    <xdr:ext cx="473188" cy="471601"/>
    <xdr:pic>
      <xdr:nvPicPr>
        <xdr:cNvPr id="53" name="36 Imagen" descr="Marco Nazas.png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23903" y="960768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10</xdr:col>
      <xdr:colOff>131916</xdr:colOff>
      <xdr:row>4</xdr:row>
      <xdr:rowOff>74307</xdr:rowOff>
    </xdr:from>
    <xdr:to>
      <xdr:col>10</xdr:col>
      <xdr:colOff>712941</xdr:colOff>
      <xdr:row>6</xdr:row>
      <xdr:rowOff>121932</xdr:rowOff>
    </xdr:to>
    <xdr:pic>
      <xdr:nvPicPr>
        <xdr:cNvPr id="54" name="Imagen 7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8331" y="972892"/>
          <a:ext cx="581025" cy="443002"/>
        </a:xfrm>
        <a:prstGeom prst="rect">
          <a:avLst/>
        </a:prstGeom>
      </xdr:spPr>
    </xdr:pic>
    <xdr:clientData/>
  </xdr:twoCellAnchor>
  <xdr:twoCellAnchor editAs="oneCell">
    <xdr:from>
      <xdr:col>9</xdr:col>
      <xdr:colOff>188344</xdr:colOff>
      <xdr:row>4</xdr:row>
      <xdr:rowOff>71527</xdr:rowOff>
    </xdr:from>
    <xdr:to>
      <xdr:col>9</xdr:col>
      <xdr:colOff>659944</xdr:colOff>
      <xdr:row>6</xdr:row>
      <xdr:rowOff>147750</xdr:rowOff>
    </xdr:to>
    <xdr:pic>
      <xdr:nvPicPr>
        <xdr:cNvPr id="55" name="11 Imagen" descr="PT.wmf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79075" y="970112"/>
          <a:ext cx="471600" cy="471600"/>
        </a:xfrm>
        <a:prstGeom prst="rect">
          <a:avLst/>
        </a:prstGeom>
      </xdr:spPr>
    </xdr:pic>
    <xdr:clientData/>
  </xdr:twoCellAnchor>
  <xdr:oneCellAnchor>
    <xdr:from>
      <xdr:col>11</xdr:col>
      <xdr:colOff>166471</xdr:colOff>
      <xdr:row>40</xdr:row>
      <xdr:rowOff>49743</xdr:rowOff>
    </xdr:from>
    <xdr:ext cx="514538" cy="520700"/>
    <xdr:pic>
      <xdr:nvPicPr>
        <xdr:cNvPr id="58" name="Imagen 9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857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4</xdr:col>
      <xdr:colOff>196791</xdr:colOff>
      <xdr:row>40</xdr:row>
      <xdr:rowOff>76740</xdr:rowOff>
    </xdr:from>
    <xdr:ext cx="471600" cy="471600"/>
    <xdr:pic>
      <xdr:nvPicPr>
        <xdr:cNvPr id="59" name="Imagen 2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7947" y="6178132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188325</xdr:colOff>
      <xdr:row>40</xdr:row>
      <xdr:rowOff>58099</xdr:rowOff>
    </xdr:from>
    <xdr:ext cx="471600" cy="471600"/>
    <xdr:pic>
      <xdr:nvPicPr>
        <xdr:cNvPr id="60" name="Imagen 4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5165" y="6159491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143776</xdr:colOff>
      <xdr:row>40</xdr:row>
      <xdr:rowOff>89859</xdr:rowOff>
    </xdr:from>
    <xdr:ext cx="566108" cy="605909"/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45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40</xdr:row>
      <xdr:rowOff>98485</xdr:rowOff>
    </xdr:from>
    <xdr:ext cx="566108" cy="605909"/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3790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187983</xdr:colOff>
      <xdr:row>40</xdr:row>
      <xdr:rowOff>44211</xdr:rowOff>
    </xdr:from>
    <xdr:ext cx="473188" cy="471601"/>
    <xdr:pic>
      <xdr:nvPicPr>
        <xdr:cNvPr id="63" name="36 Imagen" descr="Marco Nazas.png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030" y="942796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131916</xdr:colOff>
      <xdr:row>40</xdr:row>
      <xdr:rowOff>74307</xdr:rowOff>
    </xdr:from>
    <xdr:ext cx="581025" cy="443002"/>
    <xdr:pic>
      <xdr:nvPicPr>
        <xdr:cNvPr id="64" name="Imagen 7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8331" y="972892"/>
          <a:ext cx="581025" cy="443002"/>
        </a:xfrm>
        <a:prstGeom prst="rect">
          <a:avLst/>
        </a:prstGeom>
      </xdr:spPr>
    </xdr:pic>
    <xdr:clientData/>
  </xdr:oneCellAnchor>
  <xdr:oneCellAnchor>
    <xdr:from>
      <xdr:col>9</xdr:col>
      <xdr:colOff>188344</xdr:colOff>
      <xdr:row>40</xdr:row>
      <xdr:rowOff>71527</xdr:rowOff>
    </xdr:from>
    <xdr:ext cx="471600" cy="471600"/>
    <xdr:pic>
      <xdr:nvPicPr>
        <xdr:cNvPr id="65" name="11 Imagen" descr="PT.wmf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79075" y="970112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166471</xdr:colOff>
      <xdr:row>48</xdr:row>
      <xdr:rowOff>49743</xdr:rowOff>
    </xdr:from>
    <xdr:ext cx="514538" cy="520700"/>
    <xdr:pic>
      <xdr:nvPicPr>
        <xdr:cNvPr id="68" name="Imagen 9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8570" y="6151135"/>
          <a:ext cx="514538" cy="520700"/>
        </a:xfrm>
        <a:prstGeom prst="rect">
          <a:avLst/>
        </a:prstGeom>
      </xdr:spPr>
    </xdr:pic>
    <xdr:clientData/>
  </xdr:oneCellAnchor>
  <xdr:oneCellAnchor>
    <xdr:from>
      <xdr:col>8</xdr:col>
      <xdr:colOff>187983</xdr:colOff>
      <xdr:row>48</xdr:row>
      <xdr:rowOff>62183</xdr:rowOff>
    </xdr:from>
    <xdr:ext cx="473188" cy="471601"/>
    <xdr:pic>
      <xdr:nvPicPr>
        <xdr:cNvPr id="69" name="36 Imagen" descr="Marco Nazas.png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41875" y="7709141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131916</xdr:colOff>
      <xdr:row>48</xdr:row>
      <xdr:rowOff>74307</xdr:rowOff>
    </xdr:from>
    <xdr:ext cx="581025" cy="443002"/>
    <xdr:pic>
      <xdr:nvPicPr>
        <xdr:cNvPr id="70" name="Imagen 7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8331" y="6175699"/>
          <a:ext cx="581025" cy="443002"/>
        </a:xfrm>
        <a:prstGeom prst="rect">
          <a:avLst/>
        </a:prstGeom>
      </xdr:spPr>
    </xdr:pic>
    <xdr:clientData/>
  </xdr:oneCellAnchor>
  <xdr:oneCellAnchor>
    <xdr:from>
      <xdr:col>9</xdr:col>
      <xdr:colOff>188344</xdr:colOff>
      <xdr:row>48</xdr:row>
      <xdr:rowOff>62541</xdr:rowOff>
    </xdr:from>
    <xdr:ext cx="471600" cy="471600"/>
    <xdr:pic>
      <xdr:nvPicPr>
        <xdr:cNvPr id="71" name="11 Imagen" descr="PT.wmf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77919" y="770949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75" name="21 Imagen" descr="17. IEPC.wmf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162191</xdr:colOff>
      <xdr:row>0</xdr:row>
      <xdr:rowOff>13256</xdr:rowOff>
    </xdr:from>
    <xdr:ext cx="609600" cy="66675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5644" y="13256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53915</xdr:colOff>
      <xdr:row>3</xdr:row>
      <xdr:rowOff>62902</xdr:rowOff>
    </xdr:from>
    <xdr:to>
      <xdr:col>0</xdr:col>
      <xdr:colOff>718868</xdr:colOff>
      <xdr:row>6</xdr:row>
      <xdr:rowOff>173975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5" y="763798"/>
          <a:ext cx="664953" cy="713125"/>
        </a:xfrm>
        <a:prstGeom prst="rect">
          <a:avLst/>
        </a:prstGeom>
      </xdr:spPr>
    </xdr:pic>
    <xdr:clientData/>
  </xdr:twoCellAnchor>
  <xdr:oneCellAnchor>
    <xdr:from>
      <xdr:col>13</xdr:col>
      <xdr:colOff>176374</xdr:colOff>
      <xdr:row>4</xdr:row>
      <xdr:rowOff>57046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000" y="967108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184717</xdr:colOff>
      <xdr:row>4</xdr:row>
      <xdr:rowOff>58461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304" y="968523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176374</xdr:colOff>
      <xdr:row>40</xdr:row>
      <xdr:rowOff>57046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000" y="967108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184717</xdr:colOff>
      <xdr:row>40</xdr:row>
      <xdr:rowOff>58461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304" y="968523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176374</xdr:colOff>
      <xdr:row>48</xdr:row>
      <xdr:rowOff>57046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5000" y="967108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184717</xdr:colOff>
      <xdr:row>48</xdr:row>
      <xdr:rowOff>58461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2304" y="968523"/>
          <a:ext cx="475979" cy="47160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6" name="21 Imagen" descr="17. IEPC.wmf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151860</xdr:colOff>
      <xdr:row>4</xdr:row>
      <xdr:rowOff>58768</xdr:rowOff>
    </xdr:from>
    <xdr:ext cx="471600" cy="471600"/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3157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152381</xdr:colOff>
      <xdr:row>4</xdr:row>
      <xdr:rowOff>58098</xdr:rowOff>
    </xdr:from>
    <xdr:to>
      <xdr:col>5</xdr:col>
      <xdr:colOff>623981</xdr:colOff>
      <xdr:row>6</xdr:row>
      <xdr:rowOff>134321</xdr:rowOff>
    </xdr:to>
    <xdr:pic>
      <xdr:nvPicPr>
        <xdr:cNvPr id="39" name="Imagen 4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61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107832</xdr:colOff>
      <xdr:row>4</xdr:row>
      <xdr:rowOff>89859</xdr:rowOff>
    </xdr:from>
    <xdr:ext cx="566108" cy="605909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69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98483</xdr:colOff>
      <xdr:row>4</xdr:row>
      <xdr:rowOff>98485</xdr:rowOff>
    </xdr:from>
    <xdr:ext cx="566108" cy="605909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129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161025</xdr:colOff>
      <xdr:row>4</xdr:row>
      <xdr:rowOff>62183</xdr:rowOff>
    </xdr:from>
    <xdr:ext cx="473188" cy="471601"/>
    <xdr:pic>
      <xdr:nvPicPr>
        <xdr:cNvPr id="43" name="36 Imagen" descr="Marco Nazas.png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73454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12</xdr:col>
      <xdr:colOff>139513</xdr:colOff>
      <xdr:row>4</xdr:row>
      <xdr:rowOff>49743</xdr:rowOff>
    </xdr:from>
    <xdr:ext cx="514538" cy="520700"/>
    <xdr:pic>
      <xdr:nvPicPr>
        <xdr:cNvPr id="46" name="Imagen 9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3074" y="948328"/>
          <a:ext cx="514538" cy="520700"/>
        </a:xfrm>
        <a:prstGeom prst="rect">
          <a:avLst/>
        </a:prstGeom>
      </xdr:spPr>
    </xdr:pic>
    <xdr:clientData/>
  </xdr:oneCellAnchor>
  <xdr:twoCellAnchor editAs="oneCell">
    <xdr:from>
      <xdr:col>11</xdr:col>
      <xdr:colOff>155564</xdr:colOff>
      <xdr:row>4</xdr:row>
      <xdr:rowOff>64042</xdr:rowOff>
    </xdr:from>
    <xdr:to>
      <xdr:col>11</xdr:col>
      <xdr:colOff>627164</xdr:colOff>
      <xdr:row>6</xdr:row>
      <xdr:rowOff>140265</xdr:rowOff>
    </xdr:to>
    <xdr:pic>
      <xdr:nvPicPr>
        <xdr:cNvPr id="47" name="Imagen 8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6342" y="962627"/>
          <a:ext cx="471600" cy="471600"/>
        </a:xfrm>
        <a:prstGeom prst="rect">
          <a:avLst/>
        </a:prstGeom>
      </xdr:spPr>
    </xdr:pic>
    <xdr:clientData/>
  </xdr:twoCellAnchor>
  <xdr:oneCellAnchor>
    <xdr:from>
      <xdr:col>9</xdr:col>
      <xdr:colOff>152759</xdr:colOff>
      <xdr:row>4</xdr:row>
      <xdr:rowOff>71886</xdr:rowOff>
    </xdr:from>
    <xdr:ext cx="468000" cy="468001"/>
    <xdr:pic>
      <xdr:nvPicPr>
        <xdr:cNvPr id="48" name="7 Imagen" descr="PVEM.wmf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37971" y="970471"/>
          <a:ext cx="468000" cy="468001"/>
        </a:xfrm>
        <a:prstGeom prst="rect">
          <a:avLst/>
        </a:prstGeom>
      </xdr:spPr>
    </xdr:pic>
    <xdr:clientData/>
  </xdr:oneCellAnchor>
  <xdr:oneCellAnchor>
    <xdr:from>
      <xdr:col>10</xdr:col>
      <xdr:colOff>143414</xdr:colOff>
      <xdr:row>4</xdr:row>
      <xdr:rowOff>71527</xdr:rowOff>
    </xdr:from>
    <xdr:ext cx="471600" cy="471601"/>
    <xdr:pic>
      <xdr:nvPicPr>
        <xdr:cNvPr id="67" name="11 Imagen" descr="PT.wmf">
          <a:extLst>
            <a:ext uri="{FF2B5EF4-FFF2-40B4-BE49-F238E27FC236}">
              <a16:creationId xmlns:a16="http://schemas.microsoft.com/office/drawing/2014/main" id="{00000000-0008-0000-1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01409" y="970112"/>
          <a:ext cx="471600" cy="471601"/>
        </a:xfrm>
        <a:prstGeom prst="rect">
          <a:avLst/>
        </a:prstGeom>
      </xdr:spPr>
    </xdr:pic>
    <xdr:clientData/>
  </xdr:oneCellAnchor>
  <xdr:oneCellAnchor>
    <xdr:from>
      <xdr:col>4</xdr:col>
      <xdr:colOff>151860</xdr:colOff>
      <xdr:row>51</xdr:row>
      <xdr:rowOff>40796</xdr:rowOff>
    </xdr:from>
    <xdr:ext cx="471600" cy="471600"/>
    <xdr:pic>
      <xdr:nvPicPr>
        <xdr:cNvPr id="68" name="Imagen 2">
          <a:extLst>
            <a:ext uri="{FF2B5EF4-FFF2-40B4-BE49-F238E27FC236}">
              <a16:creationId xmlns:a16="http://schemas.microsoft.com/office/drawing/2014/main" id="{00000000-0008-0000-17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3157" y="9071574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152381</xdr:colOff>
      <xdr:row>51</xdr:row>
      <xdr:rowOff>40126</xdr:rowOff>
    </xdr:from>
    <xdr:ext cx="471600" cy="471600"/>
    <xdr:pic>
      <xdr:nvPicPr>
        <xdr:cNvPr id="69" name="Imagen 4">
          <a:extLst>
            <a:ext uri="{FF2B5EF4-FFF2-40B4-BE49-F238E27FC236}">
              <a16:creationId xmlns:a16="http://schemas.microsoft.com/office/drawing/2014/main" id="{00000000-0008-0000-17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61" y="9070904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107832</xdr:colOff>
      <xdr:row>51</xdr:row>
      <xdr:rowOff>71887</xdr:rowOff>
    </xdr:from>
    <xdr:ext cx="566108" cy="605909"/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1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695" y="9102665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98483</xdr:colOff>
      <xdr:row>51</xdr:row>
      <xdr:rowOff>71527</xdr:rowOff>
    </xdr:from>
    <xdr:ext cx="566108" cy="605909"/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1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0158" y="9030419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161025</xdr:colOff>
      <xdr:row>51</xdr:row>
      <xdr:rowOff>44211</xdr:rowOff>
    </xdr:from>
    <xdr:ext cx="473188" cy="471601"/>
    <xdr:pic>
      <xdr:nvPicPr>
        <xdr:cNvPr id="72" name="36 Imagen" descr="Marco Nazas.png">
          <a:extLst>
            <a:ext uri="{FF2B5EF4-FFF2-40B4-BE49-F238E27FC236}">
              <a16:creationId xmlns:a16="http://schemas.microsoft.com/office/drawing/2014/main" id="{00000000-0008-0000-1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73454" y="9074989"/>
          <a:ext cx="473188" cy="471601"/>
        </a:xfrm>
        <a:prstGeom prst="rect">
          <a:avLst/>
        </a:prstGeom>
      </xdr:spPr>
    </xdr:pic>
    <xdr:clientData/>
  </xdr:oneCellAnchor>
  <xdr:oneCellAnchor>
    <xdr:from>
      <xdr:col>12</xdr:col>
      <xdr:colOff>130527</xdr:colOff>
      <xdr:row>51</xdr:row>
      <xdr:rowOff>31771</xdr:rowOff>
    </xdr:from>
    <xdr:ext cx="514538" cy="520700"/>
    <xdr:pic>
      <xdr:nvPicPr>
        <xdr:cNvPr id="75" name="Imagen 9">
          <a:extLst>
            <a:ext uri="{FF2B5EF4-FFF2-40B4-BE49-F238E27FC236}">
              <a16:creationId xmlns:a16="http://schemas.microsoft.com/office/drawing/2014/main" id="{00000000-0008-0000-17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088" y="9062549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155564</xdr:colOff>
      <xdr:row>51</xdr:row>
      <xdr:rowOff>46070</xdr:rowOff>
    </xdr:from>
    <xdr:ext cx="471600" cy="471600"/>
    <xdr:pic>
      <xdr:nvPicPr>
        <xdr:cNvPr id="76" name="Imagen 8">
          <a:extLst>
            <a:ext uri="{FF2B5EF4-FFF2-40B4-BE49-F238E27FC236}">
              <a16:creationId xmlns:a16="http://schemas.microsoft.com/office/drawing/2014/main" id="{00000000-0008-0000-17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6342" y="9076848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152759</xdr:colOff>
      <xdr:row>51</xdr:row>
      <xdr:rowOff>53914</xdr:rowOff>
    </xdr:from>
    <xdr:ext cx="468000" cy="468001"/>
    <xdr:pic>
      <xdr:nvPicPr>
        <xdr:cNvPr id="77" name="7 Imagen" descr="PVEM.wmf">
          <a:extLst>
            <a:ext uri="{FF2B5EF4-FFF2-40B4-BE49-F238E27FC236}">
              <a16:creationId xmlns:a16="http://schemas.microsoft.com/office/drawing/2014/main" id="{00000000-0008-0000-1700-00004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37971" y="9084692"/>
          <a:ext cx="468000" cy="468001"/>
        </a:xfrm>
        <a:prstGeom prst="rect">
          <a:avLst/>
        </a:prstGeom>
      </xdr:spPr>
    </xdr:pic>
    <xdr:clientData/>
  </xdr:oneCellAnchor>
  <xdr:oneCellAnchor>
    <xdr:from>
      <xdr:col>10</xdr:col>
      <xdr:colOff>143414</xdr:colOff>
      <xdr:row>51</xdr:row>
      <xdr:rowOff>53555</xdr:rowOff>
    </xdr:from>
    <xdr:ext cx="471600" cy="471601"/>
    <xdr:pic>
      <xdr:nvPicPr>
        <xdr:cNvPr id="78" name="11 Imagen" descr="PT.wmf">
          <a:extLst>
            <a:ext uri="{FF2B5EF4-FFF2-40B4-BE49-F238E27FC236}">
              <a16:creationId xmlns:a16="http://schemas.microsoft.com/office/drawing/2014/main" id="{00000000-0008-0000-1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01409" y="9084333"/>
          <a:ext cx="471600" cy="471601"/>
        </a:xfrm>
        <a:prstGeom prst="rect">
          <a:avLst/>
        </a:prstGeom>
      </xdr:spPr>
    </xdr:pic>
    <xdr:clientData/>
  </xdr:oneCellAnchor>
  <xdr:oneCellAnchor>
    <xdr:from>
      <xdr:col>8</xdr:col>
      <xdr:colOff>161025</xdr:colOff>
      <xdr:row>59</xdr:row>
      <xdr:rowOff>26239</xdr:rowOff>
    </xdr:from>
    <xdr:ext cx="473188" cy="471601"/>
    <xdr:pic>
      <xdr:nvPicPr>
        <xdr:cNvPr id="79" name="36 Imagen" descr="Marco Nazas.png">
          <a:extLst>
            <a:ext uri="{FF2B5EF4-FFF2-40B4-BE49-F238E27FC236}">
              <a16:creationId xmlns:a16="http://schemas.microsoft.com/office/drawing/2014/main" id="{00000000-0008-0000-1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73454" y="10476781"/>
          <a:ext cx="473188" cy="471601"/>
        </a:xfrm>
        <a:prstGeom prst="rect">
          <a:avLst/>
        </a:prstGeom>
      </xdr:spPr>
    </xdr:pic>
    <xdr:clientData/>
  </xdr:oneCellAnchor>
  <xdr:oneCellAnchor>
    <xdr:from>
      <xdr:col>12</xdr:col>
      <xdr:colOff>130527</xdr:colOff>
      <xdr:row>59</xdr:row>
      <xdr:rowOff>13799</xdr:rowOff>
    </xdr:from>
    <xdr:ext cx="514538" cy="520700"/>
    <xdr:pic>
      <xdr:nvPicPr>
        <xdr:cNvPr id="82" name="Imagen 9">
          <a:extLst>
            <a:ext uri="{FF2B5EF4-FFF2-40B4-BE49-F238E27FC236}">
              <a16:creationId xmlns:a16="http://schemas.microsoft.com/office/drawing/2014/main" id="{00000000-0008-0000-17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088" y="10464341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155564</xdr:colOff>
      <xdr:row>59</xdr:row>
      <xdr:rowOff>28098</xdr:rowOff>
    </xdr:from>
    <xdr:ext cx="471600" cy="471600"/>
    <xdr:pic>
      <xdr:nvPicPr>
        <xdr:cNvPr id="83" name="Imagen 8">
          <a:extLst>
            <a:ext uri="{FF2B5EF4-FFF2-40B4-BE49-F238E27FC236}">
              <a16:creationId xmlns:a16="http://schemas.microsoft.com/office/drawing/2014/main" id="{00000000-0008-0000-17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6342" y="10478640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152759</xdr:colOff>
      <xdr:row>59</xdr:row>
      <xdr:rowOff>35942</xdr:rowOff>
    </xdr:from>
    <xdr:ext cx="468000" cy="468001"/>
    <xdr:pic>
      <xdr:nvPicPr>
        <xdr:cNvPr id="84" name="7 Imagen" descr="PVEM.wmf">
          <a:extLst>
            <a:ext uri="{FF2B5EF4-FFF2-40B4-BE49-F238E27FC236}">
              <a16:creationId xmlns:a16="http://schemas.microsoft.com/office/drawing/2014/main" id="{00000000-0008-0000-1700-00005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37971" y="10486484"/>
          <a:ext cx="468000" cy="468001"/>
        </a:xfrm>
        <a:prstGeom prst="rect">
          <a:avLst/>
        </a:prstGeom>
      </xdr:spPr>
    </xdr:pic>
    <xdr:clientData/>
  </xdr:oneCellAnchor>
  <xdr:oneCellAnchor>
    <xdr:from>
      <xdr:col>10</xdr:col>
      <xdr:colOff>143414</xdr:colOff>
      <xdr:row>59</xdr:row>
      <xdr:rowOff>35583</xdr:rowOff>
    </xdr:from>
    <xdr:ext cx="471600" cy="471601"/>
    <xdr:pic>
      <xdr:nvPicPr>
        <xdr:cNvPr id="85" name="11 Imagen" descr="PT.wmf">
          <a:extLst>
            <a:ext uri="{FF2B5EF4-FFF2-40B4-BE49-F238E27FC236}">
              <a16:creationId xmlns:a16="http://schemas.microsoft.com/office/drawing/2014/main" id="{00000000-0008-0000-1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01409" y="10486125"/>
          <a:ext cx="471600" cy="471601"/>
        </a:xfrm>
        <a:prstGeom prst="rect">
          <a:avLst/>
        </a:prstGeom>
      </xdr:spPr>
    </xdr:pic>
    <xdr:clientData/>
  </xdr:oneCellAnchor>
  <xdr:oneCellAnchor>
    <xdr:from>
      <xdr:col>4</xdr:col>
      <xdr:colOff>536175</xdr:colOff>
      <xdr:row>59</xdr:row>
      <xdr:rowOff>19762</xdr:rowOff>
    </xdr:from>
    <xdr:ext cx="471600" cy="471600"/>
    <xdr:pic>
      <xdr:nvPicPr>
        <xdr:cNvPr id="86" name="Imagen 2">
          <a:extLst>
            <a:ext uri="{FF2B5EF4-FFF2-40B4-BE49-F238E27FC236}">
              <a16:creationId xmlns:a16="http://schemas.microsoft.com/office/drawing/2014/main" id="{00000000-0008-0000-17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472" y="10470304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530764</xdr:colOff>
      <xdr:row>59</xdr:row>
      <xdr:rowOff>24920</xdr:rowOff>
    </xdr:from>
    <xdr:ext cx="471600" cy="471600"/>
    <xdr:pic>
      <xdr:nvPicPr>
        <xdr:cNvPr id="87" name="Imagen 4">
          <a:extLst>
            <a:ext uri="{FF2B5EF4-FFF2-40B4-BE49-F238E27FC236}">
              <a16:creationId xmlns:a16="http://schemas.microsoft.com/office/drawing/2014/main" id="{00000000-0008-0000-17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7627" y="10475462"/>
          <a:ext cx="471600" cy="471600"/>
        </a:xfrm>
        <a:prstGeom prst="rect">
          <a:avLst/>
        </a:prstGeom>
      </xdr:spPr>
    </xdr:pic>
    <xdr:clientData/>
  </xdr:oneCellAnchor>
  <xdr:oneCellAnchor>
    <xdr:from>
      <xdr:col>17</xdr:col>
      <xdr:colOff>170732</xdr:colOff>
      <xdr:row>0</xdr:row>
      <xdr:rowOff>26957</xdr:rowOff>
    </xdr:from>
    <xdr:ext cx="609600" cy="66675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8208" y="26957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53914</xdr:colOff>
      <xdr:row>2</xdr:row>
      <xdr:rowOff>179718</xdr:rowOff>
    </xdr:from>
    <xdr:to>
      <xdr:col>0</xdr:col>
      <xdr:colOff>772782</xdr:colOff>
      <xdr:row>6</xdr:row>
      <xdr:rowOff>173183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4" y="691911"/>
          <a:ext cx="718868" cy="784220"/>
        </a:xfrm>
        <a:prstGeom prst="rect">
          <a:avLst/>
        </a:prstGeom>
      </xdr:spPr>
    </xdr:pic>
    <xdr:clientData/>
  </xdr:twoCellAnchor>
  <xdr:oneCellAnchor>
    <xdr:from>
      <xdr:col>14</xdr:col>
      <xdr:colOff>131186</xdr:colOff>
      <xdr:row>4</xdr:row>
      <xdr:rowOff>57046</xdr:rowOff>
    </xdr:from>
    <xdr:ext cx="475979" cy="47160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321" y="971307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136053</xdr:colOff>
      <xdr:row>4</xdr:row>
      <xdr:rowOff>58461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9265" y="972722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131186</xdr:colOff>
      <xdr:row>51</xdr:row>
      <xdr:rowOff>36190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321" y="11494000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136053</xdr:colOff>
      <xdr:row>51</xdr:row>
      <xdr:rowOff>37605</xdr:rowOff>
    </xdr:from>
    <xdr:ext cx="475979" cy="47160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9265" y="11495415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131186</xdr:colOff>
      <xdr:row>59</xdr:row>
      <xdr:rowOff>36190</xdr:rowOff>
    </xdr:from>
    <xdr:ext cx="475979" cy="471600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321" y="11494000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136053</xdr:colOff>
      <xdr:row>59</xdr:row>
      <xdr:rowOff>37605</xdr:rowOff>
    </xdr:from>
    <xdr:ext cx="475979" cy="471600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9265" y="11495415"/>
          <a:ext cx="475979" cy="47160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212349</xdr:colOff>
      <xdr:row>4</xdr:row>
      <xdr:rowOff>77221</xdr:rowOff>
    </xdr:from>
    <xdr:ext cx="432000" cy="432000"/>
    <xdr:pic>
      <xdr:nvPicPr>
        <xdr:cNvPr id="125" name="Imagen 8">
          <a:extLst>
            <a:ext uri="{FF2B5EF4-FFF2-40B4-BE49-F238E27FC236}">
              <a16:creationId xmlns:a16="http://schemas.microsoft.com/office/drawing/2014/main" id="{00000000-0008-0000-18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1665" y="975806"/>
          <a:ext cx="432000" cy="432000"/>
        </a:xfrm>
        <a:prstGeom prst="rect">
          <a:avLst/>
        </a:prstGeom>
      </xdr:spPr>
    </xdr:pic>
    <xdr:clientData/>
  </xdr:oneCellAnchor>
  <xdr:oneCellAnchor>
    <xdr:from>
      <xdr:col>4</xdr:col>
      <xdr:colOff>607314</xdr:colOff>
      <xdr:row>51</xdr:row>
      <xdr:rowOff>54842</xdr:rowOff>
    </xdr:from>
    <xdr:ext cx="471600" cy="471600"/>
    <xdr:pic>
      <xdr:nvPicPr>
        <xdr:cNvPr id="290" name="Imagen 2">
          <a:extLst>
            <a:ext uri="{FF2B5EF4-FFF2-40B4-BE49-F238E27FC236}">
              <a16:creationId xmlns:a16="http://schemas.microsoft.com/office/drawing/2014/main" id="{00000000-0008-0000-18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8611" y="9894347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611143</xdr:colOff>
      <xdr:row>51</xdr:row>
      <xdr:rowOff>51426</xdr:rowOff>
    </xdr:from>
    <xdr:ext cx="471600" cy="471600"/>
    <xdr:pic>
      <xdr:nvPicPr>
        <xdr:cNvPr id="291" name="Imagen 4">
          <a:extLst>
            <a:ext uri="{FF2B5EF4-FFF2-40B4-BE49-F238E27FC236}">
              <a16:creationId xmlns:a16="http://schemas.microsoft.com/office/drawing/2014/main" id="{00000000-0008-0000-18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780" y="9890931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2" name="21 Imagen" descr="17. IEPC.wmf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196790</xdr:colOff>
      <xdr:row>4</xdr:row>
      <xdr:rowOff>58768</xdr:rowOff>
    </xdr:from>
    <xdr:ext cx="471600" cy="471600"/>
    <xdr:pic>
      <xdr:nvPicPr>
        <xdr:cNvPr id="33" name="Imagen 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7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197311</xdr:colOff>
      <xdr:row>4</xdr:row>
      <xdr:rowOff>58098</xdr:rowOff>
    </xdr:from>
    <xdr:to>
      <xdr:col>5</xdr:col>
      <xdr:colOff>668911</xdr:colOff>
      <xdr:row>6</xdr:row>
      <xdr:rowOff>134321</xdr:rowOff>
    </xdr:to>
    <xdr:pic>
      <xdr:nvPicPr>
        <xdr:cNvPr id="34" name="Imagen 4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278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143776</xdr:colOff>
      <xdr:row>4</xdr:row>
      <xdr:rowOff>89859</xdr:rowOff>
    </xdr:from>
    <xdr:ext cx="566108" cy="605909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4413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734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196969</xdr:colOff>
      <xdr:row>4</xdr:row>
      <xdr:rowOff>62183</xdr:rowOff>
    </xdr:from>
    <xdr:ext cx="473188" cy="471601"/>
    <xdr:pic>
      <xdr:nvPicPr>
        <xdr:cNvPr id="37" name="36 Imagen" descr="Marco Nazas.png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96945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188703</xdr:colOff>
      <xdr:row>4</xdr:row>
      <xdr:rowOff>71886</xdr:rowOff>
    </xdr:from>
    <xdr:ext cx="468000" cy="468001"/>
    <xdr:pic>
      <xdr:nvPicPr>
        <xdr:cNvPr id="38" name="7 Imagen" descr="PVEM.wmf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33349" y="970471"/>
          <a:ext cx="468000" cy="468001"/>
        </a:xfrm>
        <a:prstGeom prst="rect">
          <a:avLst/>
        </a:prstGeom>
      </xdr:spPr>
    </xdr:pic>
    <xdr:clientData/>
  </xdr:oneCellAnchor>
  <xdr:oneCellAnchor>
    <xdr:from>
      <xdr:col>11</xdr:col>
      <xdr:colOff>175457</xdr:colOff>
      <xdr:row>4</xdr:row>
      <xdr:rowOff>49743</xdr:rowOff>
    </xdr:from>
    <xdr:ext cx="514538" cy="520700"/>
    <xdr:pic>
      <xdr:nvPicPr>
        <xdr:cNvPr id="41" name="Imagen 9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9443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203363</xdr:colOff>
      <xdr:row>43</xdr:row>
      <xdr:rowOff>59249</xdr:rowOff>
    </xdr:from>
    <xdr:ext cx="471600" cy="471600"/>
    <xdr:pic>
      <xdr:nvPicPr>
        <xdr:cNvPr id="42" name="Imagen 8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2679" y="8353188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196790</xdr:colOff>
      <xdr:row>43</xdr:row>
      <xdr:rowOff>58768</xdr:rowOff>
    </xdr:from>
    <xdr:ext cx="471600" cy="471600"/>
    <xdr:pic>
      <xdr:nvPicPr>
        <xdr:cNvPr id="43" name="Imagen 2">
          <a:extLst>
            <a:ext uri="{FF2B5EF4-FFF2-40B4-BE49-F238E27FC236}">
              <a16:creationId xmlns:a16="http://schemas.microsoft.com/office/drawing/2014/main" id="{00000000-0008-0000-18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7" y="8352707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197311</xdr:colOff>
      <xdr:row>43</xdr:row>
      <xdr:rowOff>58098</xdr:rowOff>
    </xdr:from>
    <xdr:ext cx="471600" cy="471600"/>
    <xdr:pic>
      <xdr:nvPicPr>
        <xdr:cNvPr id="44" name="Imagen 4">
          <a:extLst>
            <a:ext uri="{FF2B5EF4-FFF2-40B4-BE49-F238E27FC236}">
              <a16:creationId xmlns:a16="http://schemas.microsoft.com/office/drawing/2014/main" id="{00000000-0008-0000-18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278" y="8352037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143776</xdr:colOff>
      <xdr:row>43</xdr:row>
      <xdr:rowOff>89859</xdr:rowOff>
    </xdr:from>
    <xdr:ext cx="566108" cy="605909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1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4413" y="8383798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43</xdr:row>
      <xdr:rowOff>98485</xdr:rowOff>
    </xdr:from>
    <xdr:ext cx="566108" cy="605909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1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734" y="839242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196969</xdr:colOff>
      <xdr:row>43</xdr:row>
      <xdr:rowOff>62183</xdr:rowOff>
    </xdr:from>
    <xdr:ext cx="473188" cy="471601"/>
    <xdr:pic>
      <xdr:nvPicPr>
        <xdr:cNvPr id="47" name="36 Imagen" descr="Marco Nazas.png">
          <a:extLst>
            <a:ext uri="{FF2B5EF4-FFF2-40B4-BE49-F238E27FC236}">
              <a16:creationId xmlns:a16="http://schemas.microsoft.com/office/drawing/2014/main" id="{00000000-0008-0000-1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96945" y="8356122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188703</xdr:colOff>
      <xdr:row>43</xdr:row>
      <xdr:rowOff>71885</xdr:rowOff>
    </xdr:from>
    <xdr:ext cx="471600" cy="471600"/>
    <xdr:pic>
      <xdr:nvPicPr>
        <xdr:cNvPr id="48" name="7 Imagen" descr="PVEM.wmf">
          <a:extLst>
            <a:ext uri="{FF2B5EF4-FFF2-40B4-BE49-F238E27FC236}">
              <a16:creationId xmlns:a16="http://schemas.microsoft.com/office/drawing/2014/main" id="{00000000-0008-0000-1800-00003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33349" y="8365824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175457</xdr:colOff>
      <xdr:row>43</xdr:row>
      <xdr:rowOff>49743</xdr:rowOff>
    </xdr:from>
    <xdr:ext cx="514538" cy="520700"/>
    <xdr:pic>
      <xdr:nvPicPr>
        <xdr:cNvPr id="51" name="Imagen 9">
          <a:extLst>
            <a:ext uri="{FF2B5EF4-FFF2-40B4-BE49-F238E27FC236}">
              <a16:creationId xmlns:a16="http://schemas.microsoft.com/office/drawing/2014/main" id="{00000000-0008-0000-18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9443" y="8343682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194377</xdr:colOff>
      <xdr:row>51</xdr:row>
      <xdr:rowOff>68235</xdr:rowOff>
    </xdr:from>
    <xdr:ext cx="471600" cy="471600"/>
    <xdr:pic>
      <xdr:nvPicPr>
        <xdr:cNvPr id="52" name="Imagen 8">
          <a:extLst>
            <a:ext uri="{FF2B5EF4-FFF2-40B4-BE49-F238E27FC236}">
              <a16:creationId xmlns:a16="http://schemas.microsoft.com/office/drawing/2014/main" id="{00000000-0008-0000-18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3693" y="9898754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161025</xdr:colOff>
      <xdr:row>51</xdr:row>
      <xdr:rowOff>62183</xdr:rowOff>
    </xdr:from>
    <xdr:ext cx="473188" cy="471601"/>
    <xdr:pic>
      <xdr:nvPicPr>
        <xdr:cNvPr id="53" name="36 Imagen" descr="Marco Nazas.png">
          <a:extLst>
            <a:ext uri="{FF2B5EF4-FFF2-40B4-BE49-F238E27FC236}">
              <a16:creationId xmlns:a16="http://schemas.microsoft.com/office/drawing/2014/main" id="{00000000-0008-0000-1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37511" y="6918386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152759</xdr:colOff>
      <xdr:row>51</xdr:row>
      <xdr:rowOff>71885</xdr:rowOff>
    </xdr:from>
    <xdr:ext cx="471600" cy="471600"/>
    <xdr:pic>
      <xdr:nvPicPr>
        <xdr:cNvPr id="54" name="7 Imagen" descr="PVEM.wmf">
          <a:extLst>
            <a:ext uri="{FF2B5EF4-FFF2-40B4-BE49-F238E27FC236}">
              <a16:creationId xmlns:a16="http://schemas.microsoft.com/office/drawing/2014/main" id="{00000000-0008-0000-1800-00003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97405" y="9902404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139513</xdr:colOff>
      <xdr:row>51</xdr:row>
      <xdr:rowOff>49743</xdr:rowOff>
    </xdr:from>
    <xdr:ext cx="514538" cy="520700"/>
    <xdr:pic>
      <xdr:nvPicPr>
        <xdr:cNvPr id="57" name="Imagen 9">
          <a:extLst>
            <a:ext uri="{FF2B5EF4-FFF2-40B4-BE49-F238E27FC236}">
              <a16:creationId xmlns:a16="http://schemas.microsoft.com/office/drawing/2014/main" id="{00000000-0008-0000-18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7390" y="6905946"/>
          <a:ext cx="514538" cy="520700"/>
        </a:xfrm>
        <a:prstGeom prst="rect">
          <a:avLst/>
        </a:prstGeom>
      </xdr:spPr>
    </xdr:pic>
    <xdr:clientData/>
  </xdr:oneCellAnchor>
  <xdr:oneCellAnchor>
    <xdr:from>
      <xdr:col>16</xdr:col>
      <xdr:colOff>166801</xdr:colOff>
      <xdr:row>0</xdr:row>
      <xdr:rowOff>21200</xdr:rowOff>
    </xdr:from>
    <xdr:ext cx="609600" cy="666750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1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8979" y="21200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107830</xdr:colOff>
      <xdr:row>3</xdr:row>
      <xdr:rowOff>17973</xdr:rowOff>
    </xdr:from>
    <xdr:to>
      <xdr:col>0</xdr:col>
      <xdr:colOff>727854</xdr:colOff>
      <xdr:row>6</xdr:row>
      <xdr:rowOff>188554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0" y="718869"/>
          <a:ext cx="620024" cy="763647"/>
        </a:xfrm>
        <a:prstGeom prst="rect">
          <a:avLst/>
        </a:prstGeom>
      </xdr:spPr>
    </xdr:pic>
    <xdr:clientData/>
  </xdr:twoCellAnchor>
  <xdr:oneCellAnchor>
    <xdr:from>
      <xdr:col>13</xdr:col>
      <xdr:colOff>165206</xdr:colOff>
      <xdr:row>4</xdr:row>
      <xdr:rowOff>66808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0804" y="97168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170073</xdr:colOff>
      <xdr:row>4</xdr:row>
      <xdr:rowOff>68223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046" y="973098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165206</xdr:colOff>
      <xdr:row>43</xdr:row>
      <xdr:rowOff>66808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206" y="97087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170073</xdr:colOff>
      <xdr:row>43</xdr:row>
      <xdr:rowOff>68223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641" y="97229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165206</xdr:colOff>
      <xdr:row>51</xdr:row>
      <xdr:rowOff>66808</xdr:rowOff>
    </xdr:from>
    <xdr:ext cx="475979" cy="47160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1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206" y="97087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170073</xdr:colOff>
      <xdr:row>51</xdr:row>
      <xdr:rowOff>68223</xdr:rowOff>
    </xdr:from>
    <xdr:ext cx="475979" cy="471600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1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8641" y="972291"/>
          <a:ext cx="475979" cy="47160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488100</xdr:colOff>
      <xdr:row>80</xdr:row>
      <xdr:rowOff>71466</xdr:rowOff>
    </xdr:from>
    <xdr:ext cx="471600" cy="471600"/>
    <xdr:pic>
      <xdr:nvPicPr>
        <xdr:cNvPr id="58" name="Imagen 2">
          <a:extLst>
            <a:ext uri="{FF2B5EF4-FFF2-40B4-BE49-F238E27FC236}">
              <a16:creationId xmlns:a16="http://schemas.microsoft.com/office/drawing/2014/main" id="{00000000-0008-0000-19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9256" y="15365381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475550</xdr:colOff>
      <xdr:row>80</xdr:row>
      <xdr:rowOff>69647</xdr:rowOff>
    </xdr:from>
    <xdr:ext cx="471600" cy="471600"/>
    <xdr:pic>
      <xdr:nvPicPr>
        <xdr:cNvPr id="59" name="Imagen 4">
          <a:extLst>
            <a:ext uri="{FF2B5EF4-FFF2-40B4-BE49-F238E27FC236}">
              <a16:creationId xmlns:a16="http://schemas.microsoft.com/office/drawing/2014/main" id="{00000000-0008-0000-19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4442" y="15363562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60" name="21 Imagen" descr="17. IEPC.wmf">
          <a:extLst>
            <a:ext uri="{FF2B5EF4-FFF2-40B4-BE49-F238E27FC236}">
              <a16:creationId xmlns:a16="http://schemas.microsoft.com/office/drawing/2014/main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106930</xdr:colOff>
      <xdr:row>4</xdr:row>
      <xdr:rowOff>58768</xdr:rowOff>
    </xdr:from>
    <xdr:ext cx="471600" cy="471600"/>
    <xdr:pic>
      <xdr:nvPicPr>
        <xdr:cNvPr id="66" name="Imagen 2">
          <a:extLst>
            <a:ext uri="{FF2B5EF4-FFF2-40B4-BE49-F238E27FC236}">
              <a16:creationId xmlns:a16="http://schemas.microsoft.com/office/drawing/2014/main" id="{00000000-0008-0000-19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6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98465</xdr:colOff>
      <xdr:row>4</xdr:row>
      <xdr:rowOff>58098</xdr:rowOff>
    </xdr:from>
    <xdr:to>
      <xdr:col>5</xdr:col>
      <xdr:colOff>570065</xdr:colOff>
      <xdr:row>6</xdr:row>
      <xdr:rowOff>134321</xdr:rowOff>
    </xdr:to>
    <xdr:pic>
      <xdr:nvPicPr>
        <xdr:cNvPr id="67" name="Imagen 4">
          <a:extLst>
            <a:ext uri="{FF2B5EF4-FFF2-40B4-BE49-F238E27FC236}">
              <a16:creationId xmlns:a16="http://schemas.microsoft.com/office/drawing/2014/main" id="{00000000-0008-0000-19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573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80874</xdr:colOff>
      <xdr:row>4</xdr:row>
      <xdr:rowOff>89859</xdr:rowOff>
    </xdr:from>
    <xdr:ext cx="566108" cy="605909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1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766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80511</xdr:colOff>
      <xdr:row>4</xdr:row>
      <xdr:rowOff>98485</xdr:rowOff>
    </xdr:from>
    <xdr:ext cx="566108" cy="605909"/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1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8270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107109</xdr:colOff>
      <xdr:row>4</xdr:row>
      <xdr:rowOff>62183</xdr:rowOff>
    </xdr:from>
    <xdr:ext cx="473188" cy="471601"/>
    <xdr:pic>
      <xdr:nvPicPr>
        <xdr:cNvPr id="70" name="36 Imagen" descr="Marco Nazas.png">
          <a:extLst>
            <a:ext uri="{FF2B5EF4-FFF2-40B4-BE49-F238E27FC236}">
              <a16:creationId xmlns:a16="http://schemas.microsoft.com/office/drawing/2014/main" id="{00000000-0008-0000-1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49963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4</xdr:row>
      <xdr:rowOff>71886</xdr:rowOff>
    </xdr:from>
    <xdr:ext cx="468000" cy="468001"/>
    <xdr:pic>
      <xdr:nvPicPr>
        <xdr:cNvPr id="71" name="7 Imagen" descr="PVEM.wmf">
          <a:extLst>
            <a:ext uri="{FF2B5EF4-FFF2-40B4-BE49-F238E27FC236}">
              <a16:creationId xmlns:a16="http://schemas.microsoft.com/office/drawing/2014/main" id="{00000000-0008-0000-1900-00004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3607" y="970471"/>
          <a:ext cx="468000" cy="468001"/>
        </a:xfrm>
        <a:prstGeom prst="rect">
          <a:avLst/>
        </a:prstGeom>
      </xdr:spPr>
    </xdr:pic>
    <xdr:clientData/>
  </xdr:oneCellAnchor>
  <xdr:oneCellAnchor>
    <xdr:from>
      <xdr:col>12</xdr:col>
      <xdr:colOff>113503</xdr:colOff>
      <xdr:row>4</xdr:row>
      <xdr:rowOff>77221</xdr:rowOff>
    </xdr:from>
    <xdr:ext cx="432000" cy="432000"/>
    <xdr:pic>
      <xdr:nvPicPr>
        <xdr:cNvPr id="72" name="Imagen 8">
          <a:extLst>
            <a:ext uri="{FF2B5EF4-FFF2-40B4-BE49-F238E27FC236}">
              <a16:creationId xmlns:a16="http://schemas.microsoft.com/office/drawing/2014/main" id="{00000000-0008-0000-19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111" y="975806"/>
          <a:ext cx="432000" cy="432000"/>
        </a:xfrm>
        <a:prstGeom prst="rect">
          <a:avLst/>
        </a:prstGeom>
      </xdr:spPr>
    </xdr:pic>
    <xdr:clientData/>
  </xdr:oneCellAnchor>
  <xdr:oneCellAnchor>
    <xdr:from>
      <xdr:col>13</xdr:col>
      <xdr:colOff>94583</xdr:colOff>
      <xdr:row>4</xdr:row>
      <xdr:rowOff>49743</xdr:rowOff>
    </xdr:from>
    <xdr:ext cx="514538" cy="520700"/>
    <xdr:pic>
      <xdr:nvPicPr>
        <xdr:cNvPr id="75" name="Imagen 9">
          <a:extLst>
            <a:ext uri="{FF2B5EF4-FFF2-40B4-BE49-F238E27FC236}">
              <a16:creationId xmlns:a16="http://schemas.microsoft.com/office/drawing/2014/main" id="{00000000-0008-0000-19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713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125442</xdr:colOff>
      <xdr:row>4</xdr:row>
      <xdr:rowOff>71527</xdr:rowOff>
    </xdr:from>
    <xdr:ext cx="471600" cy="471601"/>
    <xdr:pic>
      <xdr:nvPicPr>
        <xdr:cNvPr id="76" name="11 Imagen" descr="PT.wmf">
          <a:extLst>
            <a:ext uri="{FF2B5EF4-FFF2-40B4-BE49-F238E27FC236}">
              <a16:creationId xmlns:a16="http://schemas.microsoft.com/office/drawing/2014/main" id="{00000000-0008-0000-1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16173" y="970112"/>
          <a:ext cx="471600" cy="471601"/>
        </a:xfrm>
        <a:prstGeom prst="rect">
          <a:avLst/>
        </a:prstGeom>
      </xdr:spPr>
    </xdr:pic>
    <xdr:clientData/>
  </xdr:oneCellAnchor>
  <xdr:twoCellAnchor editAs="oneCell">
    <xdr:from>
      <xdr:col>11</xdr:col>
      <xdr:colOff>60028</xdr:colOff>
      <xdr:row>4</xdr:row>
      <xdr:rowOff>83293</xdr:rowOff>
    </xdr:from>
    <xdr:to>
      <xdr:col>11</xdr:col>
      <xdr:colOff>641053</xdr:colOff>
      <xdr:row>6</xdr:row>
      <xdr:rowOff>130918</xdr:rowOff>
    </xdr:to>
    <xdr:pic>
      <xdr:nvPicPr>
        <xdr:cNvPr id="77" name="Imagen 7">
          <a:extLst>
            <a:ext uri="{FF2B5EF4-FFF2-40B4-BE49-F238E27FC236}">
              <a16:creationId xmlns:a16="http://schemas.microsoft.com/office/drawing/2014/main" id="{00000000-0008-0000-19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698" y="981878"/>
          <a:ext cx="581025" cy="443002"/>
        </a:xfrm>
        <a:prstGeom prst="rect">
          <a:avLst/>
        </a:prstGeom>
      </xdr:spPr>
    </xdr:pic>
    <xdr:clientData/>
  </xdr:twoCellAnchor>
  <xdr:oneCellAnchor>
    <xdr:from>
      <xdr:col>18</xdr:col>
      <xdr:colOff>170730</xdr:colOff>
      <xdr:row>0</xdr:row>
      <xdr:rowOff>26957</xdr:rowOff>
    </xdr:from>
    <xdr:ext cx="609600" cy="66675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8631" y="26957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106930</xdr:colOff>
      <xdr:row>72</xdr:row>
      <xdr:rowOff>58768</xdr:rowOff>
    </xdr:from>
    <xdr:ext cx="471600" cy="471600"/>
    <xdr:pic>
      <xdr:nvPicPr>
        <xdr:cNvPr id="39" name="Imagen 2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6" y="957353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98465</xdr:colOff>
      <xdr:row>72</xdr:row>
      <xdr:rowOff>58098</xdr:rowOff>
    </xdr:from>
    <xdr:ext cx="471600" cy="471600"/>
    <xdr:pic>
      <xdr:nvPicPr>
        <xdr:cNvPr id="40" name="Imagen 4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573" y="95668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80874</xdr:colOff>
      <xdr:row>72</xdr:row>
      <xdr:rowOff>89859</xdr:rowOff>
    </xdr:from>
    <xdr:ext cx="566108" cy="605909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93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80511</xdr:colOff>
      <xdr:row>72</xdr:row>
      <xdr:rowOff>98485</xdr:rowOff>
    </xdr:from>
    <xdr:ext cx="566108" cy="605909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2469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107109</xdr:colOff>
      <xdr:row>72</xdr:row>
      <xdr:rowOff>62183</xdr:rowOff>
    </xdr:from>
    <xdr:ext cx="473188" cy="471601"/>
    <xdr:pic>
      <xdr:nvPicPr>
        <xdr:cNvPr id="43" name="36 Imagen" descr="Marco Nazas.png">
          <a:extLst>
            <a:ext uri="{FF2B5EF4-FFF2-40B4-BE49-F238E27FC236}">
              <a16:creationId xmlns:a16="http://schemas.microsoft.com/office/drawing/2014/main" id="{00000000-0008-0000-1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49963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72</xdr:row>
      <xdr:rowOff>71886</xdr:rowOff>
    </xdr:from>
    <xdr:ext cx="468000" cy="468001"/>
    <xdr:pic>
      <xdr:nvPicPr>
        <xdr:cNvPr id="44" name="7 Imagen" descr="PVEM.wmf">
          <a:extLst>
            <a:ext uri="{FF2B5EF4-FFF2-40B4-BE49-F238E27FC236}">
              <a16:creationId xmlns:a16="http://schemas.microsoft.com/office/drawing/2014/main" id="{00000000-0008-0000-1900-00002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3607" y="970471"/>
          <a:ext cx="468000" cy="468001"/>
        </a:xfrm>
        <a:prstGeom prst="rect">
          <a:avLst/>
        </a:prstGeom>
      </xdr:spPr>
    </xdr:pic>
    <xdr:clientData/>
  </xdr:oneCellAnchor>
  <xdr:oneCellAnchor>
    <xdr:from>
      <xdr:col>12</xdr:col>
      <xdr:colOff>113503</xdr:colOff>
      <xdr:row>72</xdr:row>
      <xdr:rowOff>77221</xdr:rowOff>
    </xdr:from>
    <xdr:ext cx="432000" cy="432000"/>
    <xdr:pic>
      <xdr:nvPicPr>
        <xdr:cNvPr id="45" name="Imagen 8">
          <a:extLst>
            <a:ext uri="{FF2B5EF4-FFF2-40B4-BE49-F238E27FC236}">
              <a16:creationId xmlns:a16="http://schemas.microsoft.com/office/drawing/2014/main" id="{00000000-0008-0000-19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111" y="975806"/>
          <a:ext cx="432000" cy="432000"/>
        </a:xfrm>
        <a:prstGeom prst="rect">
          <a:avLst/>
        </a:prstGeom>
      </xdr:spPr>
    </xdr:pic>
    <xdr:clientData/>
  </xdr:oneCellAnchor>
  <xdr:oneCellAnchor>
    <xdr:from>
      <xdr:col>13</xdr:col>
      <xdr:colOff>94583</xdr:colOff>
      <xdr:row>72</xdr:row>
      <xdr:rowOff>49743</xdr:rowOff>
    </xdr:from>
    <xdr:ext cx="514538" cy="520700"/>
    <xdr:pic>
      <xdr:nvPicPr>
        <xdr:cNvPr id="48" name="Imagen 9">
          <a:extLst>
            <a:ext uri="{FF2B5EF4-FFF2-40B4-BE49-F238E27FC236}">
              <a16:creationId xmlns:a16="http://schemas.microsoft.com/office/drawing/2014/main" id="{00000000-0008-0000-19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713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125442</xdr:colOff>
      <xdr:row>72</xdr:row>
      <xdr:rowOff>71527</xdr:rowOff>
    </xdr:from>
    <xdr:ext cx="471600" cy="471601"/>
    <xdr:pic>
      <xdr:nvPicPr>
        <xdr:cNvPr id="49" name="11 Imagen" descr="PT.wmf">
          <a:extLst>
            <a:ext uri="{FF2B5EF4-FFF2-40B4-BE49-F238E27FC236}">
              <a16:creationId xmlns:a16="http://schemas.microsoft.com/office/drawing/2014/main" id="{00000000-0008-0000-1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16173" y="970112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60028</xdr:colOff>
      <xdr:row>72</xdr:row>
      <xdr:rowOff>83293</xdr:rowOff>
    </xdr:from>
    <xdr:ext cx="581025" cy="443002"/>
    <xdr:pic>
      <xdr:nvPicPr>
        <xdr:cNvPr id="50" name="Imagen 7">
          <a:extLst>
            <a:ext uri="{FF2B5EF4-FFF2-40B4-BE49-F238E27FC236}">
              <a16:creationId xmlns:a16="http://schemas.microsoft.com/office/drawing/2014/main" id="{00000000-0008-0000-19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698" y="981878"/>
          <a:ext cx="581025" cy="443002"/>
        </a:xfrm>
        <a:prstGeom prst="rect">
          <a:avLst/>
        </a:prstGeom>
      </xdr:spPr>
    </xdr:pic>
    <xdr:clientData/>
  </xdr:oneCellAnchor>
  <xdr:oneCellAnchor>
    <xdr:from>
      <xdr:col>8</xdr:col>
      <xdr:colOff>107109</xdr:colOff>
      <xdr:row>80</xdr:row>
      <xdr:rowOff>62183</xdr:rowOff>
    </xdr:from>
    <xdr:ext cx="473188" cy="471601"/>
    <xdr:pic>
      <xdr:nvPicPr>
        <xdr:cNvPr id="51" name="36 Imagen" descr="Marco Nazas.png">
          <a:extLst>
            <a:ext uri="{FF2B5EF4-FFF2-40B4-BE49-F238E27FC236}">
              <a16:creationId xmlns:a16="http://schemas.microsoft.com/office/drawing/2014/main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49963" y="14565343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80</xdr:row>
      <xdr:rowOff>71886</xdr:rowOff>
    </xdr:from>
    <xdr:ext cx="468000" cy="468001"/>
    <xdr:pic>
      <xdr:nvPicPr>
        <xdr:cNvPr id="52" name="7 Imagen" descr="PVEM.wmf">
          <a:extLst>
            <a:ext uri="{FF2B5EF4-FFF2-40B4-BE49-F238E27FC236}">
              <a16:creationId xmlns:a16="http://schemas.microsoft.com/office/drawing/2014/main" id="{00000000-0008-0000-1900-00003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3607" y="14575046"/>
          <a:ext cx="468000" cy="468001"/>
        </a:xfrm>
        <a:prstGeom prst="rect">
          <a:avLst/>
        </a:prstGeom>
      </xdr:spPr>
    </xdr:pic>
    <xdr:clientData/>
  </xdr:oneCellAnchor>
  <xdr:oneCellAnchor>
    <xdr:from>
      <xdr:col>12</xdr:col>
      <xdr:colOff>113503</xdr:colOff>
      <xdr:row>80</xdr:row>
      <xdr:rowOff>77221</xdr:rowOff>
    </xdr:from>
    <xdr:ext cx="432000" cy="432000"/>
    <xdr:pic>
      <xdr:nvPicPr>
        <xdr:cNvPr id="53" name="Imagen 8">
          <a:extLst>
            <a:ext uri="{FF2B5EF4-FFF2-40B4-BE49-F238E27FC236}">
              <a16:creationId xmlns:a16="http://schemas.microsoft.com/office/drawing/2014/main" id="{00000000-0008-0000-19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111" y="14580381"/>
          <a:ext cx="432000" cy="432000"/>
        </a:xfrm>
        <a:prstGeom prst="rect">
          <a:avLst/>
        </a:prstGeom>
      </xdr:spPr>
    </xdr:pic>
    <xdr:clientData/>
  </xdr:oneCellAnchor>
  <xdr:oneCellAnchor>
    <xdr:from>
      <xdr:col>13</xdr:col>
      <xdr:colOff>94583</xdr:colOff>
      <xdr:row>80</xdr:row>
      <xdr:rowOff>49743</xdr:rowOff>
    </xdr:from>
    <xdr:ext cx="514538" cy="520700"/>
    <xdr:pic>
      <xdr:nvPicPr>
        <xdr:cNvPr id="56" name="Imagen 9">
          <a:extLst>
            <a:ext uri="{FF2B5EF4-FFF2-40B4-BE49-F238E27FC236}">
              <a16:creationId xmlns:a16="http://schemas.microsoft.com/office/drawing/2014/main" id="{00000000-0008-0000-19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7130" y="14552903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125442</xdr:colOff>
      <xdr:row>80</xdr:row>
      <xdr:rowOff>71527</xdr:rowOff>
    </xdr:from>
    <xdr:ext cx="471600" cy="471601"/>
    <xdr:pic>
      <xdr:nvPicPr>
        <xdr:cNvPr id="57" name="11 Imagen" descr="PT.wmf">
          <a:extLst>
            <a:ext uri="{FF2B5EF4-FFF2-40B4-BE49-F238E27FC236}">
              <a16:creationId xmlns:a16="http://schemas.microsoft.com/office/drawing/2014/main" id="{00000000-0008-0000-1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16173" y="14574687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60028</xdr:colOff>
      <xdr:row>80</xdr:row>
      <xdr:rowOff>83293</xdr:rowOff>
    </xdr:from>
    <xdr:ext cx="581025" cy="443002"/>
    <xdr:pic>
      <xdr:nvPicPr>
        <xdr:cNvPr id="61" name="Imagen 7">
          <a:extLst>
            <a:ext uri="{FF2B5EF4-FFF2-40B4-BE49-F238E27FC236}">
              <a16:creationId xmlns:a16="http://schemas.microsoft.com/office/drawing/2014/main" id="{00000000-0008-0000-19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698" y="14586453"/>
          <a:ext cx="581025" cy="443002"/>
        </a:xfrm>
        <a:prstGeom prst="rect">
          <a:avLst/>
        </a:prstGeom>
      </xdr:spPr>
    </xdr:pic>
    <xdr:clientData/>
  </xdr:oneCellAnchor>
  <xdr:twoCellAnchor editAs="oneCell">
    <xdr:from>
      <xdr:col>0</xdr:col>
      <xdr:colOff>134789</xdr:colOff>
      <xdr:row>3</xdr:row>
      <xdr:rowOff>17972</xdr:rowOff>
    </xdr:from>
    <xdr:to>
      <xdr:col>0</xdr:col>
      <xdr:colOff>670273</xdr:colOff>
      <xdr:row>6</xdr:row>
      <xdr:rowOff>176488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89" y="718868"/>
          <a:ext cx="535484" cy="760568"/>
        </a:xfrm>
        <a:prstGeom prst="rect">
          <a:avLst/>
        </a:prstGeom>
      </xdr:spPr>
    </xdr:pic>
    <xdr:clientData/>
  </xdr:twoCellAnchor>
  <xdr:oneCellAnchor>
    <xdr:from>
      <xdr:col>15</xdr:col>
      <xdr:colOff>102304</xdr:colOff>
      <xdr:row>72</xdr:row>
      <xdr:rowOff>66808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887B9153-33EC-42C0-98F6-59DC7964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2729" y="13258034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107171</xdr:colOff>
      <xdr:row>72</xdr:row>
      <xdr:rowOff>68223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E2E08BB1-4B54-4EEC-AD73-1D45F5BA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3657" y="13259449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102304</xdr:colOff>
      <xdr:row>80</xdr:row>
      <xdr:rowOff>66808</xdr:rowOff>
    </xdr:from>
    <xdr:ext cx="475979" cy="471600"/>
    <xdr:pic>
      <xdr:nvPicPr>
        <xdr:cNvPr id="37" name="Imagen 36">
          <a:extLst>
            <a:ext uri="{FF2B5EF4-FFF2-40B4-BE49-F238E27FC236}">
              <a16:creationId xmlns:a16="http://schemas.microsoft.com/office/drawing/2014/main" id="{1EBD4CAF-94A3-416E-828D-E8DF6EE0A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2729" y="13258034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107171</xdr:colOff>
      <xdr:row>80</xdr:row>
      <xdr:rowOff>68223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72FAF2ED-E34C-4A38-8EBB-A96CA196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3657" y="13259449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102304</xdr:colOff>
      <xdr:row>4</xdr:row>
      <xdr:rowOff>66808</xdr:rowOff>
    </xdr:from>
    <xdr:ext cx="475979" cy="471600"/>
    <xdr:pic>
      <xdr:nvPicPr>
        <xdr:cNvPr id="47" name="Imagen 46">
          <a:extLst>
            <a:ext uri="{FF2B5EF4-FFF2-40B4-BE49-F238E27FC236}">
              <a16:creationId xmlns:a16="http://schemas.microsoft.com/office/drawing/2014/main" id="{C87FDF0C-B162-4AC9-BBD7-A4827355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2729" y="13258034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107171</xdr:colOff>
      <xdr:row>4</xdr:row>
      <xdr:rowOff>68223</xdr:rowOff>
    </xdr:from>
    <xdr:ext cx="475979" cy="471600"/>
    <xdr:pic>
      <xdr:nvPicPr>
        <xdr:cNvPr id="54" name="Imagen 53">
          <a:extLst>
            <a:ext uri="{FF2B5EF4-FFF2-40B4-BE49-F238E27FC236}">
              <a16:creationId xmlns:a16="http://schemas.microsoft.com/office/drawing/2014/main" id="{5B1608F4-5053-402B-ABD9-99A0BB9D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3657" y="13259449"/>
          <a:ext cx="475979" cy="47160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132990</xdr:colOff>
      <xdr:row>3</xdr:row>
      <xdr:rowOff>56611</xdr:rowOff>
    </xdr:from>
    <xdr:ext cx="527050" cy="705264"/>
    <xdr:pic>
      <xdr:nvPicPr>
        <xdr:cNvPr id="974" name="Imagen 973">
          <a:extLst>
            <a:ext uri="{FF2B5EF4-FFF2-40B4-BE49-F238E27FC236}">
              <a16:creationId xmlns:a16="http://schemas.microsoft.com/office/drawing/2014/main" id="{00000000-0008-0000-1A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90" y="757507"/>
          <a:ext cx="527050" cy="705264"/>
        </a:xfrm>
        <a:prstGeom prst="rect">
          <a:avLst/>
        </a:prstGeom>
      </xdr:spPr>
    </xdr:pic>
    <xdr:clientData/>
  </xdr:oneCellAnchor>
  <xdr:oneCellAnchor>
    <xdr:from>
      <xdr:col>4</xdr:col>
      <xdr:colOff>452156</xdr:colOff>
      <xdr:row>131</xdr:row>
      <xdr:rowOff>71466</xdr:rowOff>
    </xdr:from>
    <xdr:ext cx="471600" cy="471600"/>
    <xdr:pic>
      <xdr:nvPicPr>
        <xdr:cNvPr id="69" name="Imagen 2">
          <a:extLst>
            <a:ext uri="{FF2B5EF4-FFF2-40B4-BE49-F238E27FC236}">
              <a16:creationId xmlns:a16="http://schemas.microsoft.com/office/drawing/2014/main" id="{00000000-0008-0000-1A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312" y="24998211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457578</xdr:colOff>
      <xdr:row>131</xdr:row>
      <xdr:rowOff>69647</xdr:rowOff>
    </xdr:from>
    <xdr:ext cx="471600" cy="471600"/>
    <xdr:pic>
      <xdr:nvPicPr>
        <xdr:cNvPr id="70" name="Imagen 4">
          <a:extLst>
            <a:ext uri="{FF2B5EF4-FFF2-40B4-BE49-F238E27FC236}">
              <a16:creationId xmlns:a16="http://schemas.microsoft.com/office/drawing/2014/main" id="{00000000-0008-0000-1A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6611" y="24996392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71" name="21 Imagen" descr="17. IEPC.wmf">
          <a:extLst>
            <a:ext uri="{FF2B5EF4-FFF2-40B4-BE49-F238E27FC236}">
              <a16:creationId xmlns:a16="http://schemas.microsoft.com/office/drawing/2014/main" id="{00000000-0008-0000-1A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106930</xdr:colOff>
      <xdr:row>4</xdr:row>
      <xdr:rowOff>58768</xdr:rowOff>
    </xdr:from>
    <xdr:ext cx="471600" cy="471600"/>
    <xdr:pic>
      <xdr:nvPicPr>
        <xdr:cNvPr id="72" name="Imagen 2">
          <a:extLst>
            <a:ext uri="{FF2B5EF4-FFF2-40B4-BE49-F238E27FC236}">
              <a16:creationId xmlns:a16="http://schemas.microsoft.com/office/drawing/2014/main" id="{00000000-0008-0000-1A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6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98465</xdr:colOff>
      <xdr:row>4</xdr:row>
      <xdr:rowOff>58098</xdr:rowOff>
    </xdr:from>
    <xdr:to>
      <xdr:col>5</xdr:col>
      <xdr:colOff>570065</xdr:colOff>
      <xdr:row>6</xdr:row>
      <xdr:rowOff>134321</xdr:rowOff>
    </xdr:to>
    <xdr:pic>
      <xdr:nvPicPr>
        <xdr:cNvPr id="73" name="Imagen 4">
          <a:extLst>
            <a:ext uri="{FF2B5EF4-FFF2-40B4-BE49-F238E27FC236}">
              <a16:creationId xmlns:a16="http://schemas.microsoft.com/office/drawing/2014/main" id="{00000000-0008-0000-1A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559" y="965669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62902</xdr:colOff>
      <xdr:row>4</xdr:row>
      <xdr:rowOff>89859</xdr:rowOff>
    </xdr:from>
    <xdr:ext cx="566108" cy="605909"/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1A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93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62539</xdr:colOff>
      <xdr:row>4</xdr:row>
      <xdr:rowOff>98485</xdr:rowOff>
    </xdr:from>
    <xdr:ext cx="566108" cy="605909"/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1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511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116095</xdr:colOff>
      <xdr:row>4</xdr:row>
      <xdr:rowOff>62183</xdr:rowOff>
    </xdr:from>
    <xdr:ext cx="473188" cy="471601"/>
    <xdr:pic>
      <xdr:nvPicPr>
        <xdr:cNvPr id="76" name="36 Imagen" descr="Marco Nazas.png">
          <a:extLst>
            <a:ext uri="{FF2B5EF4-FFF2-40B4-BE49-F238E27FC236}">
              <a16:creationId xmlns:a16="http://schemas.microsoft.com/office/drawing/2014/main" id="{00000000-0008-0000-1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23005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4</xdr:row>
      <xdr:rowOff>71886</xdr:rowOff>
    </xdr:from>
    <xdr:ext cx="468000" cy="468001"/>
    <xdr:pic>
      <xdr:nvPicPr>
        <xdr:cNvPr id="77" name="7 Imagen" descr="PVEM.wmf">
          <a:extLst>
            <a:ext uri="{FF2B5EF4-FFF2-40B4-BE49-F238E27FC236}">
              <a16:creationId xmlns:a16="http://schemas.microsoft.com/office/drawing/2014/main" id="{00000000-0008-0000-1A00-00004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97664" y="979457"/>
          <a:ext cx="468000" cy="468001"/>
        </a:xfrm>
        <a:prstGeom prst="rect">
          <a:avLst/>
        </a:prstGeom>
      </xdr:spPr>
    </xdr:pic>
    <xdr:clientData/>
  </xdr:oneCellAnchor>
  <xdr:oneCellAnchor>
    <xdr:from>
      <xdr:col>10</xdr:col>
      <xdr:colOff>107470</xdr:colOff>
      <xdr:row>4</xdr:row>
      <xdr:rowOff>71527</xdr:rowOff>
    </xdr:from>
    <xdr:ext cx="471600" cy="471601"/>
    <xdr:pic>
      <xdr:nvPicPr>
        <xdr:cNvPr id="78" name="11 Imagen" descr="PT.wmf">
          <a:extLst>
            <a:ext uri="{FF2B5EF4-FFF2-40B4-BE49-F238E27FC236}">
              <a16:creationId xmlns:a16="http://schemas.microsoft.com/office/drawing/2014/main" id="{00000000-0008-0000-1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62258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12</xdr:col>
      <xdr:colOff>122489</xdr:colOff>
      <xdr:row>4</xdr:row>
      <xdr:rowOff>77221</xdr:rowOff>
    </xdr:from>
    <xdr:ext cx="432000" cy="432000"/>
    <xdr:pic>
      <xdr:nvPicPr>
        <xdr:cNvPr id="79" name="Imagen 8">
          <a:extLst>
            <a:ext uri="{FF2B5EF4-FFF2-40B4-BE49-F238E27FC236}">
              <a16:creationId xmlns:a16="http://schemas.microsoft.com/office/drawing/2014/main" id="{00000000-0008-0000-1A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5154" y="984792"/>
          <a:ext cx="432000" cy="432000"/>
        </a:xfrm>
        <a:prstGeom prst="rect">
          <a:avLst/>
        </a:prstGeom>
      </xdr:spPr>
    </xdr:pic>
    <xdr:clientData/>
  </xdr:oneCellAnchor>
  <xdr:oneCellAnchor>
    <xdr:from>
      <xdr:col>13</xdr:col>
      <xdr:colOff>76611</xdr:colOff>
      <xdr:row>4</xdr:row>
      <xdr:rowOff>49743</xdr:rowOff>
    </xdr:from>
    <xdr:ext cx="514538" cy="520700"/>
    <xdr:pic>
      <xdr:nvPicPr>
        <xdr:cNvPr id="82" name="Imagen 9">
          <a:extLst>
            <a:ext uri="{FF2B5EF4-FFF2-40B4-BE49-F238E27FC236}">
              <a16:creationId xmlns:a16="http://schemas.microsoft.com/office/drawing/2014/main" id="{00000000-0008-0000-1A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3215" y="957314"/>
          <a:ext cx="514538" cy="520700"/>
        </a:xfrm>
        <a:prstGeom prst="rect">
          <a:avLst/>
        </a:prstGeom>
      </xdr:spPr>
    </xdr:pic>
    <xdr:clientData/>
  </xdr:oneCellAnchor>
  <xdr:twoCellAnchor editAs="oneCell">
    <xdr:from>
      <xdr:col>11</xdr:col>
      <xdr:colOff>51042</xdr:colOff>
      <xdr:row>4</xdr:row>
      <xdr:rowOff>83293</xdr:rowOff>
    </xdr:from>
    <xdr:to>
      <xdr:col>11</xdr:col>
      <xdr:colOff>632067</xdr:colOff>
      <xdr:row>6</xdr:row>
      <xdr:rowOff>130918</xdr:rowOff>
    </xdr:to>
    <xdr:pic>
      <xdr:nvPicPr>
        <xdr:cNvPr id="83" name="Imagen 7">
          <a:extLst>
            <a:ext uri="{FF2B5EF4-FFF2-40B4-BE49-F238E27FC236}">
              <a16:creationId xmlns:a16="http://schemas.microsoft.com/office/drawing/2014/main" id="{00000000-0008-0000-1A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768" y="990864"/>
          <a:ext cx="581025" cy="443002"/>
        </a:xfrm>
        <a:prstGeom prst="rect">
          <a:avLst/>
        </a:prstGeom>
      </xdr:spPr>
    </xdr:pic>
    <xdr:clientData/>
  </xdr:twoCellAnchor>
  <xdr:oneCellAnchor>
    <xdr:from>
      <xdr:col>18</xdr:col>
      <xdr:colOff>152760</xdr:colOff>
      <xdr:row>0</xdr:row>
      <xdr:rowOff>17972</xdr:rowOff>
    </xdr:from>
    <xdr:ext cx="609600" cy="66675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4718" y="17972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106930</xdr:colOff>
      <xdr:row>123</xdr:row>
      <xdr:rowOff>58768</xdr:rowOff>
    </xdr:from>
    <xdr:ext cx="471600" cy="471600"/>
    <xdr:pic>
      <xdr:nvPicPr>
        <xdr:cNvPr id="39" name="Imagen 2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6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98465</xdr:colOff>
      <xdr:row>123</xdr:row>
      <xdr:rowOff>58098</xdr:rowOff>
    </xdr:from>
    <xdr:ext cx="471600" cy="471600"/>
    <xdr:pic>
      <xdr:nvPicPr>
        <xdr:cNvPr id="40" name="Imagen 4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559" y="965669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62902</xdr:colOff>
      <xdr:row>123</xdr:row>
      <xdr:rowOff>89859</xdr:rowOff>
    </xdr:from>
    <xdr:ext cx="566108" cy="605909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93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62539</xdr:colOff>
      <xdr:row>123</xdr:row>
      <xdr:rowOff>98485</xdr:rowOff>
    </xdr:from>
    <xdr:ext cx="566108" cy="605909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511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116095</xdr:colOff>
      <xdr:row>123</xdr:row>
      <xdr:rowOff>62183</xdr:rowOff>
    </xdr:from>
    <xdr:ext cx="473188" cy="471601"/>
    <xdr:pic>
      <xdr:nvPicPr>
        <xdr:cNvPr id="43" name="36 Imagen" descr="Marco Nazas.png">
          <a:extLst>
            <a:ext uri="{FF2B5EF4-FFF2-40B4-BE49-F238E27FC236}">
              <a16:creationId xmlns:a16="http://schemas.microsoft.com/office/drawing/2014/main" id="{00000000-0008-0000-1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23005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123</xdr:row>
      <xdr:rowOff>71886</xdr:rowOff>
    </xdr:from>
    <xdr:ext cx="468000" cy="468001"/>
    <xdr:pic>
      <xdr:nvPicPr>
        <xdr:cNvPr id="44" name="7 Imagen" descr="PVEM.wmf">
          <a:extLst>
            <a:ext uri="{FF2B5EF4-FFF2-40B4-BE49-F238E27FC236}">
              <a16:creationId xmlns:a16="http://schemas.microsoft.com/office/drawing/2014/main" id="{00000000-0008-0000-1A00-00002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97664" y="979457"/>
          <a:ext cx="468000" cy="468001"/>
        </a:xfrm>
        <a:prstGeom prst="rect">
          <a:avLst/>
        </a:prstGeom>
      </xdr:spPr>
    </xdr:pic>
    <xdr:clientData/>
  </xdr:oneCellAnchor>
  <xdr:oneCellAnchor>
    <xdr:from>
      <xdr:col>10</xdr:col>
      <xdr:colOff>107470</xdr:colOff>
      <xdr:row>123</xdr:row>
      <xdr:rowOff>71527</xdr:rowOff>
    </xdr:from>
    <xdr:ext cx="471600" cy="471601"/>
    <xdr:pic>
      <xdr:nvPicPr>
        <xdr:cNvPr id="45" name="11 Imagen" descr="PT.wmf">
          <a:extLst>
            <a:ext uri="{FF2B5EF4-FFF2-40B4-BE49-F238E27FC236}">
              <a16:creationId xmlns:a16="http://schemas.microsoft.com/office/drawing/2014/main" id="{00000000-0008-0000-1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62258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12</xdr:col>
      <xdr:colOff>122489</xdr:colOff>
      <xdr:row>123</xdr:row>
      <xdr:rowOff>77221</xdr:rowOff>
    </xdr:from>
    <xdr:ext cx="432000" cy="432000"/>
    <xdr:pic>
      <xdr:nvPicPr>
        <xdr:cNvPr id="46" name="Imagen 8">
          <a:extLst>
            <a:ext uri="{FF2B5EF4-FFF2-40B4-BE49-F238E27FC236}">
              <a16:creationId xmlns:a16="http://schemas.microsoft.com/office/drawing/2014/main" id="{00000000-0008-0000-1A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5154" y="984792"/>
          <a:ext cx="432000" cy="432000"/>
        </a:xfrm>
        <a:prstGeom prst="rect">
          <a:avLst/>
        </a:prstGeom>
      </xdr:spPr>
    </xdr:pic>
    <xdr:clientData/>
  </xdr:oneCellAnchor>
  <xdr:oneCellAnchor>
    <xdr:from>
      <xdr:col>13</xdr:col>
      <xdr:colOff>76611</xdr:colOff>
      <xdr:row>123</xdr:row>
      <xdr:rowOff>49743</xdr:rowOff>
    </xdr:from>
    <xdr:ext cx="514538" cy="520700"/>
    <xdr:pic>
      <xdr:nvPicPr>
        <xdr:cNvPr id="49" name="Imagen 9">
          <a:extLst>
            <a:ext uri="{FF2B5EF4-FFF2-40B4-BE49-F238E27FC236}">
              <a16:creationId xmlns:a16="http://schemas.microsoft.com/office/drawing/2014/main" id="{00000000-0008-0000-1A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3215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51042</xdr:colOff>
      <xdr:row>123</xdr:row>
      <xdr:rowOff>83293</xdr:rowOff>
    </xdr:from>
    <xdr:ext cx="581025" cy="443002"/>
    <xdr:pic>
      <xdr:nvPicPr>
        <xdr:cNvPr id="50" name="Imagen 7">
          <a:extLst>
            <a:ext uri="{FF2B5EF4-FFF2-40B4-BE49-F238E27FC236}">
              <a16:creationId xmlns:a16="http://schemas.microsoft.com/office/drawing/2014/main" id="{00000000-0008-0000-1A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768" y="990864"/>
          <a:ext cx="581025" cy="443002"/>
        </a:xfrm>
        <a:prstGeom prst="rect">
          <a:avLst/>
        </a:prstGeom>
      </xdr:spPr>
    </xdr:pic>
    <xdr:clientData/>
  </xdr:oneCellAnchor>
  <xdr:oneCellAnchor>
    <xdr:from>
      <xdr:col>8</xdr:col>
      <xdr:colOff>116095</xdr:colOff>
      <xdr:row>131</xdr:row>
      <xdr:rowOff>62183</xdr:rowOff>
    </xdr:from>
    <xdr:ext cx="473188" cy="471601"/>
    <xdr:pic>
      <xdr:nvPicPr>
        <xdr:cNvPr id="51" name="36 Imagen" descr="Marco Nazas.png">
          <a:extLst>
            <a:ext uri="{FF2B5EF4-FFF2-40B4-BE49-F238E27FC236}">
              <a16:creationId xmlns:a16="http://schemas.microsoft.com/office/drawing/2014/main" id="{00000000-0008-0000-1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23005" y="23434376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116815</xdr:colOff>
      <xdr:row>131</xdr:row>
      <xdr:rowOff>71886</xdr:rowOff>
    </xdr:from>
    <xdr:ext cx="468000" cy="468001"/>
    <xdr:pic>
      <xdr:nvPicPr>
        <xdr:cNvPr id="52" name="7 Imagen" descr="PVEM.wmf">
          <a:extLst>
            <a:ext uri="{FF2B5EF4-FFF2-40B4-BE49-F238E27FC236}">
              <a16:creationId xmlns:a16="http://schemas.microsoft.com/office/drawing/2014/main" id="{00000000-0008-0000-1A00-00003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97664" y="23444079"/>
          <a:ext cx="468000" cy="468001"/>
        </a:xfrm>
        <a:prstGeom prst="rect">
          <a:avLst/>
        </a:prstGeom>
      </xdr:spPr>
    </xdr:pic>
    <xdr:clientData/>
  </xdr:oneCellAnchor>
  <xdr:oneCellAnchor>
    <xdr:from>
      <xdr:col>10</xdr:col>
      <xdr:colOff>107470</xdr:colOff>
      <xdr:row>131</xdr:row>
      <xdr:rowOff>71527</xdr:rowOff>
    </xdr:from>
    <xdr:ext cx="471600" cy="471601"/>
    <xdr:pic>
      <xdr:nvPicPr>
        <xdr:cNvPr id="53" name="11 Imagen" descr="PT.wmf">
          <a:extLst>
            <a:ext uri="{FF2B5EF4-FFF2-40B4-BE49-F238E27FC236}">
              <a16:creationId xmlns:a16="http://schemas.microsoft.com/office/drawing/2014/main" id="{00000000-0008-0000-1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862258" y="23443720"/>
          <a:ext cx="471600" cy="471601"/>
        </a:xfrm>
        <a:prstGeom prst="rect">
          <a:avLst/>
        </a:prstGeom>
      </xdr:spPr>
    </xdr:pic>
    <xdr:clientData/>
  </xdr:oneCellAnchor>
  <xdr:oneCellAnchor>
    <xdr:from>
      <xdr:col>12</xdr:col>
      <xdr:colOff>122489</xdr:colOff>
      <xdr:row>131</xdr:row>
      <xdr:rowOff>77221</xdr:rowOff>
    </xdr:from>
    <xdr:ext cx="432000" cy="432000"/>
    <xdr:pic>
      <xdr:nvPicPr>
        <xdr:cNvPr id="54" name="Imagen 8">
          <a:extLst>
            <a:ext uri="{FF2B5EF4-FFF2-40B4-BE49-F238E27FC236}">
              <a16:creationId xmlns:a16="http://schemas.microsoft.com/office/drawing/2014/main" id="{00000000-0008-0000-1A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5154" y="23449414"/>
          <a:ext cx="432000" cy="432000"/>
        </a:xfrm>
        <a:prstGeom prst="rect">
          <a:avLst/>
        </a:prstGeom>
      </xdr:spPr>
    </xdr:pic>
    <xdr:clientData/>
  </xdr:oneCellAnchor>
  <xdr:oneCellAnchor>
    <xdr:from>
      <xdr:col>13</xdr:col>
      <xdr:colOff>76611</xdr:colOff>
      <xdr:row>131</xdr:row>
      <xdr:rowOff>49743</xdr:rowOff>
    </xdr:from>
    <xdr:ext cx="514538" cy="520700"/>
    <xdr:pic>
      <xdr:nvPicPr>
        <xdr:cNvPr id="57" name="Imagen 9">
          <a:extLst>
            <a:ext uri="{FF2B5EF4-FFF2-40B4-BE49-F238E27FC236}">
              <a16:creationId xmlns:a16="http://schemas.microsoft.com/office/drawing/2014/main" id="{00000000-0008-0000-1A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3215" y="23421936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51042</xdr:colOff>
      <xdr:row>131</xdr:row>
      <xdr:rowOff>83293</xdr:rowOff>
    </xdr:from>
    <xdr:ext cx="581025" cy="443002"/>
    <xdr:pic>
      <xdr:nvPicPr>
        <xdr:cNvPr id="58" name="Imagen 7">
          <a:extLst>
            <a:ext uri="{FF2B5EF4-FFF2-40B4-BE49-F238E27FC236}">
              <a16:creationId xmlns:a16="http://schemas.microsoft.com/office/drawing/2014/main" id="{00000000-0008-0000-1A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768" y="23455486"/>
          <a:ext cx="581025" cy="443002"/>
        </a:xfrm>
        <a:prstGeom prst="rect">
          <a:avLst/>
        </a:prstGeom>
      </xdr:spPr>
    </xdr:pic>
    <xdr:clientData/>
  </xdr:oneCellAnchor>
  <xdr:oneCellAnchor>
    <xdr:from>
      <xdr:col>15</xdr:col>
      <xdr:colOff>104246</xdr:colOff>
      <xdr:row>123</xdr:row>
      <xdr:rowOff>66808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2786" y="27750268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101493</xdr:colOff>
      <xdr:row>123</xdr:row>
      <xdr:rowOff>68223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853" y="27751683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104246</xdr:colOff>
      <xdr:row>131</xdr:row>
      <xdr:rowOff>66808</xdr:rowOff>
    </xdr:from>
    <xdr:ext cx="475979" cy="471600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1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2786" y="27750268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101493</xdr:colOff>
      <xdr:row>131</xdr:row>
      <xdr:rowOff>68223</xdr:rowOff>
    </xdr:from>
    <xdr:ext cx="475979" cy="471600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1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853" y="27751683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104246</xdr:colOff>
      <xdr:row>4</xdr:row>
      <xdr:rowOff>66808</xdr:rowOff>
    </xdr:from>
    <xdr:ext cx="475979" cy="471600"/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1A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2786" y="27750268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101493</xdr:colOff>
      <xdr:row>4</xdr:row>
      <xdr:rowOff>68223</xdr:rowOff>
    </xdr:from>
    <xdr:ext cx="475979" cy="471600"/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1A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853" y="27751683"/>
          <a:ext cx="475979" cy="47160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599797</xdr:colOff>
      <xdr:row>62</xdr:row>
      <xdr:rowOff>55711</xdr:rowOff>
    </xdr:from>
    <xdr:ext cx="471600" cy="471600"/>
    <xdr:pic>
      <xdr:nvPicPr>
        <xdr:cNvPr id="48" name="Imagen 2">
          <a:extLst>
            <a:ext uri="{FF2B5EF4-FFF2-40B4-BE49-F238E27FC236}">
              <a16:creationId xmlns:a16="http://schemas.microsoft.com/office/drawing/2014/main" id="{00000000-0008-0000-1B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94" y="849342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605279</xdr:colOff>
      <xdr:row>62</xdr:row>
      <xdr:rowOff>54382</xdr:rowOff>
    </xdr:from>
    <xdr:ext cx="471600" cy="471600"/>
    <xdr:pic>
      <xdr:nvPicPr>
        <xdr:cNvPr id="49" name="Imagen 4">
          <a:extLst>
            <a:ext uri="{FF2B5EF4-FFF2-40B4-BE49-F238E27FC236}">
              <a16:creationId xmlns:a16="http://schemas.microsoft.com/office/drawing/2014/main" id="{00000000-0008-0000-1B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944" y="13155750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60" name="21 Imagen" descr="17. IEPC.wmf">
          <a:extLst>
            <a:ext uri="{FF2B5EF4-FFF2-40B4-BE49-F238E27FC236}">
              <a16:creationId xmlns:a16="http://schemas.microsoft.com/office/drawing/2014/main" id="{00000000-0008-0000-1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178818</xdr:colOff>
      <xdr:row>4</xdr:row>
      <xdr:rowOff>58768</xdr:rowOff>
    </xdr:from>
    <xdr:ext cx="471600" cy="471600"/>
    <xdr:pic>
      <xdr:nvPicPr>
        <xdr:cNvPr id="61" name="Imagen 2">
          <a:extLst>
            <a:ext uri="{FF2B5EF4-FFF2-40B4-BE49-F238E27FC236}">
              <a16:creationId xmlns:a16="http://schemas.microsoft.com/office/drawing/2014/main" id="{00000000-0008-0000-1B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115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188325</xdr:colOff>
      <xdr:row>4</xdr:row>
      <xdr:rowOff>58098</xdr:rowOff>
    </xdr:from>
    <xdr:to>
      <xdr:col>5</xdr:col>
      <xdr:colOff>659925</xdr:colOff>
      <xdr:row>6</xdr:row>
      <xdr:rowOff>134321</xdr:rowOff>
    </xdr:to>
    <xdr:pic>
      <xdr:nvPicPr>
        <xdr:cNvPr id="62" name="Imagen 4">
          <a:extLst>
            <a:ext uri="{FF2B5EF4-FFF2-40B4-BE49-F238E27FC236}">
              <a16:creationId xmlns:a16="http://schemas.microsoft.com/office/drawing/2014/main" id="{00000000-0008-0000-1B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06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134790</xdr:colOff>
      <xdr:row>4</xdr:row>
      <xdr:rowOff>89859</xdr:rowOff>
    </xdr:from>
    <xdr:ext cx="566108" cy="605909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1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45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1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776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</xdr:row>
      <xdr:rowOff>62183</xdr:rowOff>
    </xdr:from>
    <xdr:ext cx="473188" cy="471601"/>
    <xdr:pic>
      <xdr:nvPicPr>
        <xdr:cNvPr id="65" name="36 Imagen" descr="Marco Nazas.png">
          <a:extLst>
            <a:ext uri="{FF2B5EF4-FFF2-40B4-BE49-F238E27FC236}">
              <a16:creationId xmlns:a16="http://schemas.microsoft.com/office/drawing/2014/main" id="{00000000-0008-0000-1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044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185392</xdr:colOff>
      <xdr:row>4</xdr:row>
      <xdr:rowOff>68235</xdr:rowOff>
    </xdr:from>
    <xdr:ext cx="471600" cy="471600"/>
    <xdr:pic>
      <xdr:nvPicPr>
        <xdr:cNvPr id="66" name="Imagen 8">
          <a:extLst>
            <a:ext uri="{FF2B5EF4-FFF2-40B4-BE49-F238E27FC236}">
              <a16:creationId xmlns:a16="http://schemas.microsoft.com/office/drawing/2014/main" id="{00000000-0008-0000-1B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793" y="975806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9</xdr:col>
      <xdr:colOff>131916</xdr:colOff>
      <xdr:row>4</xdr:row>
      <xdr:rowOff>83293</xdr:rowOff>
    </xdr:from>
    <xdr:to>
      <xdr:col>9</xdr:col>
      <xdr:colOff>712941</xdr:colOff>
      <xdr:row>6</xdr:row>
      <xdr:rowOff>130918</xdr:rowOff>
    </xdr:to>
    <xdr:pic>
      <xdr:nvPicPr>
        <xdr:cNvPr id="67" name="Imagen 7">
          <a:extLst>
            <a:ext uri="{FF2B5EF4-FFF2-40B4-BE49-F238E27FC236}">
              <a16:creationId xmlns:a16="http://schemas.microsoft.com/office/drawing/2014/main" id="{00000000-0008-0000-1B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633" y="981878"/>
          <a:ext cx="581025" cy="443002"/>
        </a:xfrm>
        <a:prstGeom prst="rect">
          <a:avLst/>
        </a:prstGeom>
      </xdr:spPr>
    </xdr:pic>
    <xdr:clientData/>
  </xdr:twoCellAnchor>
  <xdr:oneCellAnchor>
    <xdr:from>
      <xdr:col>11</xdr:col>
      <xdr:colOff>175457</xdr:colOff>
      <xdr:row>4</xdr:row>
      <xdr:rowOff>49743</xdr:rowOff>
    </xdr:from>
    <xdr:ext cx="514538" cy="520700"/>
    <xdr:pic>
      <xdr:nvPicPr>
        <xdr:cNvPr id="73" name="Imagen 9">
          <a:extLst>
            <a:ext uri="{FF2B5EF4-FFF2-40B4-BE49-F238E27FC236}">
              <a16:creationId xmlns:a16="http://schemas.microsoft.com/office/drawing/2014/main" id="{00000000-0008-0000-1B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542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16</xdr:col>
      <xdr:colOff>296533</xdr:colOff>
      <xdr:row>0</xdr:row>
      <xdr:rowOff>17972</xdr:rowOff>
    </xdr:from>
    <xdr:ext cx="609600" cy="66675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292" y="17972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178818</xdr:colOff>
      <xdr:row>54</xdr:row>
      <xdr:rowOff>58768</xdr:rowOff>
    </xdr:from>
    <xdr:ext cx="471600" cy="471600"/>
    <xdr:pic>
      <xdr:nvPicPr>
        <xdr:cNvPr id="33" name="Imagen 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115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188325</xdr:colOff>
      <xdr:row>54</xdr:row>
      <xdr:rowOff>58098</xdr:rowOff>
    </xdr:from>
    <xdr:ext cx="471600" cy="471600"/>
    <xdr:pic>
      <xdr:nvPicPr>
        <xdr:cNvPr id="34" name="Imagen 4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06" y="965669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134790</xdr:colOff>
      <xdr:row>54</xdr:row>
      <xdr:rowOff>89859</xdr:rowOff>
    </xdr:from>
    <xdr:ext cx="566108" cy="605909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45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54</xdr:row>
      <xdr:rowOff>98485</xdr:rowOff>
    </xdr:from>
    <xdr:ext cx="566108" cy="605909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776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54</xdr:row>
      <xdr:rowOff>62183</xdr:rowOff>
    </xdr:from>
    <xdr:ext cx="473188" cy="471601"/>
    <xdr:pic>
      <xdr:nvPicPr>
        <xdr:cNvPr id="37" name="36 Imagen" descr="Marco Nazas.png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044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185392</xdr:colOff>
      <xdr:row>54</xdr:row>
      <xdr:rowOff>68235</xdr:rowOff>
    </xdr:from>
    <xdr:ext cx="471600" cy="471600"/>
    <xdr:pic>
      <xdr:nvPicPr>
        <xdr:cNvPr id="38" name="Imagen 8">
          <a:extLst>
            <a:ext uri="{FF2B5EF4-FFF2-40B4-BE49-F238E27FC236}">
              <a16:creationId xmlns:a16="http://schemas.microsoft.com/office/drawing/2014/main" id="{00000000-0008-0000-1B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793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131916</xdr:colOff>
      <xdr:row>54</xdr:row>
      <xdr:rowOff>83293</xdr:rowOff>
    </xdr:from>
    <xdr:ext cx="581025" cy="443002"/>
    <xdr:pic>
      <xdr:nvPicPr>
        <xdr:cNvPr id="39" name="Imagen 7">
          <a:extLst>
            <a:ext uri="{FF2B5EF4-FFF2-40B4-BE49-F238E27FC236}">
              <a16:creationId xmlns:a16="http://schemas.microsoft.com/office/drawing/2014/main" id="{00000000-0008-0000-1B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633" y="990864"/>
          <a:ext cx="581025" cy="443002"/>
        </a:xfrm>
        <a:prstGeom prst="rect">
          <a:avLst/>
        </a:prstGeom>
      </xdr:spPr>
    </xdr:pic>
    <xdr:clientData/>
  </xdr:oneCellAnchor>
  <xdr:oneCellAnchor>
    <xdr:from>
      <xdr:col>11</xdr:col>
      <xdr:colOff>175457</xdr:colOff>
      <xdr:row>54</xdr:row>
      <xdr:rowOff>49743</xdr:rowOff>
    </xdr:from>
    <xdr:ext cx="514538" cy="520700"/>
    <xdr:pic>
      <xdr:nvPicPr>
        <xdr:cNvPr id="42" name="Imagen 9">
          <a:extLst>
            <a:ext uri="{FF2B5EF4-FFF2-40B4-BE49-F238E27FC236}">
              <a16:creationId xmlns:a16="http://schemas.microsoft.com/office/drawing/2014/main" id="{00000000-0008-0000-1B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542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62</xdr:row>
      <xdr:rowOff>62183</xdr:rowOff>
    </xdr:from>
    <xdr:ext cx="473188" cy="471601"/>
    <xdr:pic>
      <xdr:nvPicPr>
        <xdr:cNvPr id="43" name="36 Imagen" descr="Marco Nazas.png">
          <a:extLst>
            <a:ext uri="{FF2B5EF4-FFF2-40B4-BE49-F238E27FC236}">
              <a16:creationId xmlns:a16="http://schemas.microsoft.com/office/drawing/2014/main" id="{00000000-0008-0000-1B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044" y="11617985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185392</xdr:colOff>
      <xdr:row>62</xdr:row>
      <xdr:rowOff>68235</xdr:rowOff>
    </xdr:from>
    <xdr:ext cx="471600" cy="471600"/>
    <xdr:pic>
      <xdr:nvPicPr>
        <xdr:cNvPr id="44" name="Imagen 8">
          <a:extLst>
            <a:ext uri="{FF2B5EF4-FFF2-40B4-BE49-F238E27FC236}">
              <a16:creationId xmlns:a16="http://schemas.microsoft.com/office/drawing/2014/main" id="{00000000-0008-0000-1B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0793" y="11624037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131916</xdr:colOff>
      <xdr:row>62</xdr:row>
      <xdr:rowOff>83293</xdr:rowOff>
    </xdr:from>
    <xdr:ext cx="581025" cy="443002"/>
    <xdr:pic>
      <xdr:nvPicPr>
        <xdr:cNvPr id="45" name="Imagen 7">
          <a:extLst>
            <a:ext uri="{FF2B5EF4-FFF2-40B4-BE49-F238E27FC236}">
              <a16:creationId xmlns:a16="http://schemas.microsoft.com/office/drawing/2014/main" id="{00000000-0008-0000-1B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633" y="11639095"/>
          <a:ext cx="581025" cy="443002"/>
        </a:xfrm>
        <a:prstGeom prst="rect">
          <a:avLst/>
        </a:prstGeom>
      </xdr:spPr>
    </xdr:pic>
    <xdr:clientData/>
  </xdr:oneCellAnchor>
  <xdr:oneCellAnchor>
    <xdr:from>
      <xdr:col>11</xdr:col>
      <xdr:colOff>175457</xdr:colOff>
      <xdr:row>62</xdr:row>
      <xdr:rowOff>49743</xdr:rowOff>
    </xdr:from>
    <xdr:ext cx="514538" cy="520700"/>
    <xdr:pic>
      <xdr:nvPicPr>
        <xdr:cNvPr id="50" name="Imagen 9">
          <a:extLst>
            <a:ext uri="{FF2B5EF4-FFF2-40B4-BE49-F238E27FC236}">
              <a16:creationId xmlns:a16="http://schemas.microsoft.com/office/drawing/2014/main" id="{00000000-0008-0000-1B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6542" y="11605545"/>
          <a:ext cx="514538" cy="520700"/>
        </a:xfrm>
        <a:prstGeom prst="rect">
          <a:avLst/>
        </a:prstGeom>
      </xdr:spPr>
    </xdr:pic>
    <xdr:clientData/>
  </xdr:oneCellAnchor>
  <xdr:twoCellAnchor editAs="oneCell">
    <xdr:from>
      <xdr:col>0</xdr:col>
      <xdr:colOff>80871</xdr:colOff>
      <xdr:row>3</xdr:row>
      <xdr:rowOff>0</xdr:rowOff>
    </xdr:from>
    <xdr:to>
      <xdr:col>0</xdr:col>
      <xdr:colOff>746906</xdr:colOff>
      <xdr:row>6</xdr:row>
      <xdr:rowOff>188704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71" y="700896"/>
          <a:ext cx="666035" cy="790756"/>
        </a:xfrm>
        <a:prstGeom prst="rect">
          <a:avLst/>
        </a:prstGeom>
      </xdr:spPr>
    </xdr:pic>
    <xdr:clientData/>
  </xdr:twoCellAnchor>
  <xdr:oneCellAnchor>
    <xdr:from>
      <xdr:col>13</xdr:col>
      <xdr:colOff>170290</xdr:colOff>
      <xdr:row>4</xdr:row>
      <xdr:rowOff>66808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4040" y="98106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181441</xdr:colOff>
      <xdr:row>4</xdr:row>
      <xdr:rowOff>68223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790" y="98248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170290</xdr:colOff>
      <xdr:row>54</xdr:row>
      <xdr:rowOff>66808</xdr:rowOff>
    </xdr:from>
    <xdr:ext cx="475979" cy="47160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B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4040" y="98106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181441</xdr:colOff>
      <xdr:row>54</xdr:row>
      <xdr:rowOff>68223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1B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790" y="98248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170290</xdr:colOff>
      <xdr:row>62</xdr:row>
      <xdr:rowOff>49428</xdr:rowOff>
    </xdr:from>
    <xdr:ext cx="475979" cy="471600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1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4040" y="13116755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181441</xdr:colOff>
      <xdr:row>62</xdr:row>
      <xdr:rowOff>50843</xdr:rowOff>
    </xdr:from>
    <xdr:ext cx="475979" cy="471600"/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1B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790" y="13118170"/>
          <a:ext cx="475979" cy="47160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84287</xdr:colOff>
      <xdr:row>2</xdr:row>
      <xdr:rowOff>135506</xdr:rowOff>
    </xdr:from>
    <xdr:ext cx="623640" cy="831851"/>
    <xdr:pic>
      <xdr:nvPicPr>
        <xdr:cNvPr id="1930" name="Imagen 1929">
          <a:extLst>
            <a:ext uri="{FF2B5EF4-FFF2-40B4-BE49-F238E27FC236}">
              <a16:creationId xmlns:a16="http://schemas.microsoft.com/office/drawing/2014/main" id="{00000000-0008-0000-1C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87" y="647699"/>
          <a:ext cx="623640" cy="831851"/>
        </a:xfrm>
        <a:prstGeom prst="rect">
          <a:avLst/>
        </a:prstGeom>
      </xdr:spPr>
    </xdr:pic>
    <xdr:clientData/>
  </xdr:oneCellAnchor>
  <xdr:oneCellAnchor>
    <xdr:from>
      <xdr:col>4</xdr:col>
      <xdr:colOff>774630</xdr:colOff>
      <xdr:row>42</xdr:row>
      <xdr:rowOff>61423</xdr:rowOff>
    </xdr:from>
    <xdr:ext cx="471600" cy="471600"/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1C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5927" y="7034442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779295</xdr:colOff>
      <xdr:row>42</xdr:row>
      <xdr:rowOff>64329</xdr:rowOff>
    </xdr:from>
    <xdr:ext cx="471600" cy="471600"/>
    <xdr:pic>
      <xdr:nvPicPr>
        <xdr:cNvPr id="39" name="Imagen 4">
          <a:extLst>
            <a:ext uri="{FF2B5EF4-FFF2-40B4-BE49-F238E27FC236}">
              <a16:creationId xmlns:a16="http://schemas.microsoft.com/office/drawing/2014/main" id="{00000000-0008-0000-1C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22" y="7037348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268678</xdr:colOff>
      <xdr:row>4</xdr:row>
      <xdr:rowOff>58768</xdr:rowOff>
    </xdr:from>
    <xdr:ext cx="471600" cy="471600"/>
    <xdr:pic>
      <xdr:nvPicPr>
        <xdr:cNvPr id="53" name="Imagen 2">
          <a:extLst>
            <a:ext uri="{FF2B5EF4-FFF2-40B4-BE49-F238E27FC236}">
              <a16:creationId xmlns:a16="http://schemas.microsoft.com/office/drawing/2014/main" id="{00000000-0008-0000-1C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5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278185</xdr:colOff>
      <xdr:row>4</xdr:row>
      <xdr:rowOff>58098</xdr:rowOff>
    </xdr:from>
    <xdr:to>
      <xdr:col>5</xdr:col>
      <xdr:colOff>749785</xdr:colOff>
      <xdr:row>6</xdr:row>
      <xdr:rowOff>134321</xdr:rowOff>
    </xdr:to>
    <xdr:pic>
      <xdr:nvPicPr>
        <xdr:cNvPr id="54" name="Imagen 4">
          <a:extLst>
            <a:ext uri="{FF2B5EF4-FFF2-40B4-BE49-F238E27FC236}">
              <a16:creationId xmlns:a16="http://schemas.microsoft.com/office/drawing/2014/main" id="{00000000-0008-0000-1C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897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224650</xdr:colOff>
      <xdr:row>4</xdr:row>
      <xdr:rowOff>89859</xdr:rowOff>
    </xdr:from>
    <xdr:ext cx="566108" cy="605909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1C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777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224287</xdr:colOff>
      <xdr:row>4</xdr:row>
      <xdr:rowOff>98485</xdr:rowOff>
    </xdr:from>
    <xdr:ext cx="566108" cy="605909"/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1C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4829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277843</xdr:colOff>
      <xdr:row>4</xdr:row>
      <xdr:rowOff>62183</xdr:rowOff>
    </xdr:from>
    <xdr:ext cx="473188" cy="471601"/>
    <xdr:pic>
      <xdr:nvPicPr>
        <xdr:cNvPr id="57" name="36 Imagen" descr="Marco Nazas.png">
          <a:extLst>
            <a:ext uri="{FF2B5EF4-FFF2-40B4-BE49-F238E27FC236}">
              <a16:creationId xmlns:a16="http://schemas.microsoft.com/office/drawing/2014/main" id="{00000000-0008-0000-1C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24801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238359</xdr:colOff>
      <xdr:row>4</xdr:row>
      <xdr:rowOff>49743</xdr:rowOff>
    </xdr:from>
    <xdr:ext cx="514538" cy="520700"/>
    <xdr:pic>
      <xdr:nvPicPr>
        <xdr:cNvPr id="60" name="Imagen 9">
          <a:extLst>
            <a:ext uri="{FF2B5EF4-FFF2-40B4-BE49-F238E27FC236}">
              <a16:creationId xmlns:a16="http://schemas.microsoft.com/office/drawing/2014/main" id="{00000000-0008-0000-1C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732" y="948328"/>
          <a:ext cx="514538" cy="5207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61" name="21 Imagen" descr="17. IEPC.wmf">
          <a:extLst>
            <a:ext uri="{FF2B5EF4-FFF2-40B4-BE49-F238E27FC236}">
              <a16:creationId xmlns:a16="http://schemas.microsoft.com/office/drawing/2014/main" id="{00000000-0008-0000-1C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268678</xdr:colOff>
      <xdr:row>34</xdr:row>
      <xdr:rowOff>58768</xdr:rowOff>
    </xdr:from>
    <xdr:ext cx="471600" cy="471600"/>
    <xdr:pic>
      <xdr:nvPicPr>
        <xdr:cNvPr id="62" name="Imagen 2">
          <a:extLst>
            <a:ext uri="{FF2B5EF4-FFF2-40B4-BE49-F238E27FC236}">
              <a16:creationId xmlns:a16="http://schemas.microsoft.com/office/drawing/2014/main" id="{00000000-0008-0000-1C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5" y="957353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278185</xdr:colOff>
      <xdr:row>34</xdr:row>
      <xdr:rowOff>58098</xdr:rowOff>
    </xdr:from>
    <xdr:ext cx="471600" cy="471600"/>
    <xdr:pic>
      <xdr:nvPicPr>
        <xdr:cNvPr id="63" name="Imagen 4">
          <a:extLst>
            <a:ext uri="{FF2B5EF4-FFF2-40B4-BE49-F238E27FC236}">
              <a16:creationId xmlns:a16="http://schemas.microsoft.com/office/drawing/2014/main" id="{00000000-0008-0000-1C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897" y="95668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224650</xdr:colOff>
      <xdr:row>34</xdr:row>
      <xdr:rowOff>89859</xdr:rowOff>
    </xdr:from>
    <xdr:ext cx="566108" cy="605909"/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1C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8777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224287</xdr:colOff>
      <xdr:row>34</xdr:row>
      <xdr:rowOff>98485</xdr:rowOff>
    </xdr:from>
    <xdr:ext cx="566108" cy="605909"/>
    <xdr:pic>
      <xdr:nvPicPr>
        <xdr:cNvPr id="65" name="Imagen 64">
          <a:extLst>
            <a:ext uri="{FF2B5EF4-FFF2-40B4-BE49-F238E27FC236}">
              <a16:creationId xmlns:a16="http://schemas.microsoft.com/office/drawing/2014/main" id="{00000000-0008-0000-1C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4829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277843</xdr:colOff>
      <xdr:row>34</xdr:row>
      <xdr:rowOff>62183</xdr:rowOff>
    </xdr:from>
    <xdr:ext cx="473188" cy="471601"/>
    <xdr:pic>
      <xdr:nvPicPr>
        <xdr:cNvPr id="66" name="36 Imagen" descr="Marco Nazas.png">
          <a:extLst>
            <a:ext uri="{FF2B5EF4-FFF2-40B4-BE49-F238E27FC236}">
              <a16:creationId xmlns:a16="http://schemas.microsoft.com/office/drawing/2014/main" id="{00000000-0008-0000-1C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24801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238359</xdr:colOff>
      <xdr:row>34</xdr:row>
      <xdr:rowOff>49743</xdr:rowOff>
    </xdr:from>
    <xdr:ext cx="514538" cy="520700"/>
    <xdr:pic>
      <xdr:nvPicPr>
        <xdr:cNvPr id="69" name="Imagen 9">
          <a:extLst>
            <a:ext uri="{FF2B5EF4-FFF2-40B4-BE49-F238E27FC236}">
              <a16:creationId xmlns:a16="http://schemas.microsoft.com/office/drawing/2014/main" id="{00000000-0008-0000-1C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732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8</xdr:col>
      <xdr:colOff>277843</xdr:colOff>
      <xdr:row>42</xdr:row>
      <xdr:rowOff>62183</xdr:rowOff>
    </xdr:from>
    <xdr:ext cx="473188" cy="471601"/>
    <xdr:pic>
      <xdr:nvPicPr>
        <xdr:cNvPr id="70" name="36 Imagen" descr="Marco Nazas.png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24801" y="5516593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238359</xdr:colOff>
      <xdr:row>42</xdr:row>
      <xdr:rowOff>49743</xdr:rowOff>
    </xdr:from>
    <xdr:ext cx="514538" cy="520700"/>
    <xdr:pic>
      <xdr:nvPicPr>
        <xdr:cNvPr id="73" name="Imagen 9">
          <a:extLst>
            <a:ext uri="{FF2B5EF4-FFF2-40B4-BE49-F238E27FC236}">
              <a16:creationId xmlns:a16="http://schemas.microsoft.com/office/drawing/2014/main" id="{00000000-0008-0000-1C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732" y="5504153"/>
          <a:ext cx="514538" cy="520700"/>
        </a:xfrm>
        <a:prstGeom prst="rect">
          <a:avLst/>
        </a:prstGeom>
      </xdr:spPr>
    </xdr:pic>
    <xdr:clientData/>
  </xdr:oneCellAnchor>
  <xdr:oneCellAnchor>
    <xdr:from>
      <xdr:col>14</xdr:col>
      <xdr:colOff>170731</xdr:colOff>
      <xdr:row>0</xdr:row>
      <xdr:rowOff>1</xdr:rowOff>
    </xdr:from>
    <xdr:ext cx="609600" cy="66675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745" y="1"/>
          <a:ext cx="609600" cy="666750"/>
        </a:xfrm>
        <a:prstGeom prst="rect">
          <a:avLst/>
        </a:prstGeom>
      </xdr:spPr>
    </xdr:pic>
    <xdr:clientData/>
  </xdr:oneCellAnchor>
  <xdr:oneCellAnchor>
    <xdr:from>
      <xdr:col>11</xdr:col>
      <xdr:colOff>269320</xdr:colOff>
      <xdr:row>34</xdr:row>
      <xdr:rowOff>66808</xdr:rowOff>
    </xdr:from>
    <xdr:ext cx="475979" cy="471600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9332" y="7097390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280471</xdr:colOff>
      <xdr:row>34</xdr:row>
      <xdr:rowOff>68223</xdr:rowOff>
    </xdr:from>
    <xdr:ext cx="475979" cy="471600"/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969" y="7098805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269320</xdr:colOff>
      <xdr:row>42</xdr:row>
      <xdr:rowOff>66808</xdr:rowOff>
    </xdr:from>
    <xdr:ext cx="475979" cy="471600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9332" y="7097390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280471</xdr:colOff>
      <xdr:row>42</xdr:row>
      <xdr:rowOff>68223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969" y="7098805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269320</xdr:colOff>
      <xdr:row>4</xdr:row>
      <xdr:rowOff>66808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9332" y="7097390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280471</xdr:colOff>
      <xdr:row>4</xdr:row>
      <xdr:rowOff>68223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1969" y="7098805"/>
          <a:ext cx="475979" cy="4716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116092</xdr:colOff>
      <xdr:row>4</xdr:row>
      <xdr:rowOff>89716</xdr:rowOff>
    </xdr:from>
    <xdr:to>
      <xdr:col>7</xdr:col>
      <xdr:colOff>501292</xdr:colOff>
      <xdr:row>4</xdr:row>
      <xdr:rowOff>476523</xdr:rowOff>
    </xdr:to>
    <xdr:pic>
      <xdr:nvPicPr>
        <xdr:cNvPr id="4" name="7 Imagen" descr="PVEM.wmf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82059" y="817570"/>
          <a:ext cx="385200" cy="386807"/>
        </a:xfrm>
        <a:prstGeom prst="rect">
          <a:avLst/>
        </a:prstGeom>
      </xdr:spPr>
    </xdr:pic>
    <xdr:clientData/>
  </xdr:twoCellAnchor>
  <xdr:twoCellAnchor editAs="oneCell">
    <xdr:from>
      <xdr:col>8</xdr:col>
      <xdr:colOff>137305</xdr:colOff>
      <xdr:row>4</xdr:row>
      <xdr:rowOff>85103</xdr:rowOff>
    </xdr:from>
    <xdr:to>
      <xdr:col>8</xdr:col>
      <xdr:colOff>517694</xdr:colOff>
      <xdr:row>4</xdr:row>
      <xdr:rowOff>471910</xdr:rowOff>
    </xdr:to>
    <xdr:pic>
      <xdr:nvPicPr>
        <xdr:cNvPr id="5" name="11 Imagen" descr="PT.wmf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41267" y="812957"/>
          <a:ext cx="380389" cy="386807"/>
        </a:xfrm>
        <a:prstGeom prst="rect">
          <a:avLst/>
        </a:prstGeom>
      </xdr:spPr>
    </xdr:pic>
    <xdr:clientData/>
  </xdr:twoCellAnchor>
  <xdr:oneCellAnchor>
    <xdr:from>
      <xdr:col>9</xdr:col>
      <xdr:colOff>110134</xdr:colOff>
      <xdr:row>4</xdr:row>
      <xdr:rowOff>63697</xdr:rowOff>
    </xdr:from>
    <xdr:ext cx="421362" cy="421152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2092" y="791551"/>
          <a:ext cx="421362" cy="421152"/>
        </a:xfrm>
        <a:prstGeom prst="rect">
          <a:avLst/>
        </a:prstGeom>
      </xdr:spPr>
    </xdr:pic>
    <xdr:clientData/>
  </xdr:oneCellAnchor>
  <xdr:oneCellAnchor>
    <xdr:from>
      <xdr:col>10</xdr:col>
      <xdr:colOff>126019</xdr:colOff>
      <xdr:row>4</xdr:row>
      <xdr:rowOff>90302</xdr:rowOff>
    </xdr:from>
    <xdr:ext cx="385200" cy="385200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972" y="818156"/>
          <a:ext cx="385200" cy="385200"/>
        </a:xfrm>
        <a:prstGeom prst="rect">
          <a:avLst/>
        </a:prstGeom>
      </xdr:spPr>
    </xdr:pic>
    <xdr:clientData/>
  </xdr:oneCellAnchor>
  <xdr:twoCellAnchor editAs="oneCell">
    <xdr:from>
      <xdr:col>13</xdr:col>
      <xdr:colOff>153353</xdr:colOff>
      <xdr:row>4</xdr:row>
      <xdr:rowOff>62144</xdr:rowOff>
    </xdr:from>
    <xdr:to>
      <xdr:col>13</xdr:col>
      <xdr:colOff>600179</xdr:colOff>
      <xdr:row>4</xdr:row>
      <xdr:rowOff>526586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7292" y="789998"/>
          <a:ext cx="446826" cy="464442"/>
        </a:xfrm>
        <a:prstGeom prst="rect">
          <a:avLst/>
        </a:prstGeom>
      </xdr:spPr>
    </xdr:pic>
    <xdr:clientData/>
  </xdr:twoCellAnchor>
  <xdr:twoCellAnchor editAs="oneCell">
    <xdr:from>
      <xdr:col>15</xdr:col>
      <xdr:colOff>89632</xdr:colOff>
      <xdr:row>4</xdr:row>
      <xdr:rowOff>23710</xdr:rowOff>
    </xdr:from>
    <xdr:to>
      <xdr:col>15</xdr:col>
      <xdr:colOff>575094</xdr:colOff>
      <xdr:row>5</xdr:row>
      <xdr:rowOff>14171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8547" y="751564"/>
          <a:ext cx="485462" cy="520626"/>
        </a:xfrm>
        <a:prstGeom prst="rect">
          <a:avLst/>
        </a:prstGeom>
      </xdr:spPr>
    </xdr:pic>
    <xdr:clientData/>
  </xdr:twoCellAnchor>
  <xdr:twoCellAnchor editAs="oneCell">
    <xdr:from>
      <xdr:col>16</xdr:col>
      <xdr:colOff>125144</xdr:colOff>
      <xdr:row>4</xdr:row>
      <xdr:rowOff>76381</xdr:rowOff>
    </xdr:from>
    <xdr:to>
      <xdr:col>16</xdr:col>
      <xdr:colOff>518096</xdr:colOff>
      <xdr:row>4</xdr:row>
      <xdr:rowOff>466608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054" y="804235"/>
          <a:ext cx="392952" cy="390227"/>
        </a:xfrm>
        <a:prstGeom prst="rect">
          <a:avLst/>
        </a:prstGeom>
      </xdr:spPr>
    </xdr:pic>
    <xdr:clientData/>
  </xdr:twoCellAnchor>
  <xdr:twoCellAnchor editAs="oneCell">
    <xdr:from>
      <xdr:col>17</xdr:col>
      <xdr:colOff>113375</xdr:colOff>
      <xdr:row>4</xdr:row>
      <xdr:rowOff>79625</xdr:rowOff>
    </xdr:from>
    <xdr:to>
      <xdr:col>17</xdr:col>
      <xdr:colOff>524260</xdr:colOff>
      <xdr:row>4</xdr:row>
      <xdr:rowOff>487586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7267" y="807479"/>
          <a:ext cx="410885" cy="407961"/>
        </a:xfrm>
        <a:prstGeom prst="rect">
          <a:avLst/>
        </a:prstGeom>
      </xdr:spPr>
    </xdr:pic>
    <xdr:clientData/>
  </xdr:twoCellAnchor>
  <xdr:twoCellAnchor editAs="oneCell">
    <xdr:from>
      <xdr:col>11</xdr:col>
      <xdr:colOff>88857</xdr:colOff>
      <xdr:row>4</xdr:row>
      <xdr:rowOff>35247</xdr:rowOff>
    </xdr:from>
    <xdr:to>
      <xdr:col>11</xdr:col>
      <xdr:colOff>566108</xdr:colOff>
      <xdr:row>4</xdr:row>
      <xdr:rowOff>509315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6805" y="763101"/>
          <a:ext cx="477251" cy="474068"/>
        </a:xfrm>
        <a:prstGeom prst="rect">
          <a:avLst/>
        </a:prstGeom>
      </xdr:spPr>
    </xdr:pic>
    <xdr:clientData/>
  </xdr:twoCellAnchor>
  <xdr:oneCellAnchor>
    <xdr:from>
      <xdr:col>4</xdr:col>
      <xdr:colOff>133240</xdr:colOff>
      <xdr:row>4</xdr:row>
      <xdr:rowOff>80850</xdr:rowOff>
    </xdr:from>
    <xdr:ext cx="385200" cy="385200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5221" y="808704"/>
          <a:ext cx="385200" cy="385200"/>
        </a:xfrm>
        <a:prstGeom prst="rect">
          <a:avLst/>
        </a:prstGeom>
      </xdr:spPr>
    </xdr:pic>
    <xdr:clientData/>
  </xdr:oneCellAnchor>
  <xdr:oneCellAnchor>
    <xdr:from>
      <xdr:col>5</xdr:col>
      <xdr:colOff>133899</xdr:colOff>
      <xdr:row>4</xdr:row>
      <xdr:rowOff>85925</xdr:rowOff>
    </xdr:from>
    <xdr:ext cx="384048" cy="384048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875" y="813779"/>
          <a:ext cx="384048" cy="384048"/>
        </a:xfrm>
        <a:prstGeom prst="rect">
          <a:avLst/>
        </a:prstGeom>
      </xdr:spPr>
    </xdr:pic>
    <xdr:clientData/>
  </xdr:oneCellAnchor>
  <xdr:twoCellAnchor editAs="oneCell">
    <xdr:from>
      <xdr:col>14</xdr:col>
      <xdr:colOff>105455</xdr:colOff>
      <xdr:row>4</xdr:row>
      <xdr:rowOff>35186</xdr:rowOff>
    </xdr:from>
    <xdr:to>
      <xdr:col>14</xdr:col>
      <xdr:colOff>554694</xdr:colOff>
      <xdr:row>4</xdr:row>
      <xdr:rowOff>503036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89" y="763040"/>
          <a:ext cx="449239" cy="467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121256</xdr:colOff>
      <xdr:row>4</xdr:row>
      <xdr:rowOff>76110</xdr:rowOff>
    </xdr:from>
    <xdr:to>
      <xdr:col>12</xdr:col>
      <xdr:colOff>532872</xdr:colOff>
      <xdr:row>4</xdr:row>
      <xdr:rowOff>489333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7199" y="803964"/>
          <a:ext cx="411616" cy="413223"/>
        </a:xfrm>
        <a:prstGeom prst="rect">
          <a:avLst/>
        </a:prstGeom>
      </xdr:spPr>
    </xdr:pic>
    <xdr:clientData/>
  </xdr:twoCellAnchor>
  <xdr:twoCellAnchor editAs="oneCell">
    <xdr:from>
      <xdr:col>6</xdr:col>
      <xdr:colOff>122013</xdr:colOff>
      <xdr:row>4</xdr:row>
      <xdr:rowOff>91411</xdr:rowOff>
    </xdr:from>
    <xdr:to>
      <xdr:col>6</xdr:col>
      <xdr:colOff>506061</xdr:colOff>
      <xdr:row>4</xdr:row>
      <xdr:rowOff>475459</xdr:rowOff>
    </xdr:to>
    <xdr:pic>
      <xdr:nvPicPr>
        <xdr:cNvPr id="19" name="Imagen 4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9985" y="819265"/>
          <a:ext cx="384048" cy="384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263761</xdr:colOff>
      <xdr:row>3</xdr:row>
      <xdr:rowOff>7332</xdr:rowOff>
    </xdr:to>
    <xdr:pic>
      <xdr:nvPicPr>
        <xdr:cNvPr id="20" name="21 Imagen" descr="17. IEPC.wmf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1794387" cy="730314"/>
        </a:xfrm>
        <a:prstGeom prst="rect">
          <a:avLst/>
        </a:prstGeom>
      </xdr:spPr>
    </xdr:pic>
    <xdr:clientData/>
  </xdr:twoCellAnchor>
  <xdr:oneCellAnchor>
    <xdr:from>
      <xdr:col>21</xdr:col>
      <xdr:colOff>62901</xdr:colOff>
      <xdr:row>0</xdr:row>
      <xdr:rowOff>44930</xdr:rowOff>
    </xdr:from>
    <xdr:ext cx="609600" cy="666750"/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0660" y="44930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35944</xdr:colOff>
      <xdr:row>3</xdr:row>
      <xdr:rowOff>161745</xdr:rowOff>
    </xdr:from>
    <xdr:to>
      <xdr:col>0</xdr:col>
      <xdr:colOff>463826</xdr:colOff>
      <xdr:row>4</xdr:row>
      <xdr:rowOff>502941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4" y="889599"/>
          <a:ext cx="427882" cy="556856"/>
        </a:xfrm>
        <a:prstGeom prst="rect">
          <a:avLst/>
        </a:prstGeom>
      </xdr:spPr>
    </xdr:pic>
    <xdr:clientData/>
  </xdr:twoCellAnchor>
  <xdr:twoCellAnchor editAs="oneCell">
    <xdr:from>
      <xdr:col>19</xdr:col>
      <xdr:colOff>124391</xdr:colOff>
      <xdr:row>4</xdr:row>
      <xdr:rowOff>68246</xdr:rowOff>
    </xdr:from>
    <xdr:to>
      <xdr:col>19</xdr:col>
      <xdr:colOff>509591</xdr:colOff>
      <xdr:row>4</xdr:row>
      <xdr:rowOff>453446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1490" y="1006204"/>
          <a:ext cx="385200" cy="385200"/>
        </a:xfrm>
        <a:prstGeom prst="rect">
          <a:avLst/>
        </a:prstGeom>
      </xdr:spPr>
    </xdr:pic>
    <xdr:clientData/>
  </xdr:twoCellAnchor>
  <xdr:twoCellAnchor editAs="oneCell">
    <xdr:from>
      <xdr:col>18</xdr:col>
      <xdr:colOff>153055</xdr:colOff>
      <xdr:row>4</xdr:row>
      <xdr:rowOff>74113</xdr:rowOff>
    </xdr:from>
    <xdr:to>
      <xdr:col>18</xdr:col>
      <xdr:colOff>538255</xdr:colOff>
      <xdr:row>4</xdr:row>
      <xdr:rowOff>459313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3045" y="1012071"/>
          <a:ext cx="385200" cy="385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66663</xdr:colOff>
      <xdr:row>3</xdr:row>
      <xdr:rowOff>10449</xdr:rowOff>
    </xdr:from>
    <xdr:ext cx="701454" cy="782209"/>
    <xdr:pic>
      <xdr:nvPicPr>
        <xdr:cNvPr id="2892" name="Imagen 2891">
          <a:extLst>
            <a:ext uri="{FF2B5EF4-FFF2-40B4-BE49-F238E27FC236}">
              <a16:creationId xmlns:a16="http://schemas.microsoft.com/office/drawing/2014/main" id="{00000000-0008-0000-1D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63" y="711345"/>
          <a:ext cx="701454" cy="782209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50" name="21 Imagen" descr="17. IEPC.wmf">
          <a:extLst>
            <a:ext uri="{FF2B5EF4-FFF2-40B4-BE49-F238E27FC236}">
              <a16:creationId xmlns:a16="http://schemas.microsoft.com/office/drawing/2014/main" id="{00000000-0008-0000-1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4</xdr:col>
      <xdr:colOff>187804</xdr:colOff>
      <xdr:row>4</xdr:row>
      <xdr:rowOff>58768</xdr:rowOff>
    </xdr:from>
    <xdr:ext cx="471600" cy="471600"/>
    <xdr:pic>
      <xdr:nvPicPr>
        <xdr:cNvPr id="51" name="Imagen 2">
          <a:extLst>
            <a:ext uri="{FF2B5EF4-FFF2-40B4-BE49-F238E27FC236}">
              <a16:creationId xmlns:a16="http://schemas.microsoft.com/office/drawing/2014/main" id="{00000000-0008-0000-1D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101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188325</xdr:colOff>
      <xdr:row>4</xdr:row>
      <xdr:rowOff>58098</xdr:rowOff>
    </xdr:from>
    <xdr:to>
      <xdr:col>5</xdr:col>
      <xdr:colOff>659925</xdr:colOff>
      <xdr:row>6</xdr:row>
      <xdr:rowOff>134321</xdr:rowOff>
    </xdr:to>
    <xdr:pic>
      <xdr:nvPicPr>
        <xdr:cNvPr id="52" name="Imagen 4">
          <a:extLst>
            <a:ext uri="{FF2B5EF4-FFF2-40B4-BE49-F238E27FC236}">
              <a16:creationId xmlns:a16="http://schemas.microsoft.com/office/drawing/2014/main" id="{00000000-0008-0000-1D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550" y="962973"/>
          <a:ext cx="471600" cy="476273"/>
        </a:xfrm>
        <a:prstGeom prst="rect">
          <a:avLst/>
        </a:prstGeom>
      </xdr:spPr>
    </xdr:pic>
    <xdr:clientData/>
  </xdr:twoCellAnchor>
  <xdr:oneCellAnchor>
    <xdr:from>
      <xdr:col>6</xdr:col>
      <xdr:colOff>134790</xdr:colOff>
      <xdr:row>4</xdr:row>
      <xdr:rowOff>89859</xdr:rowOff>
    </xdr:from>
    <xdr:ext cx="566108" cy="605909"/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1D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0215" y="99473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1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052" y="100336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4</xdr:row>
      <xdr:rowOff>62183</xdr:rowOff>
    </xdr:from>
    <xdr:ext cx="473188" cy="471601"/>
    <xdr:pic>
      <xdr:nvPicPr>
        <xdr:cNvPr id="55" name="36 Imagen" descr="Marco Nazas.png">
          <a:extLst>
            <a:ext uri="{FF2B5EF4-FFF2-40B4-BE49-F238E27FC236}">
              <a16:creationId xmlns:a16="http://schemas.microsoft.com/office/drawing/2014/main" id="{00000000-0008-0000-1D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030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4</xdr:row>
      <xdr:rowOff>68235</xdr:rowOff>
    </xdr:from>
    <xdr:ext cx="471600" cy="471600"/>
    <xdr:pic>
      <xdr:nvPicPr>
        <xdr:cNvPr id="56" name="Imagen 8">
          <a:extLst>
            <a:ext uri="{FF2B5EF4-FFF2-40B4-BE49-F238E27FC236}">
              <a16:creationId xmlns:a16="http://schemas.microsoft.com/office/drawing/2014/main" id="{00000000-0008-0000-1D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1806" y="966820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4</xdr:row>
      <xdr:rowOff>49743</xdr:rowOff>
    </xdr:from>
    <xdr:ext cx="514538" cy="520700"/>
    <xdr:pic>
      <xdr:nvPicPr>
        <xdr:cNvPr id="59" name="Imagen 9">
          <a:extLst>
            <a:ext uri="{FF2B5EF4-FFF2-40B4-BE49-F238E27FC236}">
              <a16:creationId xmlns:a16="http://schemas.microsoft.com/office/drawing/2014/main" id="{00000000-0008-0000-1D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8570" y="948328"/>
          <a:ext cx="514538" cy="520700"/>
        </a:xfrm>
        <a:prstGeom prst="rect">
          <a:avLst/>
        </a:prstGeom>
      </xdr:spPr>
    </xdr:pic>
    <xdr:clientData/>
  </xdr:oneCellAnchor>
  <xdr:twoCellAnchor editAs="oneCell">
    <xdr:from>
      <xdr:col>9</xdr:col>
      <xdr:colOff>122930</xdr:colOff>
      <xdr:row>4</xdr:row>
      <xdr:rowOff>83293</xdr:rowOff>
    </xdr:from>
    <xdr:to>
      <xdr:col>9</xdr:col>
      <xdr:colOff>703955</xdr:colOff>
      <xdr:row>6</xdr:row>
      <xdr:rowOff>130918</xdr:rowOff>
    </xdr:to>
    <xdr:pic>
      <xdr:nvPicPr>
        <xdr:cNvPr id="60" name="Imagen 7">
          <a:extLst>
            <a:ext uri="{FF2B5EF4-FFF2-40B4-BE49-F238E27FC236}">
              <a16:creationId xmlns:a16="http://schemas.microsoft.com/office/drawing/2014/main" id="{00000000-0008-0000-1D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647" y="981878"/>
          <a:ext cx="581025" cy="443002"/>
        </a:xfrm>
        <a:prstGeom prst="rect">
          <a:avLst/>
        </a:prstGeom>
      </xdr:spPr>
    </xdr:pic>
    <xdr:clientData/>
  </xdr:twoCellAnchor>
  <xdr:oneCellAnchor>
    <xdr:from>
      <xdr:col>4</xdr:col>
      <xdr:colOff>187804</xdr:colOff>
      <xdr:row>85</xdr:row>
      <xdr:rowOff>58768</xdr:rowOff>
    </xdr:from>
    <xdr:ext cx="471600" cy="471600"/>
    <xdr:pic>
      <xdr:nvPicPr>
        <xdr:cNvPr id="61" name="Imagen 2">
          <a:extLst>
            <a:ext uri="{FF2B5EF4-FFF2-40B4-BE49-F238E27FC236}">
              <a16:creationId xmlns:a16="http://schemas.microsoft.com/office/drawing/2014/main" id="{00000000-0008-0000-1D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101" y="957353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188325</xdr:colOff>
      <xdr:row>85</xdr:row>
      <xdr:rowOff>58098</xdr:rowOff>
    </xdr:from>
    <xdr:ext cx="471600" cy="471600"/>
    <xdr:pic>
      <xdr:nvPicPr>
        <xdr:cNvPr id="62" name="Imagen 4">
          <a:extLst>
            <a:ext uri="{FF2B5EF4-FFF2-40B4-BE49-F238E27FC236}">
              <a16:creationId xmlns:a16="http://schemas.microsoft.com/office/drawing/2014/main" id="{00000000-0008-0000-1D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06" y="95668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134790</xdr:colOff>
      <xdr:row>85</xdr:row>
      <xdr:rowOff>89859</xdr:rowOff>
    </xdr:from>
    <xdr:ext cx="566108" cy="605909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1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45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85</xdr:row>
      <xdr:rowOff>98485</xdr:rowOff>
    </xdr:from>
    <xdr:ext cx="566108" cy="605909"/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1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776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85</xdr:row>
      <xdr:rowOff>62183</xdr:rowOff>
    </xdr:from>
    <xdr:ext cx="473188" cy="471601"/>
    <xdr:pic>
      <xdr:nvPicPr>
        <xdr:cNvPr id="65" name="36 Imagen" descr="Marco Nazas.png">
          <a:extLst>
            <a:ext uri="{FF2B5EF4-FFF2-40B4-BE49-F238E27FC236}">
              <a16:creationId xmlns:a16="http://schemas.microsoft.com/office/drawing/2014/main" id="{00000000-0008-0000-1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030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85</xdr:row>
      <xdr:rowOff>68235</xdr:rowOff>
    </xdr:from>
    <xdr:ext cx="471600" cy="471600"/>
    <xdr:pic>
      <xdr:nvPicPr>
        <xdr:cNvPr id="66" name="Imagen 8">
          <a:extLst>
            <a:ext uri="{FF2B5EF4-FFF2-40B4-BE49-F238E27FC236}">
              <a16:creationId xmlns:a16="http://schemas.microsoft.com/office/drawing/2014/main" id="{00000000-0008-0000-1D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1806" y="16548282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85</xdr:row>
      <xdr:rowOff>49743</xdr:rowOff>
    </xdr:from>
    <xdr:ext cx="514538" cy="520700"/>
    <xdr:pic>
      <xdr:nvPicPr>
        <xdr:cNvPr id="69" name="Imagen 9">
          <a:extLst>
            <a:ext uri="{FF2B5EF4-FFF2-40B4-BE49-F238E27FC236}">
              <a16:creationId xmlns:a16="http://schemas.microsoft.com/office/drawing/2014/main" id="{00000000-0008-0000-1D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857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122930</xdr:colOff>
      <xdr:row>85</xdr:row>
      <xdr:rowOff>83293</xdr:rowOff>
    </xdr:from>
    <xdr:ext cx="581025" cy="443002"/>
    <xdr:pic>
      <xdr:nvPicPr>
        <xdr:cNvPr id="70" name="Imagen 7">
          <a:extLst>
            <a:ext uri="{FF2B5EF4-FFF2-40B4-BE49-F238E27FC236}">
              <a16:creationId xmlns:a16="http://schemas.microsoft.com/office/drawing/2014/main" id="{00000000-0008-0000-1D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647" y="981878"/>
          <a:ext cx="581025" cy="443002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93</xdr:row>
      <xdr:rowOff>62183</xdr:rowOff>
    </xdr:from>
    <xdr:ext cx="473188" cy="471601"/>
    <xdr:pic>
      <xdr:nvPicPr>
        <xdr:cNvPr id="71" name="36 Imagen" descr="Marco Nazas.png">
          <a:extLst>
            <a:ext uri="{FF2B5EF4-FFF2-40B4-BE49-F238E27FC236}">
              <a16:creationId xmlns:a16="http://schemas.microsoft.com/office/drawing/2014/main" id="{00000000-0008-0000-1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43030" y="10090391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93</xdr:row>
      <xdr:rowOff>68235</xdr:rowOff>
    </xdr:from>
    <xdr:ext cx="471600" cy="471600"/>
    <xdr:pic>
      <xdr:nvPicPr>
        <xdr:cNvPr id="72" name="Imagen 8">
          <a:extLst>
            <a:ext uri="{FF2B5EF4-FFF2-40B4-BE49-F238E27FC236}">
              <a16:creationId xmlns:a16="http://schemas.microsoft.com/office/drawing/2014/main" id="{00000000-0008-0000-1D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1806" y="18129792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93</xdr:row>
      <xdr:rowOff>49743</xdr:rowOff>
    </xdr:from>
    <xdr:ext cx="514538" cy="520700"/>
    <xdr:pic>
      <xdr:nvPicPr>
        <xdr:cNvPr id="75" name="Imagen 9">
          <a:extLst>
            <a:ext uri="{FF2B5EF4-FFF2-40B4-BE49-F238E27FC236}">
              <a16:creationId xmlns:a16="http://schemas.microsoft.com/office/drawing/2014/main" id="{00000000-0008-0000-1D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8570" y="10077951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122930</xdr:colOff>
      <xdr:row>93</xdr:row>
      <xdr:rowOff>83293</xdr:rowOff>
    </xdr:from>
    <xdr:ext cx="581025" cy="443002"/>
    <xdr:pic>
      <xdr:nvPicPr>
        <xdr:cNvPr id="76" name="Imagen 7">
          <a:extLst>
            <a:ext uri="{FF2B5EF4-FFF2-40B4-BE49-F238E27FC236}">
              <a16:creationId xmlns:a16="http://schemas.microsoft.com/office/drawing/2014/main" id="{00000000-0008-0000-1D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647" y="10111501"/>
          <a:ext cx="581025" cy="443002"/>
        </a:xfrm>
        <a:prstGeom prst="rect">
          <a:avLst/>
        </a:prstGeom>
      </xdr:spPr>
    </xdr:pic>
    <xdr:clientData/>
  </xdr:oneCellAnchor>
  <xdr:oneCellAnchor>
    <xdr:from>
      <xdr:col>4</xdr:col>
      <xdr:colOff>607314</xdr:colOff>
      <xdr:row>93</xdr:row>
      <xdr:rowOff>54842</xdr:rowOff>
    </xdr:from>
    <xdr:ext cx="471600" cy="471600"/>
    <xdr:pic>
      <xdr:nvPicPr>
        <xdr:cNvPr id="77" name="Imagen 2">
          <a:extLst>
            <a:ext uri="{FF2B5EF4-FFF2-40B4-BE49-F238E27FC236}">
              <a16:creationId xmlns:a16="http://schemas.microsoft.com/office/drawing/2014/main" id="{00000000-0008-0000-1D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339" y="9979892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611143</xdr:colOff>
      <xdr:row>93</xdr:row>
      <xdr:rowOff>51426</xdr:rowOff>
    </xdr:from>
    <xdr:ext cx="471600" cy="471600"/>
    <xdr:pic>
      <xdr:nvPicPr>
        <xdr:cNvPr id="78" name="Imagen 4">
          <a:extLst>
            <a:ext uri="{FF2B5EF4-FFF2-40B4-BE49-F238E27FC236}">
              <a16:creationId xmlns:a16="http://schemas.microsoft.com/office/drawing/2014/main" id="{00000000-0008-0000-1D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5618" y="9976476"/>
          <a:ext cx="471600" cy="471600"/>
        </a:xfrm>
        <a:prstGeom prst="rect">
          <a:avLst/>
        </a:prstGeom>
      </xdr:spPr>
    </xdr:pic>
    <xdr:clientData/>
  </xdr:oneCellAnchor>
  <xdr:oneCellAnchor>
    <xdr:from>
      <xdr:col>16</xdr:col>
      <xdr:colOff>152759</xdr:colOff>
      <xdr:row>0</xdr:row>
      <xdr:rowOff>8986</xdr:rowOff>
    </xdr:from>
    <xdr:ext cx="609600" cy="66675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4292" y="8986"/>
          <a:ext cx="609600" cy="66675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4</xdr:row>
      <xdr:rowOff>66808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68" y="97093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4</xdr:row>
      <xdr:rowOff>68223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1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0543" y="97235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85</xdr:row>
      <xdr:rowOff>66808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1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68" y="97093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85</xdr:row>
      <xdr:rowOff>68223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0543" y="97235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93</xdr:row>
      <xdr:rowOff>66808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1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668" y="97093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93</xdr:row>
      <xdr:rowOff>68223</xdr:rowOff>
    </xdr:from>
    <xdr:ext cx="475979" cy="47160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1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0543" y="972354"/>
          <a:ext cx="475979" cy="47160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67394</xdr:colOff>
      <xdr:row>3</xdr:row>
      <xdr:rowOff>29654</xdr:rowOff>
    </xdr:from>
    <xdr:ext cx="714375" cy="724352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94" y="730550"/>
          <a:ext cx="714375" cy="724352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3" name="21 Imagen" descr="17. IEPC.wmf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134786</xdr:colOff>
      <xdr:row>0</xdr:row>
      <xdr:rowOff>1</xdr:rowOff>
    </xdr:from>
    <xdr:ext cx="609600" cy="666750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1531" y="1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151860</xdr:colOff>
      <xdr:row>4</xdr:row>
      <xdr:rowOff>58768</xdr:rowOff>
    </xdr:from>
    <xdr:ext cx="471600" cy="471600"/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058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152381</xdr:colOff>
      <xdr:row>4</xdr:row>
      <xdr:rowOff>58098</xdr:rowOff>
    </xdr:from>
    <xdr:to>
      <xdr:col>5</xdr:col>
      <xdr:colOff>623981</xdr:colOff>
      <xdr:row>6</xdr:row>
      <xdr:rowOff>134321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376" y="956683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98846</xdr:colOff>
      <xdr:row>4</xdr:row>
      <xdr:rowOff>89859</xdr:rowOff>
    </xdr:from>
    <xdr:ext cx="566108" cy="605909"/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638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107469</xdr:colOff>
      <xdr:row>4</xdr:row>
      <xdr:rowOff>98485</xdr:rowOff>
    </xdr:from>
    <xdr:ext cx="566108" cy="605909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059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</xdr:row>
      <xdr:rowOff>62183</xdr:rowOff>
    </xdr:from>
    <xdr:ext cx="473188" cy="471601"/>
    <xdr:pic>
      <xdr:nvPicPr>
        <xdr:cNvPr id="10" name="36 Imagen" descr="Marco Nazas.png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05931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4</xdr:row>
      <xdr:rowOff>68235</xdr:rowOff>
    </xdr:from>
    <xdr:ext cx="471600" cy="471600"/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35" y="984792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4</xdr:row>
      <xdr:rowOff>49743</xdr:rowOff>
    </xdr:from>
    <xdr:ext cx="514538" cy="520700"/>
    <xdr:pic>
      <xdr:nvPicPr>
        <xdr:cNvPr id="14" name="Imagen 9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3910" y="95461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4</xdr:row>
      <xdr:rowOff>71886</xdr:rowOff>
    </xdr:from>
    <xdr:ext cx="468000" cy="468001"/>
    <xdr:pic>
      <xdr:nvPicPr>
        <xdr:cNvPr id="15" name="7 Imagen" descr="PVEM.wm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33349" y="988443"/>
          <a:ext cx="468000" cy="468001"/>
        </a:xfrm>
        <a:prstGeom prst="rect">
          <a:avLst/>
        </a:prstGeom>
      </xdr:spPr>
    </xdr:pic>
    <xdr:clientData/>
  </xdr:oneCellAnchor>
  <xdr:oneCellAnchor>
    <xdr:from>
      <xdr:col>4</xdr:col>
      <xdr:colOff>151860</xdr:colOff>
      <xdr:row>35</xdr:row>
      <xdr:rowOff>58768</xdr:rowOff>
    </xdr:from>
    <xdr:ext cx="471600" cy="471600"/>
    <xdr:pic>
      <xdr:nvPicPr>
        <xdr:cNvPr id="16" name="Imagen 2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058" y="957353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152381</xdr:colOff>
      <xdr:row>35</xdr:row>
      <xdr:rowOff>58098</xdr:rowOff>
    </xdr:from>
    <xdr:ext cx="471600" cy="471600"/>
    <xdr:pic>
      <xdr:nvPicPr>
        <xdr:cNvPr id="17" name="Imagen 4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376" y="95668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98846</xdr:colOff>
      <xdr:row>35</xdr:row>
      <xdr:rowOff>89859</xdr:rowOff>
    </xdr:from>
    <xdr:ext cx="566108" cy="605909"/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638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107469</xdr:colOff>
      <xdr:row>35</xdr:row>
      <xdr:rowOff>98485</xdr:rowOff>
    </xdr:from>
    <xdr:ext cx="566108" cy="605909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059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35</xdr:row>
      <xdr:rowOff>62183</xdr:rowOff>
    </xdr:from>
    <xdr:ext cx="473188" cy="471601"/>
    <xdr:pic>
      <xdr:nvPicPr>
        <xdr:cNvPr id="20" name="36 Imagen" descr="Marco Nazas.png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05931" y="7286806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35</xdr:row>
      <xdr:rowOff>68235</xdr:rowOff>
    </xdr:from>
    <xdr:ext cx="471600" cy="471600"/>
    <xdr:pic>
      <xdr:nvPicPr>
        <xdr:cNvPr id="21" name="Imagen 8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35" y="7292858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35</xdr:row>
      <xdr:rowOff>49743</xdr:rowOff>
    </xdr:from>
    <xdr:ext cx="514538" cy="520700"/>
    <xdr:pic>
      <xdr:nvPicPr>
        <xdr:cNvPr id="24" name="Imagen 9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263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35</xdr:row>
      <xdr:rowOff>71886</xdr:rowOff>
    </xdr:from>
    <xdr:ext cx="468000" cy="468001"/>
    <xdr:pic>
      <xdr:nvPicPr>
        <xdr:cNvPr id="25" name="7 Imagen" descr="PVEM.wmf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33349" y="7296509"/>
          <a:ext cx="468000" cy="468001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43</xdr:row>
      <xdr:rowOff>62183</xdr:rowOff>
    </xdr:from>
    <xdr:ext cx="473188" cy="471601"/>
    <xdr:pic>
      <xdr:nvPicPr>
        <xdr:cNvPr id="26" name="36 Imagen" descr="Marco Nazas.png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05931" y="8823386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43</xdr:row>
      <xdr:rowOff>68235</xdr:rowOff>
    </xdr:from>
    <xdr:ext cx="471600" cy="471600"/>
    <xdr:pic>
      <xdr:nvPicPr>
        <xdr:cNvPr id="27" name="Imagen 8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35" y="8829438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43</xdr:row>
      <xdr:rowOff>49743</xdr:rowOff>
    </xdr:from>
    <xdr:ext cx="514538" cy="520700"/>
    <xdr:pic>
      <xdr:nvPicPr>
        <xdr:cNvPr id="30" name="Imagen 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263" y="7301323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43</xdr:row>
      <xdr:rowOff>71886</xdr:rowOff>
    </xdr:from>
    <xdr:ext cx="468000" cy="468001"/>
    <xdr:pic>
      <xdr:nvPicPr>
        <xdr:cNvPr id="31" name="7 Imagen" descr="PVEM.wmf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33349" y="8833089"/>
          <a:ext cx="468000" cy="468001"/>
        </a:xfrm>
        <a:prstGeom prst="rect">
          <a:avLst/>
        </a:prstGeom>
      </xdr:spPr>
    </xdr:pic>
    <xdr:clientData/>
  </xdr:oneCellAnchor>
  <xdr:oneCellAnchor>
    <xdr:from>
      <xdr:col>4</xdr:col>
      <xdr:colOff>589342</xdr:colOff>
      <xdr:row>43</xdr:row>
      <xdr:rowOff>54842</xdr:rowOff>
    </xdr:from>
    <xdr:ext cx="471600" cy="471600"/>
    <xdr:pic>
      <xdr:nvPicPr>
        <xdr:cNvPr id="32" name="Imagen 2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13" y="881604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593171</xdr:colOff>
      <xdr:row>43</xdr:row>
      <xdr:rowOff>60412</xdr:rowOff>
    </xdr:from>
    <xdr:ext cx="471600" cy="471600"/>
    <xdr:pic>
      <xdr:nvPicPr>
        <xdr:cNvPr id="33" name="Imagen 4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666" y="8821615"/>
          <a:ext cx="471600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4</xdr:row>
      <xdr:rowOff>66808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4822" y="19345408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4</xdr:row>
      <xdr:rowOff>68223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5185" y="19346823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35</xdr:row>
      <xdr:rowOff>66808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1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1690" y="98869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35</xdr:row>
      <xdr:rowOff>68223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1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848" y="990107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43</xdr:row>
      <xdr:rowOff>66808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1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1690" y="98869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43</xdr:row>
      <xdr:rowOff>68223</xdr:rowOff>
    </xdr:from>
    <xdr:ext cx="475979" cy="4716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1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848" y="990107"/>
          <a:ext cx="475979" cy="471600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26957</xdr:colOff>
      <xdr:row>3</xdr:row>
      <xdr:rowOff>9525</xdr:rowOff>
    </xdr:from>
    <xdr:ext cx="745825" cy="739508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7" y="710421"/>
          <a:ext cx="745825" cy="739508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2" name="21 Imagen" descr="17. IEPC.wmf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170316</xdr:colOff>
      <xdr:row>0</xdr:row>
      <xdr:rowOff>26958</xdr:rowOff>
    </xdr:from>
    <xdr:ext cx="609600" cy="666750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5448" y="26958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178818</xdr:colOff>
      <xdr:row>4</xdr:row>
      <xdr:rowOff>58768</xdr:rowOff>
    </xdr:from>
    <xdr:ext cx="471600" cy="471600"/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4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179339</xdr:colOff>
      <xdr:row>4</xdr:row>
      <xdr:rowOff>58098</xdr:rowOff>
    </xdr:from>
    <xdr:to>
      <xdr:col>5</xdr:col>
      <xdr:colOff>650939</xdr:colOff>
      <xdr:row>6</xdr:row>
      <xdr:rowOff>134321</xdr:rowOff>
    </xdr:to>
    <xdr:pic>
      <xdr:nvPicPr>
        <xdr:cNvPr id="23" name="Imagen 4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93" y="965669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143776</xdr:colOff>
      <xdr:row>4</xdr:row>
      <xdr:rowOff>89859</xdr:rowOff>
    </xdr:from>
    <xdr:ext cx="566108" cy="605909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28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125441</xdr:colOff>
      <xdr:row>4</xdr:row>
      <xdr:rowOff>98485</xdr:rowOff>
    </xdr:from>
    <xdr:ext cx="566108" cy="605909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691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4</xdr:row>
      <xdr:rowOff>62183</xdr:rowOff>
    </xdr:from>
    <xdr:ext cx="473188" cy="471601"/>
    <xdr:pic>
      <xdr:nvPicPr>
        <xdr:cNvPr id="28" name="36 Imagen" descr="Marco Nazas.png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96945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167419</xdr:colOff>
      <xdr:row>4</xdr:row>
      <xdr:rowOff>68235</xdr:rowOff>
    </xdr:from>
    <xdr:ext cx="471600" cy="471600"/>
    <xdr:pic>
      <xdr:nvPicPr>
        <xdr:cNvPr id="29" name="Imagen 8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8763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4</xdr:row>
      <xdr:rowOff>49743</xdr:rowOff>
    </xdr:from>
    <xdr:ext cx="514538" cy="520700"/>
    <xdr:pic>
      <xdr:nvPicPr>
        <xdr:cNvPr id="32" name="Imagen 9">
          <a:extLst>
            <a:ext uri="{FF2B5EF4-FFF2-40B4-BE49-F238E27FC236}">
              <a16:creationId xmlns:a16="http://schemas.microsoft.com/office/drawing/2014/main" id="{00000000-0008-0000-1F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2485" y="97366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4</xdr:row>
      <xdr:rowOff>71886</xdr:rowOff>
    </xdr:from>
    <xdr:ext cx="468000" cy="468001"/>
    <xdr:pic>
      <xdr:nvPicPr>
        <xdr:cNvPr id="33" name="7 Imagen" descr="PVEM.wmf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24363" y="979457"/>
          <a:ext cx="468000" cy="468001"/>
        </a:xfrm>
        <a:prstGeom prst="rect">
          <a:avLst/>
        </a:prstGeom>
      </xdr:spPr>
    </xdr:pic>
    <xdr:clientData/>
  </xdr:oneCellAnchor>
  <xdr:oneCellAnchor>
    <xdr:from>
      <xdr:col>4</xdr:col>
      <xdr:colOff>178818</xdr:colOff>
      <xdr:row>59</xdr:row>
      <xdr:rowOff>58768</xdr:rowOff>
    </xdr:from>
    <xdr:ext cx="471600" cy="471600"/>
    <xdr:pic>
      <xdr:nvPicPr>
        <xdr:cNvPr id="44" name="Imagen 2">
          <a:extLst>
            <a:ext uri="{FF2B5EF4-FFF2-40B4-BE49-F238E27FC236}">
              <a16:creationId xmlns:a16="http://schemas.microsoft.com/office/drawing/2014/main" id="{00000000-0008-0000-1F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4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179339</xdr:colOff>
      <xdr:row>59</xdr:row>
      <xdr:rowOff>58098</xdr:rowOff>
    </xdr:from>
    <xdr:ext cx="471600" cy="471600"/>
    <xdr:pic>
      <xdr:nvPicPr>
        <xdr:cNvPr id="45" name="Imagen 4">
          <a:extLst>
            <a:ext uri="{FF2B5EF4-FFF2-40B4-BE49-F238E27FC236}">
              <a16:creationId xmlns:a16="http://schemas.microsoft.com/office/drawing/2014/main" id="{00000000-0008-0000-1F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93" y="965669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143776</xdr:colOff>
      <xdr:row>59</xdr:row>
      <xdr:rowOff>89859</xdr:rowOff>
    </xdr:from>
    <xdr:ext cx="566108" cy="605909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1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28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125441</xdr:colOff>
      <xdr:row>59</xdr:row>
      <xdr:rowOff>98485</xdr:rowOff>
    </xdr:from>
    <xdr:ext cx="566108" cy="605909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1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691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59</xdr:row>
      <xdr:rowOff>62183</xdr:rowOff>
    </xdr:from>
    <xdr:ext cx="473188" cy="471601"/>
    <xdr:pic>
      <xdr:nvPicPr>
        <xdr:cNvPr id="50" name="36 Imagen" descr="Marco Nazas.png">
          <a:extLst>
            <a:ext uri="{FF2B5EF4-FFF2-40B4-BE49-F238E27FC236}">
              <a16:creationId xmlns:a16="http://schemas.microsoft.com/office/drawing/2014/main" id="{00000000-0008-0000-1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96945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167419</xdr:colOff>
      <xdr:row>59</xdr:row>
      <xdr:rowOff>68235</xdr:rowOff>
    </xdr:from>
    <xdr:ext cx="471600" cy="471600"/>
    <xdr:pic>
      <xdr:nvPicPr>
        <xdr:cNvPr id="51" name="Imagen 8">
          <a:extLst>
            <a:ext uri="{FF2B5EF4-FFF2-40B4-BE49-F238E27FC236}">
              <a16:creationId xmlns:a16="http://schemas.microsoft.com/office/drawing/2014/main" id="{00000000-0008-0000-1F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8763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59</xdr:row>
      <xdr:rowOff>49743</xdr:rowOff>
    </xdr:from>
    <xdr:ext cx="514538" cy="520700"/>
    <xdr:pic>
      <xdr:nvPicPr>
        <xdr:cNvPr id="54" name="Imagen 9"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527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59</xdr:row>
      <xdr:rowOff>71886</xdr:rowOff>
    </xdr:from>
    <xdr:ext cx="468000" cy="468001"/>
    <xdr:pic>
      <xdr:nvPicPr>
        <xdr:cNvPr id="55" name="7 Imagen" descr="PVEM.wmf">
          <a:extLst>
            <a:ext uri="{FF2B5EF4-FFF2-40B4-BE49-F238E27FC236}">
              <a16:creationId xmlns:a16="http://schemas.microsoft.com/office/drawing/2014/main" id="{00000000-0008-0000-1F00-00003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24363" y="979457"/>
          <a:ext cx="468000" cy="468001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67</xdr:row>
      <xdr:rowOff>62183</xdr:rowOff>
    </xdr:from>
    <xdr:ext cx="473188" cy="471601"/>
    <xdr:pic>
      <xdr:nvPicPr>
        <xdr:cNvPr id="56" name="36 Imagen" descr="Marco Nazas.png">
          <a:extLst>
            <a:ext uri="{FF2B5EF4-FFF2-40B4-BE49-F238E27FC236}">
              <a16:creationId xmlns:a16="http://schemas.microsoft.com/office/drawing/2014/main" id="{00000000-0008-0000-1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96945" y="7763056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167419</xdr:colOff>
      <xdr:row>67</xdr:row>
      <xdr:rowOff>68235</xdr:rowOff>
    </xdr:from>
    <xdr:ext cx="471600" cy="471600"/>
    <xdr:pic>
      <xdr:nvPicPr>
        <xdr:cNvPr id="57" name="Imagen 8">
          <a:extLst>
            <a:ext uri="{FF2B5EF4-FFF2-40B4-BE49-F238E27FC236}">
              <a16:creationId xmlns:a16="http://schemas.microsoft.com/office/drawing/2014/main" id="{00000000-0008-0000-1F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8763" y="7769108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67</xdr:row>
      <xdr:rowOff>49743</xdr:rowOff>
    </xdr:from>
    <xdr:ext cx="514538" cy="520700"/>
    <xdr:pic>
      <xdr:nvPicPr>
        <xdr:cNvPr id="60" name="Imagen 9">
          <a:extLst>
            <a:ext uri="{FF2B5EF4-FFF2-40B4-BE49-F238E27FC236}">
              <a16:creationId xmlns:a16="http://schemas.microsoft.com/office/drawing/2014/main" id="{00000000-0008-0000-1F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527" y="7750616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67</xdr:row>
      <xdr:rowOff>71886</xdr:rowOff>
    </xdr:from>
    <xdr:ext cx="468000" cy="468001"/>
    <xdr:pic>
      <xdr:nvPicPr>
        <xdr:cNvPr id="61" name="7 Imagen" descr="PVEM.wmf">
          <a:extLst>
            <a:ext uri="{FF2B5EF4-FFF2-40B4-BE49-F238E27FC236}">
              <a16:creationId xmlns:a16="http://schemas.microsoft.com/office/drawing/2014/main" id="{00000000-0008-0000-1F00-00003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24363" y="7772759"/>
          <a:ext cx="468000" cy="468001"/>
        </a:xfrm>
        <a:prstGeom prst="rect">
          <a:avLst/>
        </a:prstGeom>
      </xdr:spPr>
    </xdr:pic>
    <xdr:clientData/>
  </xdr:oneCellAnchor>
  <xdr:oneCellAnchor>
    <xdr:from>
      <xdr:col>4</xdr:col>
      <xdr:colOff>589342</xdr:colOff>
      <xdr:row>67</xdr:row>
      <xdr:rowOff>54842</xdr:rowOff>
    </xdr:from>
    <xdr:ext cx="471600" cy="471600"/>
    <xdr:pic>
      <xdr:nvPicPr>
        <xdr:cNvPr id="64" name="Imagen 2">
          <a:extLst>
            <a:ext uri="{FF2B5EF4-FFF2-40B4-BE49-F238E27FC236}">
              <a16:creationId xmlns:a16="http://schemas.microsoft.com/office/drawing/2014/main" id="{00000000-0008-0000-1F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1242" y="8922617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593171</xdr:colOff>
      <xdr:row>67</xdr:row>
      <xdr:rowOff>60412</xdr:rowOff>
    </xdr:from>
    <xdr:ext cx="471600" cy="471600"/>
    <xdr:pic>
      <xdr:nvPicPr>
        <xdr:cNvPr id="65" name="Imagen 4">
          <a:extLst>
            <a:ext uri="{FF2B5EF4-FFF2-40B4-BE49-F238E27FC236}">
              <a16:creationId xmlns:a16="http://schemas.microsoft.com/office/drawing/2014/main" id="{00000000-0008-0000-1F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371" y="8928187"/>
          <a:ext cx="471600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4</xdr:row>
      <xdr:rowOff>66808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247" y="893458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4</xdr:row>
      <xdr:rowOff>68223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085" y="8935998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59</xdr:row>
      <xdr:rowOff>66808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247" y="893458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59</xdr:row>
      <xdr:rowOff>68223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085" y="8935998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176297</xdr:colOff>
      <xdr:row>67</xdr:row>
      <xdr:rowOff>66808</xdr:rowOff>
    </xdr:from>
    <xdr:ext cx="475979" cy="471600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247" y="893458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176285</xdr:colOff>
      <xdr:row>67</xdr:row>
      <xdr:rowOff>68223</xdr:rowOff>
    </xdr:from>
    <xdr:ext cx="475979" cy="47160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7085" y="8935998"/>
          <a:ext cx="475979" cy="471600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139939</xdr:colOff>
      <xdr:row>3</xdr:row>
      <xdr:rowOff>21147</xdr:rowOff>
    </xdr:from>
    <xdr:ext cx="547477" cy="750035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39" y="722043"/>
          <a:ext cx="547477" cy="750035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0" name="21 Imagen" descr="17. IEPC.wmf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15</xdr:col>
      <xdr:colOff>159119</xdr:colOff>
      <xdr:row>0</xdr:row>
      <xdr:rowOff>10429</xdr:rowOff>
    </xdr:from>
    <xdr:ext cx="609600" cy="66675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1455" y="10429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223748</xdr:colOff>
      <xdr:row>4</xdr:row>
      <xdr:rowOff>58768</xdr:rowOff>
    </xdr:from>
    <xdr:ext cx="471600" cy="471600"/>
    <xdr:pic>
      <xdr:nvPicPr>
        <xdr:cNvPr id="12" name="Imagen 2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904" y="975325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224269</xdr:colOff>
      <xdr:row>4</xdr:row>
      <xdr:rowOff>67084</xdr:rowOff>
    </xdr:from>
    <xdr:to>
      <xdr:col>5</xdr:col>
      <xdr:colOff>695869</xdr:colOff>
      <xdr:row>6</xdr:row>
      <xdr:rowOff>143307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010" y="983641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161748</xdr:colOff>
      <xdr:row>4</xdr:row>
      <xdr:rowOff>89859</xdr:rowOff>
    </xdr:from>
    <xdr:ext cx="566108" cy="60590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0073" y="1006416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161385</xdr:colOff>
      <xdr:row>4</xdr:row>
      <xdr:rowOff>98485</xdr:rowOff>
    </xdr:from>
    <xdr:ext cx="566108" cy="605909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281" y="1015042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223927</xdr:colOff>
      <xdr:row>4</xdr:row>
      <xdr:rowOff>62183</xdr:rowOff>
    </xdr:from>
    <xdr:ext cx="473188" cy="471601"/>
    <xdr:pic>
      <xdr:nvPicPr>
        <xdr:cNvPr id="16" name="36 Imagen" descr="Marco Nazas.png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47394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193429</xdr:colOff>
      <xdr:row>4</xdr:row>
      <xdr:rowOff>49743</xdr:rowOff>
    </xdr:from>
    <xdr:ext cx="514538" cy="520700"/>
    <xdr:pic>
      <xdr:nvPicPr>
        <xdr:cNvPr id="19" name="Imagen 9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009" y="966300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224287</xdr:colOff>
      <xdr:row>4</xdr:row>
      <xdr:rowOff>71527</xdr:rowOff>
    </xdr:from>
    <xdr:ext cx="471600" cy="471601"/>
    <xdr:pic>
      <xdr:nvPicPr>
        <xdr:cNvPr id="20" name="11 Imagen" descr="PT.wmf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64311" y="988084"/>
          <a:ext cx="471600" cy="471601"/>
        </a:xfrm>
        <a:prstGeom prst="rect">
          <a:avLst/>
        </a:prstGeom>
      </xdr:spPr>
    </xdr:pic>
    <xdr:clientData/>
  </xdr:oneCellAnchor>
  <xdr:oneCellAnchor>
    <xdr:from>
      <xdr:col>4</xdr:col>
      <xdr:colOff>679202</xdr:colOff>
      <xdr:row>27</xdr:row>
      <xdr:rowOff>54842</xdr:rowOff>
    </xdr:from>
    <xdr:ext cx="471600" cy="471600"/>
    <xdr:pic>
      <xdr:nvPicPr>
        <xdr:cNvPr id="34" name="Imagen 2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58" y="5653026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683031</xdr:colOff>
      <xdr:row>27</xdr:row>
      <xdr:rowOff>60412</xdr:rowOff>
    </xdr:from>
    <xdr:ext cx="471600" cy="471600"/>
    <xdr:pic>
      <xdr:nvPicPr>
        <xdr:cNvPr id="35" name="Imagen 4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356" y="5658596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223748</xdr:colOff>
      <xdr:row>19</xdr:row>
      <xdr:rowOff>58768</xdr:rowOff>
    </xdr:from>
    <xdr:ext cx="471600" cy="471600"/>
    <xdr:pic>
      <xdr:nvPicPr>
        <xdr:cNvPr id="41" name="Imagen 2">
          <a:extLst>
            <a:ext uri="{FF2B5EF4-FFF2-40B4-BE49-F238E27FC236}">
              <a16:creationId xmlns:a16="http://schemas.microsoft.com/office/drawing/2014/main" id="{00000000-0008-0000-2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904" y="975325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224269</xdr:colOff>
      <xdr:row>19</xdr:row>
      <xdr:rowOff>67084</xdr:rowOff>
    </xdr:from>
    <xdr:ext cx="471600" cy="471600"/>
    <xdr:pic>
      <xdr:nvPicPr>
        <xdr:cNvPr id="42" name="Imagen 4">
          <a:extLst>
            <a:ext uri="{FF2B5EF4-FFF2-40B4-BE49-F238E27FC236}">
              <a16:creationId xmlns:a16="http://schemas.microsoft.com/office/drawing/2014/main" id="{00000000-0008-0000-2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010" y="983641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161748</xdr:colOff>
      <xdr:row>19</xdr:row>
      <xdr:rowOff>89859</xdr:rowOff>
    </xdr:from>
    <xdr:ext cx="566108" cy="605909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2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0073" y="1006416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161385</xdr:colOff>
      <xdr:row>19</xdr:row>
      <xdr:rowOff>98485</xdr:rowOff>
    </xdr:from>
    <xdr:ext cx="566108" cy="605909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2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281" y="1015042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223927</xdr:colOff>
      <xdr:row>19</xdr:row>
      <xdr:rowOff>62183</xdr:rowOff>
    </xdr:from>
    <xdr:ext cx="473188" cy="471601"/>
    <xdr:pic>
      <xdr:nvPicPr>
        <xdr:cNvPr id="47" name="36 Imagen" descr="Marco Nazas.png">
          <a:extLst>
            <a:ext uri="{FF2B5EF4-FFF2-40B4-BE49-F238E27FC236}">
              <a16:creationId xmlns:a16="http://schemas.microsoft.com/office/drawing/2014/main" id="{00000000-0008-0000-2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47394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193429</xdr:colOff>
      <xdr:row>19</xdr:row>
      <xdr:rowOff>49743</xdr:rowOff>
    </xdr:from>
    <xdr:ext cx="514538" cy="520700"/>
    <xdr:pic>
      <xdr:nvPicPr>
        <xdr:cNvPr id="50" name="Imagen 9">
          <a:extLst>
            <a:ext uri="{FF2B5EF4-FFF2-40B4-BE49-F238E27FC236}">
              <a16:creationId xmlns:a16="http://schemas.microsoft.com/office/drawing/2014/main" id="{00000000-0008-0000-2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009" y="966300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224287</xdr:colOff>
      <xdr:row>19</xdr:row>
      <xdr:rowOff>71527</xdr:rowOff>
    </xdr:from>
    <xdr:ext cx="471600" cy="471601"/>
    <xdr:pic>
      <xdr:nvPicPr>
        <xdr:cNvPr id="51" name="11 Imagen" descr="PT.wmf">
          <a:extLst>
            <a:ext uri="{FF2B5EF4-FFF2-40B4-BE49-F238E27FC236}">
              <a16:creationId xmlns:a16="http://schemas.microsoft.com/office/drawing/2014/main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64311" y="988084"/>
          <a:ext cx="471600" cy="471601"/>
        </a:xfrm>
        <a:prstGeom prst="rect">
          <a:avLst/>
        </a:prstGeom>
      </xdr:spPr>
    </xdr:pic>
    <xdr:clientData/>
  </xdr:oneCellAnchor>
  <xdr:oneCellAnchor>
    <xdr:from>
      <xdr:col>8</xdr:col>
      <xdr:colOff>223927</xdr:colOff>
      <xdr:row>27</xdr:row>
      <xdr:rowOff>62183</xdr:rowOff>
    </xdr:from>
    <xdr:ext cx="473188" cy="471601"/>
    <xdr:pic>
      <xdr:nvPicPr>
        <xdr:cNvPr id="52" name="36 Imagen" descr="Marco Nazas.png">
          <a:extLst>
            <a:ext uri="{FF2B5EF4-FFF2-40B4-BE49-F238E27FC236}">
              <a16:creationId xmlns:a16="http://schemas.microsoft.com/office/drawing/2014/main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47394" y="407885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193429</xdr:colOff>
      <xdr:row>27</xdr:row>
      <xdr:rowOff>49743</xdr:rowOff>
    </xdr:from>
    <xdr:ext cx="514538" cy="520700"/>
    <xdr:pic>
      <xdr:nvPicPr>
        <xdr:cNvPr id="55" name="Imagen 9">
          <a:extLst>
            <a:ext uri="{FF2B5EF4-FFF2-40B4-BE49-F238E27FC236}">
              <a16:creationId xmlns:a16="http://schemas.microsoft.com/office/drawing/2014/main" id="{00000000-0008-0000-2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009" y="406641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224287</xdr:colOff>
      <xdr:row>27</xdr:row>
      <xdr:rowOff>71527</xdr:rowOff>
    </xdr:from>
    <xdr:ext cx="471600" cy="471601"/>
    <xdr:pic>
      <xdr:nvPicPr>
        <xdr:cNvPr id="56" name="11 Imagen" descr="PT.wmf">
          <a:extLst>
            <a:ext uri="{FF2B5EF4-FFF2-40B4-BE49-F238E27FC236}">
              <a16:creationId xmlns:a16="http://schemas.microsoft.com/office/drawing/2014/main" id="{00000000-0008-0000-2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64311" y="4088202"/>
          <a:ext cx="471600" cy="471601"/>
        </a:xfrm>
        <a:prstGeom prst="rect">
          <a:avLst/>
        </a:prstGeom>
      </xdr:spPr>
    </xdr:pic>
    <xdr:clientData/>
  </xdr:oneCellAnchor>
  <xdr:oneCellAnchor>
    <xdr:from>
      <xdr:col>12</xdr:col>
      <xdr:colOff>218009</xdr:colOff>
      <xdr:row>4</xdr:row>
      <xdr:rowOff>66808</xdr:rowOff>
    </xdr:from>
    <xdr:ext cx="475979" cy="471600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188" y="98106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217997</xdr:colOff>
      <xdr:row>4</xdr:row>
      <xdr:rowOff>68223</xdr:rowOff>
    </xdr:from>
    <xdr:ext cx="475979" cy="47160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8344" y="98248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218009</xdr:colOff>
      <xdr:row>19</xdr:row>
      <xdr:rowOff>66808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188" y="98106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217997</xdr:colOff>
      <xdr:row>19</xdr:row>
      <xdr:rowOff>68223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8344" y="98248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218009</xdr:colOff>
      <xdr:row>27</xdr:row>
      <xdr:rowOff>66808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188" y="98106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217997</xdr:colOff>
      <xdr:row>27</xdr:row>
      <xdr:rowOff>68223</xdr:rowOff>
    </xdr:from>
    <xdr:ext cx="475979" cy="47160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8344" y="982484"/>
          <a:ext cx="475979" cy="471600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103996</xdr:colOff>
      <xdr:row>3</xdr:row>
      <xdr:rowOff>87342</xdr:rowOff>
    </xdr:from>
    <xdr:ext cx="596900" cy="656591"/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96" y="788238"/>
          <a:ext cx="596900" cy="656591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9" name="21 Imagen" descr="17. IEPC.wmf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15</xdr:col>
      <xdr:colOff>188700</xdr:colOff>
      <xdr:row>0</xdr:row>
      <xdr:rowOff>26958</xdr:rowOff>
    </xdr:from>
    <xdr:ext cx="609600" cy="66675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47" y="26958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223748</xdr:colOff>
      <xdr:row>4</xdr:row>
      <xdr:rowOff>58768</xdr:rowOff>
    </xdr:from>
    <xdr:ext cx="471600" cy="471600"/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904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224269</xdr:colOff>
      <xdr:row>4</xdr:row>
      <xdr:rowOff>67084</xdr:rowOff>
    </xdr:from>
    <xdr:to>
      <xdr:col>5</xdr:col>
      <xdr:colOff>695869</xdr:colOff>
      <xdr:row>6</xdr:row>
      <xdr:rowOff>143307</xdr:rowOff>
    </xdr:to>
    <xdr:pic>
      <xdr:nvPicPr>
        <xdr:cNvPr id="12" name="Imagen 4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981" y="965669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179720</xdr:colOff>
      <xdr:row>4</xdr:row>
      <xdr:rowOff>89859</xdr:rowOff>
    </xdr:from>
    <xdr:ext cx="566108" cy="605909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989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179357</xdr:colOff>
      <xdr:row>4</xdr:row>
      <xdr:rowOff>98485</xdr:rowOff>
    </xdr:from>
    <xdr:ext cx="566108" cy="60590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182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232913</xdr:colOff>
      <xdr:row>4</xdr:row>
      <xdr:rowOff>62183</xdr:rowOff>
    </xdr:from>
    <xdr:ext cx="473188" cy="471601"/>
    <xdr:pic>
      <xdr:nvPicPr>
        <xdr:cNvPr id="15" name="36 Imagen" descr="Marco Nazas.png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10295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184443</xdr:colOff>
      <xdr:row>4</xdr:row>
      <xdr:rowOff>49743</xdr:rowOff>
    </xdr:from>
    <xdr:ext cx="514538" cy="520700"/>
    <xdr:pic>
      <xdr:nvPicPr>
        <xdr:cNvPr id="18" name="Imagen 9">
          <a:extLst>
            <a:ext uri="{FF2B5EF4-FFF2-40B4-BE49-F238E27FC236}">
              <a16:creationId xmlns:a16="http://schemas.microsoft.com/office/drawing/2014/main" id="{00000000-0008-0000-2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938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224287</xdr:colOff>
      <xdr:row>4</xdr:row>
      <xdr:rowOff>71527</xdr:rowOff>
    </xdr:from>
    <xdr:ext cx="471600" cy="471601"/>
    <xdr:pic>
      <xdr:nvPicPr>
        <xdr:cNvPr id="19" name="11 Imagen" descr="PT.wmf">
          <a:extLst>
            <a:ext uri="{FF2B5EF4-FFF2-40B4-BE49-F238E27FC236}">
              <a16:creationId xmlns:a16="http://schemas.microsoft.com/office/drawing/2014/main" id="{00000000-0008-0000-2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18226" y="970112"/>
          <a:ext cx="471600" cy="471601"/>
        </a:xfrm>
        <a:prstGeom prst="rect">
          <a:avLst/>
        </a:prstGeom>
      </xdr:spPr>
    </xdr:pic>
    <xdr:clientData/>
  </xdr:oneCellAnchor>
  <xdr:oneCellAnchor>
    <xdr:from>
      <xdr:col>4</xdr:col>
      <xdr:colOff>661231</xdr:colOff>
      <xdr:row>29</xdr:row>
      <xdr:rowOff>54842</xdr:rowOff>
    </xdr:from>
    <xdr:ext cx="471600" cy="471600"/>
    <xdr:pic>
      <xdr:nvPicPr>
        <xdr:cNvPr id="31" name="Imagen 2">
          <a:extLst>
            <a:ext uri="{FF2B5EF4-FFF2-40B4-BE49-F238E27FC236}">
              <a16:creationId xmlns:a16="http://schemas.microsoft.com/office/drawing/2014/main" id="{00000000-0008-0000-21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2387" y="5931587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692017</xdr:colOff>
      <xdr:row>29</xdr:row>
      <xdr:rowOff>60412</xdr:rowOff>
    </xdr:from>
    <xdr:ext cx="471600" cy="471600"/>
    <xdr:pic>
      <xdr:nvPicPr>
        <xdr:cNvPr id="32" name="Imagen 4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286" y="6053973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223748</xdr:colOff>
      <xdr:row>21</xdr:row>
      <xdr:rowOff>58768</xdr:rowOff>
    </xdr:from>
    <xdr:ext cx="471600" cy="471600"/>
    <xdr:pic>
      <xdr:nvPicPr>
        <xdr:cNvPr id="40" name="Imagen 2">
          <a:extLst>
            <a:ext uri="{FF2B5EF4-FFF2-40B4-BE49-F238E27FC236}">
              <a16:creationId xmlns:a16="http://schemas.microsoft.com/office/drawing/2014/main" id="{00000000-0008-0000-2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904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224269</xdr:colOff>
      <xdr:row>21</xdr:row>
      <xdr:rowOff>67084</xdr:rowOff>
    </xdr:from>
    <xdr:ext cx="471600" cy="471600"/>
    <xdr:pic>
      <xdr:nvPicPr>
        <xdr:cNvPr id="41" name="Imagen 4">
          <a:extLst>
            <a:ext uri="{FF2B5EF4-FFF2-40B4-BE49-F238E27FC236}">
              <a16:creationId xmlns:a16="http://schemas.microsoft.com/office/drawing/2014/main" id="{00000000-0008-0000-2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981" y="97465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179720</xdr:colOff>
      <xdr:row>21</xdr:row>
      <xdr:rowOff>89859</xdr:rowOff>
    </xdr:from>
    <xdr:ext cx="566108" cy="605909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2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989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179357</xdr:colOff>
      <xdr:row>21</xdr:row>
      <xdr:rowOff>98485</xdr:rowOff>
    </xdr:from>
    <xdr:ext cx="566108" cy="605909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2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182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232913</xdr:colOff>
      <xdr:row>21</xdr:row>
      <xdr:rowOff>62183</xdr:rowOff>
    </xdr:from>
    <xdr:ext cx="473188" cy="471601"/>
    <xdr:pic>
      <xdr:nvPicPr>
        <xdr:cNvPr id="44" name="36 Imagen" descr="Marco Nazas.png">
          <a:extLst>
            <a:ext uri="{FF2B5EF4-FFF2-40B4-BE49-F238E27FC236}">
              <a16:creationId xmlns:a16="http://schemas.microsoft.com/office/drawing/2014/main" id="{00000000-0008-0000-2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10295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184443</xdr:colOff>
      <xdr:row>21</xdr:row>
      <xdr:rowOff>49743</xdr:rowOff>
    </xdr:from>
    <xdr:ext cx="514538" cy="520700"/>
    <xdr:pic>
      <xdr:nvPicPr>
        <xdr:cNvPr id="47" name="Imagen 9">
          <a:extLst>
            <a:ext uri="{FF2B5EF4-FFF2-40B4-BE49-F238E27FC236}">
              <a16:creationId xmlns:a16="http://schemas.microsoft.com/office/drawing/2014/main" id="{00000000-0008-0000-21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938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224287</xdr:colOff>
      <xdr:row>21</xdr:row>
      <xdr:rowOff>71527</xdr:rowOff>
    </xdr:from>
    <xdr:ext cx="471600" cy="471601"/>
    <xdr:pic>
      <xdr:nvPicPr>
        <xdr:cNvPr id="48" name="11 Imagen" descr="PT.wmf">
          <a:extLst>
            <a:ext uri="{FF2B5EF4-FFF2-40B4-BE49-F238E27FC236}">
              <a16:creationId xmlns:a16="http://schemas.microsoft.com/office/drawing/2014/main" id="{00000000-0008-0000-2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18226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8</xdr:col>
      <xdr:colOff>232913</xdr:colOff>
      <xdr:row>29</xdr:row>
      <xdr:rowOff>62183</xdr:rowOff>
    </xdr:from>
    <xdr:ext cx="473188" cy="471601"/>
    <xdr:pic>
      <xdr:nvPicPr>
        <xdr:cNvPr id="49" name="36 Imagen" descr="Marco Nazas.png">
          <a:extLst>
            <a:ext uri="{FF2B5EF4-FFF2-40B4-BE49-F238E27FC236}">
              <a16:creationId xmlns:a16="http://schemas.microsoft.com/office/drawing/2014/main" id="{00000000-0008-0000-2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10295" y="3845225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184443</xdr:colOff>
      <xdr:row>29</xdr:row>
      <xdr:rowOff>49743</xdr:rowOff>
    </xdr:from>
    <xdr:ext cx="514538" cy="520700"/>
    <xdr:pic>
      <xdr:nvPicPr>
        <xdr:cNvPr id="52" name="Imagen 9">
          <a:extLst>
            <a:ext uri="{FF2B5EF4-FFF2-40B4-BE49-F238E27FC236}">
              <a16:creationId xmlns:a16="http://schemas.microsoft.com/office/drawing/2014/main" id="{00000000-0008-0000-2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4938" y="3832785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224287</xdr:colOff>
      <xdr:row>29</xdr:row>
      <xdr:rowOff>71527</xdr:rowOff>
    </xdr:from>
    <xdr:ext cx="471600" cy="471601"/>
    <xdr:pic>
      <xdr:nvPicPr>
        <xdr:cNvPr id="53" name="11 Imagen" descr="PT.wmf">
          <a:extLst>
            <a:ext uri="{FF2B5EF4-FFF2-40B4-BE49-F238E27FC236}">
              <a16:creationId xmlns:a16="http://schemas.microsoft.com/office/drawing/2014/main" id="{00000000-0008-0000-2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18226" y="3854569"/>
          <a:ext cx="471600" cy="471601"/>
        </a:xfrm>
        <a:prstGeom prst="rect">
          <a:avLst/>
        </a:prstGeom>
      </xdr:spPr>
    </xdr:pic>
    <xdr:clientData/>
  </xdr:oneCellAnchor>
  <xdr:oneCellAnchor>
    <xdr:from>
      <xdr:col>12</xdr:col>
      <xdr:colOff>218009</xdr:colOff>
      <xdr:row>21</xdr:row>
      <xdr:rowOff>66808</xdr:rowOff>
    </xdr:from>
    <xdr:ext cx="475979" cy="471600"/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1284" y="5591308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217997</xdr:colOff>
      <xdr:row>21</xdr:row>
      <xdr:rowOff>68223</xdr:rowOff>
    </xdr:from>
    <xdr:ext cx="475979" cy="471600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6397" y="559272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218009</xdr:colOff>
      <xdr:row>29</xdr:row>
      <xdr:rowOff>66808</xdr:rowOff>
    </xdr:from>
    <xdr:ext cx="475979" cy="471600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1284" y="5591308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217997</xdr:colOff>
      <xdr:row>29</xdr:row>
      <xdr:rowOff>68223</xdr:rowOff>
    </xdr:from>
    <xdr:ext cx="475979" cy="47160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6397" y="559272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218009</xdr:colOff>
      <xdr:row>4</xdr:row>
      <xdr:rowOff>66808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1284" y="5591308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217997</xdr:colOff>
      <xdr:row>4</xdr:row>
      <xdr:rowOff>68223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6397" y="5592723"/>
          <a:ext cx="475979" cy="471600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0" name="21 Imagen" descr="17. IEPC.wmf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134785</xdr:colOff>
      <xdr:row>0</xdr:row>
      <xdr:rowOff>8986</xdr:rowOff>
    </xdr:from>
    <xdr:ext cx="609600" cy="666750"/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6601" y="8986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187804</xdr:colOff>
      <xdr:row>4</xdr:row>
      <xdr:rowOff>58768</xdr:rowOff>
    </xdr:from>
    <xdr:ext cx="471600" cy="471600"/>
    <xdr:pic>
      <xdr:nvPicPr>
        <xdr:cNvPr id="12" name="Imagen 2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60" y="975325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188325</xdr:colOff>
      <xdr:row>4</xdr:row>
      <xdr:rowOff>67084</xdr:rowOff>
    </xdr:from>
    <xdr:to>
      <xdr:col>5</xdr:col>
      <xdr:colOff>659925</xdr:colOff>
      <xdr:row>6</xdr:row>
      <xdr:rowOff>143307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93" y="983641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125804</xdr:colOff>
      <xdr:row>4</xdr:row>
      <xdr:rowOff>89859</xdr:rowOff>
    </xdr:from>
    <xdr:ext cx="566108" cy="60590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384" y="1006416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125441</xdr:colOff>
      <xdr:row>4</xdr:row>
      <xdr:rowOff>98485</xdr:rowOff>
    </xdr:from>
    <xdr:ext cx="566108" cy="605909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733" y="1015042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</xdr:row>
      <xdr:rowOff>62183</xdr:rowOff>
    </xdr:from>
    <xdr:ext cx="473188" cy="471601"/>
    <xdr:pic>
      <xdr:nvPicPr>
        <xdr:cNvPr id="16" name="36 Imagen" descr="Marco Nazas.png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52016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179357</xdr:colOff>
      <xdr:row>4</xdr:row>
      <xdr:rowOff>71527</xdr:rowOff>
    </xdr:from>
    <xdr:ext cx="471600" cy="471601"/>
    <xdr:pic>
      <xdr:nvPicPr>
        <xdr:cNvPr id="17" name="11 Imagen" descr="PT.wmf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79074" y="988084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4</xdr:row>
      <xdr:rowOff>49743</xdr:rowOff>
    </xdr:from>
    <xdr:ext cx="514538" cy="520700"/>
    <xdr:pic>
      <xdr:nvPicPr>
        <xdr:cNvPr id="20" name="Imagen 9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627" y="966300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4</xdr:row>
      <xdr:rowOff>68235</xdr:rowOff>
    </xdr:from>
    <xdr:ext cx="471600" cy="471600"/>
    <xdr:pic>
      <xdr:nvPicPr>
        <xdr:cNvPr id="21" name="Imagen 8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3834" y="984792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187804</xdr:colOff>
      <xdr:row>29</xdr:row>
      <xdr:rowOff>58768</xdr:rowOff>
    </xdr:from>
    <xdr:ext cx="471600" cy="471600"/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60" y="975325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188325</xdr:colOff>
      <xdr:row>29</xdr:row>
      <xdr:rowOff>67084</xdr:rowOff>
    </xdr:from>
    <xdr:ext cx="471600" cy="471600"/>
    <xdr:pic>
      <xdr:nvPicPr>
        <xdr:cNvPr id="25" name="Imagen 4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93" y="983641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125804</xdr:colOff>
      <xdr:row>29</xdr:row>
      <xdr:rowOff>89859</xdr:rowOff>
    </xdr:from>
    <xdr:ext cx="566108" cy="605909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384" y="4483939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125441</xdr:colOff>
      <xdr:row>29</xdr:row>
      <xdr:rowOff>98485</xdr:rowOff>
    </xdr:from>
    <xdr:ext cx="566108" cy="605909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9733" y="4492565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29</xdr:row>
      <xdr:rowOff>62183</xdr:rowOff>
    </xdr:from>
    <xdr:ext cx="473188" cy="471601"/>
    <xdr:pic>
      <xdr:nvPicPr>
        <xdr:cNvPr id="28" name="36 Imagen" descr="Marco Nazas.png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1002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179357</xdr:colOff>
      <xdr:row>29</xdr:row>
      <xdr:rowOff>71527</xdr:rowOff>
    </xdr:from>
    <xdr:ext cx="471600" cy="471601"/>
    <xdr:pic>
      <xdr:nvPicPr>
        <xdr:cNvPr id="29" name="11 Imagen" descr="PT.wmf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79074" y="988084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29</xdr:row>
      <xdr:rowOff>49743</xdr:rowOff>
    </xdr:from>
    <xdr:ext cx="514538" cy="520700"/>
    <xdr:pic>
      <xdr:nvPicPr>
        <xdr:cNvPr id="33" name="Imagen 9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627" y="966300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29</xdr:row>
      <xdr:rowOff>68235</xdr:rowOff>
    </xdr:from>
    <xdr:ext cx="471600" cy="471600"/>
    <xdr:pic>
      <xdr:nvPicPr>
        <xdr:cNvPr id="34" name="Imagen 8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3834" y="984792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37</xdr:row>
      <xdr:rowOff>62183</xdr:rowOff>
    </xdr:from>
    <xdr:ext cx="473188" cy="471601"/>
    <xdr:pic>
      <xdr:nvPicPr>
        <xdr:cNvPr id="35" name="36 Imagen" descr="Marco Nazas.png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1002" y="4456263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179357</xdr:colOff>
      <xdr:row>37</xdr:row>
      <xdr:rowOff>71527</xdr:rowOff>
    </xdr:from>
    <xdr:ext cx="471600" cy="471601"/>
    <xdr:pic>
      <xdr:nvPicPr>
        <xdr:cNvPr id="36" name="11 Imagen" descr="PT.wmf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79074" y="4465607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37</xdr:row>
      <xdr:rowOff>49743</xdr:rowOff>
    </xdr:from>
    <xdr:ext cx="514538" cy="520700"/>
    <xdr:pic>
      <xdr:nvPicPr>
        <xdr:cNvPr id="39" name="Imagen 9">
          <a:extLst>
            <a:ext uri="{FF2B5EF4-FFF2-40B4-BE49-F238E27FC236}">
              <a16:creationId xmlns:a16="http://schemas.microsoft.com/office/drawing/2014/main" id="{00000000-0008-0000-22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627" y="4443823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37</xdr:row>
      <xdr:rowOff>68235</xdr:rowOff>
    </xdr:from>
    <xdr:ext cx="471600" cy="471600"/>
    <xdr:pic>
      <xdr:nvPicPr>
        <xdr:cNvPr id="40" name="Imagen 8">
          <a:extLst>
            <a:ext uri="{FF2B5EF4-FFF2-40B4-BE49-F238E27FC236}">
              <a16:creationId xmlns:a16="http://schemas.microsoft.com/office/drawing/2014/main" id="{00000000-0008-0000-22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3834" y="4462315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607314</xdr:colOff>
      <xdr:row>37</xdr:row>
      <xdr:rowOff>54842</xdr:rowOff>
    </xdr:from>
    <xdr:ext cx="471600" cy="471600"/>
    <xdr:pic>
      <xdr:nvPicPr>
        <xdr:cNvPr id="41" name="Imagen 2">
          <a:extLst>
            <a:ext uri="{FF2B5EF4-FFF2-40B4-BE49-F238E27FC236}">
              <a16:creationId xmlns:a16="http://schemas.microsoft.com/office/drawing/2014/main" id="{00000000-0008-0000-22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70" y="6003474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593171</xdr:colOff>
      <xdr:row>37</xdr:row>
      <xdr:rowOff>60412</xdr:rowOff>
    </xdr:from>
    <xdr:ext cx="471600" cy="471600"/>
    <xdr:pic>
      <xdr:nvPicPr>
        <xdr:cNvPr id="42" name="Imagen 4">
          <a:extLst>
            <a:ext uri="{FF2B5EF4-FFF2-40B4-BE49-F238E27FC236}">
              <a16:creationId xmlns:a16="http://schemas.microsoft.com/office/drawing/2014/main" id="{00000000-0008-0000-22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751" y="6009044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152759</xdr:colOff>
      <xdr:row>2</xdr:row>
      <xdr:rowOff>134676</xdr:rowOff>
    </xdr:from>
    <xdr:to>
      <xdr:col>0</xdr:col>
      <xdr:colOff>655966</xdr:colOff>
      <xdr:row>6</xdr:row>
      <xdr:rowOff>172542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9" y="646869"/>
          <a:ext cx="503207" cy="837607"/>
        </a:xfrm>
        <a:prstGeom prst="rect">
          <a:avLst/>
        </a:prstGeom>
      </xdr:spPr>
    </xdr:pic>
    <xdr:clientData/>
  </xdr:twoCellAnchor>
  <xdr:oneCellAnchor>
    <xdr:from>
      <xdr:col>13</xdr:col>
      <xdr:colOff>171644</xdr:colOff>
      <xdr:row>29</xdr:row>
      <xdr:rowOff>66808</xdr:rowOff>
    </xdr:from>
    <xdr:ext cx="475979" cy="471600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686" y="616112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184277</xdr:colOff>
      <xdr:row>29</xdr:row>
      <xdr:rowOff>68223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115" y="6162537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171644</xdr:colOff>
      <xdr:row>37</xdr:row>
      <xdr:rowOff>66808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2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686" y="6161122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184277</xdr:colOff>
      <xdr:row>37</xdr:row>
      <xdr:rowOff>68223</xdr:rowOff>
    </xdr:from>
    <xdr:ext cx="475979" cy="4716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115" y="6162537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171644</xdr:colOff>
      <xdr:row>4</xdr:row>
      <xdr:rowOff>66808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2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9686" y="773316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184277</xdr:colOff>
      <xdr:row>4</xdr:row>
      <xdr:rowOff>68223</xdr:rowOff>
    </xdr:from>
    <xdr:ext cx="475979" cy="471600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2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115" y="7734584"/>
          <a:ext cx="475979" cy="471600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179717</xdr:colOff>
      <xdr:row>3</xdr:row>
      <xdr:rowOff>14857</xdr:rowOff>
    </xdr:from>
    <xdr:ext cx="495300" cy="754145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17" y="715753"/>
          <a:ext cx="495300" cy="754145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8" name="21 Imagen" descr="17. IEPC.wmf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161742</xdr:colOff>
      <xdr:row>0</xdr:row>
      <xdr:rowOff>26958</xdr:rowOff>
    </xdr:from>
    <xdr:ext cx="609600" cy="666750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7615" y="26958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187804</xdr:colOff>
      <xdr:row>4</xdr:row>
      <xdr:rowOff>58768</xdr:rowOff>
    </xdr:from>
    <xdr:ext cx="471600" cy="471600"/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554" y="98269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188325</xdr:colOff>
      <xdr:row>4</xdr:row>
      <xdr:rowOff>67084</xdr:rowOff>
    </xdr:from>
    <xdr:to>
      <xdr:col>5</xdr:col>
      <xdr:colOff>659925</xdr:colOff>
      <xdr:row>6</xdr:row>
      <xdr:rowOff>143307</xdr:rowOff>
    </xdr:to>
    <xdr:pic>
      <xdr:nvPicPr>
        <xdr:cNvPr id="11" name="Imagen 4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2225" y="991009"/>
          <a:ext cx="471600" cy="476273"/>
        </a:xfrm>
        <a:prstGeom prst="rect">
          <a:avLst/>
        </a:prstGeom>
      </xdr:spPr>
    </xdr:pic>
    <xdr:clientData/>
  </xdr:twoCellAnchor>
  <xdr:oneCellAnchor>
    <xdr:from>
      <xdr:col>6</xdr:col>
      <xdr:colOff>125804</xdr:colOff>
      <xdr:row>4</xdr:row>
      <xdr:rowOff>89859</xdr:rowOff>
    </xdr:from>
    <xdr:ext cx="566108" cy="60590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854" y="101378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125441</xdr:colOff>
      <xdr:row>4</xdr:row>
      <xdr:rowOff>98485</xdr:rowOff>
    </xdr:from>
    <xdr:ext cx="566108" cy="605909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7641" y="102241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</xdr:row>
      <xdr:rowOff>62183</xdr:rowOff>
    </xdr:from>
    <xdr:ext cx="473188" cy="471601"/>
    <xdr:pic>
      <xdr:nvPicPr>
        <xdr:cNvPr id="16" name="36 Imagen" descr="Marco Nazas.png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61361" y="986108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4</xdr:row>
      <xdr:rowOff>49743</xdr:rowOff>
    </xdr:from>
    <xdr:ext cx="514538" cy="520700"/>
    <xdr:pic>
      <xdr:nvPicPr>
        <xdr:cNvPr id="19" name="Imagen 9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6285" y="973668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4</xdr:row>
      <xdr:rowOff>68235</xdr:rowOff>
    </xdr:from>
    <xdr:ext cx="471600" cy="471600"/>
    <xdr:pic>
      <xdr:nvPicPr>
        <xdr:cNvPr id="20" name="Imagen 8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055" y="992160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4</xdr:row>
      <xdr:rowOff>71885</xdr:rowOff>
    </xdr:from>
    <xdr:ext cx="471600" cy="471600"/>
    <xdr:pic>
      <xdr:nvPicPr>
        <xdr:cNvPr id="21" name="7 Imagen" descr="PVEM.wmf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69292" y="979456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187804</xdr:colOff>
      <xdr:row>152</xdr:row>
      <xdr:rowOff>58768</xdr:rowOff>
    </xdr:from>
    <xdr:ext cx="471600" cy="471600"/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889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188325</xdr:colOff>
      <xdr:row>152</xdr:row>
      <xdr:rowOff>67084</xdr:rowOff>
    </xdr:from>
    <xdr:ext cx="471600" cy="471600"/>
    <xdr:pic>
      <xdr:nvPicPr>
        <xdr:cNvPr id="23" name="Imagen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1108" y="97465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125804</xdr:colOff>
      <xdr:row>152</xdr:row>
      <xdr:rowOff>89859</xdr:rowOff>
    </xdr:from>
    <xdr:ext cx="566108" cy="605909"/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28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125441</xdr:colOff>
      <xdr:row>152</xdr:row>
      <xdr:rowOff>98485</xdr:rowOff>
    </xdr:from>
    <xdr:ext cx="566108" cy="605909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620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152</xdr:row>
      <xdr:rowOff>62183</xdr:rowOff>
    </xdr:from>
    <xdr:ext cx="473188" cy="471601"/>
    <xdr:pic>
      <xdr:nvPicPr>
        <xdr:cNvPr id="26" name="36 Imagen" descr="Marco Nazas.png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2888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152</xdr:row>
      <xdr:rowOff>49743</xdr:rowOff>
    </xdr:from>
    <xdr:ext cx="514538" cy="520700"/>
    <xdr:pic>
      <xdr:nvPicPr>
        <xdr:cNvPr id="29" name="Imagen 9">
          <a:extLst>
            <a:ext uri="{FF2B5EF4-FFF2-40B4-BE49-F238E27FC236}">
              <a16:creationId xmlns:a16="http://schemas.microsoft.com/office/drawing/2014/main" id="{00000000-0008-0000-23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0457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152</xdr:row>
      <xdr:rowOff>68235</xdr:rowOff>
    </xdr:from>
    <xdr:ext cx="471600" cy="471600"/>
    <xdr:pic>
      <xdr:nvPicPr>
        <xdr:cNvPr id="30" name="Imagen 8">
          <a:extLst>
            <a:ext uri="{FF2B5EF4-FFF2-40B4-BE49-F238E27FC236}">
              <a16:creationId xmlns:a16="http://schemas.microsoft.com/office/drawing/2014/main" id="{00000000-0008-0000-23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2679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152</xdr:row>
      <xdr:rowOff>71885</xdr:rowOff>
    </xdr:from>
    <xdr:ext cx="471600" cy="471600"/>
    <xdr:pic>
      <xdr:nvPicPr>
        <xdr:cNvPr id="31" name="7 Imagen" descr="PVEM.wmf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69292" y="979456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160</xdr:row>
      <xdr:rowOff>62183</xdr:rowOff>
    </xdr:from>
    <xdr:ext cx="473188" cy="471601"/>
    <xdr:pic>
      <xdr:nvPicPr>
        <xdr:cNvPr id="32" name="36 Imagen" descr="Marco Nazas.png">
          <a:extLst>
            <a:ext uri="{FF2B5EF4-FFF2-40B4-BE49-F238E27FC236}">
              <a16:creationId xmlns:a16="http://schemas.microsoft.com/office/drawing/2014/main" id="{00000000-0008-0000-2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32888" y="21017183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157485</xdr:colOff>
      <xdr:row>160</xdr:row>
      <xdr:rowOff>49743</xdr:rowOff>
    </xdr:from>
    <xdr:ext cx="514538" cy="520700"/>
    <xdr:pic>
      <xdr:nvPicPr>
        <xdr:cNvPr id="35" name="Imagen 9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0457" y="21004743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160</xdr:row>
      <xdr:rowOff>68235</xdr:rowOff>
    </xdr:from>
    <xdr:ext cx="471600" cy="471600"/>
    <xdr:pic>
      <xdr:nvPicPr>
        <xdr:cNvPr id="36" name="Imagen 8">
          <a:extLst>
            <a:ext uri="{FF2B5EF4-FFF2-40B4-BE49-F238E27FC236}">
              <a16:creationId xmlns:a16="http://schemas.microsoft.com/office/drawing/2014/main" id="{00000000-0008-0000-23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2679" y="21023235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179717</xdr:colOff>
      <xdr:row>160</xdr:row>
      <xdr:rowOff>71885</xdr:rowOff>
    </xdr:from>
    <xdr:ext cx="471600" cy="471600"/>
    <xdr:pic>
      <xdr:nvPicPr>
        <xdr:cNvPr id="37" name="7 Imagen" descr="PVEM.wmf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069292" y="21026885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607314</xdr:colOff>
      <xdr:row>160</xdr:row>
      <xdr:rowOff>54842</xdr:rowOff>
    </xdr:from>
    <xdr:ext cx="471600" cy="471600"/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23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064" y="8036792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593171</xdr:colOff>
      <xdr:row>160</xdr:row>
      <xdr:rowOff>60412</xdr:rowOff>
    </xdr:from>
    <xdr:ext cx="471600" cy="471600"/>
    <xdr:pic>
      <xdr:nvPicPr>
        <xdr:cNvPr id="39" name="Imagen 4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6221" y="8042362"/>
          <a:ext cx="471600" cy="471600"/>
        </a:xfrm>
        <a:prstGeom prst="rect">
          <a:avLst/>
        </a:prstGeom>
      </xdr:spPr>
    </xdr:pic>
    <xdr:clientData/>
  </xdr:oneCellAnchor>
  <xdr:oneCellAnchor>
    <xdr:from>
      <xdr:col>13</xdr:col>
      <xdr:colOff>171644</xdr:colOff>
      <xdr:row>4</xdr:row>
      <xdr:rowOff>66808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1119" y="7715383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184277</xdr:colOff>
      <xdr:row>4</xdr:row>
      <xdr:rowOff>68223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2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127" y="7716798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171644</xdr:colOff>
      <xdr:row>152</xdr:row>
      <xdr:rowOff>66808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2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267" y="97437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184277</xdr:colOff>
      <xdr:row>152</xdr:row>
      <xdr:rowOff>68223</xdr:rowOff>
    </xdr:from>
    <xdr:ext cx="475979" cy="4716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2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187" y="97579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171644</xdr:colOff>
      <xdr:row>160</xdr:row>
      <xdr:rowOff>66808</xdr:rowOff>
    </xdr:from>
    <xdr:ext cx="475979" cy="4716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2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267" y="97437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184277</xdr:colOff>
      <xdr:row>160</xdr:row>
      <xdr:rowOff>68223</xdr:rowOff>
    </xdr:from>
    <xdr:ext cx="475979" cy="471600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2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187" y="975794"/>
          <a:ext cx="475979" cy="47160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50137</xdr:colOff>
      <xdr:row>4</xdr:row>
      <xdr:rowOff>71886</xdr:rowOff>
    </xdr:from>
    <xdr:ext cx="569885" cy="476252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741" y="979457"/>
          <a:ext cx="569885" cy="476252"/>
        </a:xfrm>
        <a:prstGeom prst="rect">
          <a:avLst/>
        </a:prstGeom>
      </xdr:spPr>
    </xdr:pic>
    <xdr:clientData/>
  </xdr:oneCellAnchor>
  <xdr:oneCellAnchor>
    <xdr:from>
      <xdr:col>4</xdr:col>
      <xdr:colOff>106930</xdr:colOff>
      <xdr:row>4</xdr:row>
      <xdr:rowOff>58768</xdr:rowOff>
    </xdr:from>
    <xdr:ext cx="471600" cy="471600"/>
    <xdr:pic>
      <xdr:nvPicPr>
        <xdr:cNvPr id="12" name="Imagen 2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6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107451</xdr:colOff>
      <xdr:row>4</xdr:row>
      <xdr:rowOff>67084</xdr:rowOff>
    </xdr:from>
    <xdr:to>
      <xdr:col>5</xdr:col>
      <xdr:colOff>579051</xdr:colOff>
      <xdr:row>6</xdr:row>
      <xdr:rowOff>143307</xdr:rowOff>
    </xdr:to>
    <xdr:pic>
      <xdr:nvPicPr>
        <xdr:cNvPr id="14" name="Imagen 4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545" y="974655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53916</xdr:colOff>
      <xdr:row>4</xdr:row>
      <xdr:rowOff>89859</xdr:rowOff>
    </xdr:from>
    <xdr:ext cx="566108" cy="605909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949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53553</xdr:colOff>
      <xdr:row>4</xdr:row>
      <xdr:rowOff>98485</xdr:rowOff>
    </xdr:from>
    <xdr:ext cx="566108" cy="605909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525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107109</xdr:colOff>
      <xdr:row>4</xdr:row>
      <xdr:rowOff>62183</xdr:rowOff>
    </xdr:from>
    <xdr:ext cx="473188" cy="471601"/>
    <xdr:pic>
      <xdr:nvPicPr>
        <xdr:cNvPr id="17" name="36 Imagen" descr="Marco Nazas.png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14019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12</xdr:col>
      <xdr:colOff>85598</xdr:colOff>
      <xdr:row>4</xdr:row>
      <xdr:rowOff>58728</xdr:rowOff>
    </xdr:from>
    <xdr:ext cx="514538" cy="520700"/>
    <xdr:pic>
      <xdr:nvPicPr>
        <xdr:cNvPr id="20" name="Imagen 9">
          <a:extLst>
            <a:ext uri="{FF2B5EF4-FFF2-40B4-BE49-F238E27FC236}">
              <a16:creationId xmlns:a16="http://schemas.microsoft.com/office/drawing/2014/main" id="{00000000-0008-0000-24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263" y="966299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107469</xdr:colOff>
      <xdr:row>4</xdr:row>
      <xdr:rowOff>71527</xdr:rowOff>
    </xdr:from>
    <xdr:ext cx="471600" cy="471601"/>
    <xdr:pic>
      <xdr:nvPicPr>
        <xdr:cNvPr id="21" name="11 Imagen" descr="PT.wmf">
          <a:extLst>
            <a:ext uri="{FF2B5EF4-FFF2-40B4-BE49-F238E27FC236}">
              <a16:creationId xmlns:a16="http://schemas.microsoft.com/office/drawing/2014/main" id="{00000000-0008-0000-2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88318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104517</xdr:colOff>
      <xdr:row>4</xdr:row>
      <xdr:rowOff>68235</xdr:rowOff>
    </xdr:from>
    <xdr:ext cx="471600" cy="471600"/>
    <xdr:pic>
      <xdr:nvPicPr>
        <xdr:cNvPr id="22" name="Imagen 8">
          <a:extLst>
            <a:ext uri="{FF2B5EF4-FFF2-40B4-BE49-F238E27FC236}">
              <a16:creationId xmlns:a16="http://schemas.microsoft.com/office/drawing/2014/main" id="{00000000-0008-0000-24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3243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82406</xdr:colOff>
      <xdr:row>4</xdr:row>
      <xdr:rowOff>83537</xdr:rowOff>
    </xdr:from>
    <xdr:ext cx="528632" cy="437642"/>
    <xdr:pic>
      <xdr:nvPicPr>
        <xdr:cNvPr id="23" name="Imagen 7">
          <a:extLst>
            <a:ext uri="{FF2B5EF4-FFF2-40B4-BE49-F238E27FC236}">
              <a16:creationId xmlns:a16="http://schemas.microsoft.com/office/drawing/2014/main" id="{00000000-0008-0000-24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194" y="991108"/>
          <a:ext cx="528632" cy="437642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24" name="21 Imagen" descr="17. IEPC.wmf">
          <a:extLst>
            <a:ext uri="{FF2B5EF4-FFF2-40B4-BE49-F238E27FC236}">
              <a16:creationId xmlns:a16="http://schemas.microsoft.com/office/drawing/2014/main" id="{00000000-0008-0000-2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18</xdr:col>
      <xdr:colOff>116811</xdr:colOff>
      <xdr:row>0</xdr:row>
      <xdr:rowOff>17971</xdr:rowOff>
    </xdr:from>
    <xdr:ext cx="609600" cy="666750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2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118" y="17971"/>
          <a:ext cx="609600" cy="666750"/>
        </a:xfrm>
        <a:prstGeom prst="rect">
          <a:avLst/>
        </a:prstGeom>
      </xdr:spPr>
    </xdr:pic>
    <xdr:clientData/>
  </xdr:oneCellAnchor>
  <xdr:oneCellAnchor>
    <xdr:from>
      <xdr:col>13</xdr:col>
      <xdr:colOff>50137</xdr:colOff>
      <xdr:row>33</xdr:row>
      <xdr:rowOff>71886</xdr:rowOff>
    </xdr:from>
    <xdr:ext cx="569885" cy="476252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24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741" y="6990990"/>
          <a:ext cx="569885" cy="476252"/>
        </a:xfrm>
        <a:prstGeom prst="rect">
          <a:avLst/>
        </a:prstGeom>
      </xdr:spPr>
    </xdr:pic>
    <xdr:clientData/>
  </xdr:oneCellAnchor>
  <xdr:oneCellAnchor>
    <xdr:from>
      <xdr:col>4</xdr:col>
      <xdr:colOff>106930</xdr:colOff>
      <xdr:row>33</xdr:row>
      <xdr:rowOff>58768</xdr:rowOff>
    </xdr:from>
    <xdr:ext cx="471600" cy="471600"/>
    <xdr:pic>
      <xdr:nvPicPr>
        <xdr:cNvPr id="27" name="Imagen 2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8086" y="6977872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107451</xdr:colOff>
      <xdr:row>33</xdr:row>
      <xdr:rowOff>67084</xdr:rowOff>
    </xdr:from>
    <xdr:ext cx="471600" cy="471600"/>
    <xdr:pic>
      <xdr:nvPicPr>
        <xdr:cNvPr id="28" name="Imagen 4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545" y="6986188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53916</xdr:colOff>
      <xdr:row>33</xdr:row>
      <xdr:rowOff>89859</xdr:rowOff>
    </xdr:from>
    <xdr:ext cx="566108" cy="605909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2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949" y="7008963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53553</xdr:colOff>
      <xdr:row>33</xdr:row>
      <xdr:rowOff>98485</xdr:rowOff>
    </xdr:from>
    <xdr:ext cx="566108" cy="605909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525" y="7017589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107109</xdr:colOff>
      <xdr:row>33</xdr:row>
      <xdr:rowOff>62183</xdr:rowOff>
    </xdr:from>
    <xdr:ext cx="473188" cy="471601"/>
    <xdr:pic>
      <xdr:nvPicPr>
        <xdr:cNvPr id="31" name="36 Imagen" descr="Marco Nazas.png">
          <a:extLst>
            <a:ext uri="{FF2B5EF4-FFF2-40B4-BE49-F238E27FC236}">
              <a16:creationId xmlns:a16="http://schemas.microsoft.com/office/drawing/2014/main" id="{00000000-0008-0000-2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14019" y="6981287"/>
          <a:ext cx="473188" cy="471601"/>
        </a:xfrm>
        <a:prstGeom prst="rect">
          <a:avLst/>
        </a:prstGeom>
      </xdr:spPr>
    </xdr:pic>
    <xdr:clientData/>
  </xdr:oneCellAnchor>
  <xdr:oneCellAnchor>
    <xdr:from>
      <xdr:col>12</xdr:col>
      <xdr:colOff>85598</xdr:colOff>
      <xdr:row>33</xdr:row>
      <xdr:rowOff>58728</xdr:rowOff>
    </xdr:from>
    <xdr:ext cx="514538" cy="520700"/>
    <xdr:pic>
      <xdr:nvPicPr>
        <xdr:cNvPr id="34" name="Imagen 9">
          <a:extLst>
            <a:ext uri="{FF2B5EF4-FFF2-40B4-BE49-F238E27FC236}">
              <a16:creationId xmlns:a16="http://schemas.microsoft.com/office/drawing/2014/main" id="{00000000-0008-0000-24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263" y="6977832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107469</xdr:colOff>
      <xdr:row>33</xdr:row>
      <xdr:rowOff>71527</xdr:rowOff>
    </xdr:from>
    <xdr:ext cx="471600" cy="471601"/>
    <xdr:pic>
      <xdr:nvPicPr>
        <xdr:cNvPr id="35" name="11 Imagen" descr="PT.wmf">
          <a:extLst>
            <a:ext uri="{FF2B5EF4-FFF2-40B4-BE49-F238E27FC236}">
              <a16:creationId xmlns:a16="http://schemas.microsoft.com/office/drawing/2014/main" id="{00000000-0008-0000-2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88318" y="6990631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104517</xdr:colOff>
      <xdr:row>33</xdr:row>
      <xdr:rowOff>68235</xdr:rowOff>
    </xdr:from>
    <xdr:ext cx="471600" cy="471600"/>
    <xdr:pic>
      <xdr:nvPicPr>
        <xdr:cNvPr id="36" name="Imagen 8">
          <a:extLst>
            <a:ext uri="{FF2B5EF4-FFF2-40B4-BE49-F238E27FC236}">
              <a16:creationId xmlns:a16="http://schemas.microsoft.com/office/drawing/2014/main" id="{00000000-0008-0000-24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3243" y="6987339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82406</xdr:colOff>
      <xdr:row>33</xdr:row>
      <xdr:rowOff>83537</xdr:rowOff>
    </xdr:from>
    <xdr:ext cx="528632" cy="437642"/>
    <xdr:pic>
      <xdr:nvPicPr>
        <xdr:cNvPr id="38" name="Imagen 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194" y="7002641"/>
          <a:ext cx="528632" cy="437642"/>
        </a:xfrm>
        <a:prstGeom prst="rect">
          <a:avLst/>
        </a:prstGeom>
      </xdr:spPr>
    </xdr:pic>
    <xdr:clientData/>
  </xdr:oneCellAnchor>
  <xdr:oneCellAnchor>
    <xdr:from>
      <xdr:col>13</xdr:col>
      <xdr:colOff>50137</xdr:colOff>
      <xdr:row>41</xdr:row>
      <xdr:rowOff>71886</xdr:rowOff>
    </xdr:from>
    <xdr:ext cx="569885" cy="476252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24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741" y="8716273"/>
          <a:ext cx="569885" cy="476252"/>
        </a:xfrm>
        <a:prstGeom prst="rect">
          <a:avLst/>
        </a:prstGeom>
      </xdr:spPr>
    </xdr:pic>
    <xdr:clientData/>
  </xdr:oneCellAnchor>
  <xdr:oneCellAnchor>
    <xdr:from>
      <xdr:col>8</xdr:col>
      <xdr:colOff>134067</xdr:colOff>
      <xdr:row>41</xdr:row>
      <xdr:rowOff>62183</xdr:rowOff>
    </xdr:from>
    <xdr:ext cx="473188" cy="471601"/>
    <xdr:pic>
      <xdr:nvPicPr>
        <xdr:cNvPr id="40" name="36 Imagen" descr="Marco Nazas.png">
          <a:extLst>
            <a:ext uri="{FF2B5EF4-FFF2-40B4-BE49-F238E27FC236}">
              <a16:creationId xmlns:a16="http://schemas.microsoft.com/office/drawing/2014/main" id="{00000000-0008-0000-2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56638" y="5777183"/>
          <a:ext cx="473188" cy="471601"/>
        </a:xfrm>
        <a:prstGeom prst="rect">
          <a:avLst/>
        </a:prstGeom>
      </xdr:spPr>
    </xdr:pic>
    <xdr:clientData/>
  </xdr:oneCellAnchor>
  <xdr:oneCellAnchor>
    <xdr:from>
      <xdr:col>12</xdr:col>
      <xdr:colOff>85598</xdr:colOff>
      <xdr:row>41</xdr:row>
      <xdr:rowOff>58728</xdr:rowOff>
    </xdr:from>
    <xdr:ext cx="514538" cy="520700"/>
    <xdr:pic>
      <xdr:nvPicPr>
        <xdr:cNvPr id="43" name="Imagen 9">
          <a:extLst>
            <a:ext uri="{FF2B5EF4-FFF2-40B4-BE49-F238E27FC236}">
              <a16:creationId xmlns:a16="http://schemas.microsoft.com/office/drawing/2014/main" id="{00000000-0008-0000-24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263" y="8703115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107469</xdr:colOff>
      <xdr:row>41</xdr:row>
      <xdr:rowOff>71527</xdr:rowOff>
    </xdr:from>
    <xdr:ext cx="471600" cy="471601"/>
    <xdr:pic>
      <xdr:nvPicPr>
        <xdr:cNvPr id="44" name="11 Imagen" descr="PT.wmf">
          <a:extLst>
            <a:ext uri="{FF2B5EF4-FFF2-40B4-BE49-F238E27FC236}">
              <a16:creationId xmlns:a16="http://schemas.microsoft.com/office/drawing/2014/main" id="{00000000-0008-0000-2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188318" y="8715914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104517</xdr:colOff>
      <xdr:row>41</xdr:row>
      <xdr:rowOff>68235</xdr:rowOff>
    </xdr:from>
    <xdr:ext cx="471600" cy="471600"/>
    <xdr:pic>
      <xdr:nvPicPr>
        <xdr:cNvPr id="45" name="Imagen 8">
          <a:extLst>
            <a:ext uri="{FF2B5EF4-FFF2-40B4-BE49-F238E27FC236}">
              <a16:creationId xmlns:a16="http://schemas.microsoft.com/office/drawing/2014/main" id="{00000000-0008-0000-24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3243" y="8712622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82406</xdr:colOff>
      <xdr:row>41</xdr:row>
      <xdr:rowOff>83537</xdr:rowOff>
    </xdr:from>
    <xdr:ext cx="528632" cy="437642"/>
    <xdr:pic>
      <xdr:nvPicPr>
        <xdr:cNvPr id="46" name="Imagen 7">
          <a:extLst>
            <a:ext uri="{FF2B5EF4-FFF2-40B4-BE49-F238E27FC236}">
              <a16:creationId xmlns:a16="http://schemas.microsoft.com/office/drawing/2014/main" id="{00000000-0008-0000-2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7194" y="8727924"/>
          <a:ext cx="528632" cy="437642"/>
        </a:xfrm>
        <a:prstGeom prst="rect">
          <a:avLst/>
        </a:prstGeom>
      </xdr:spPr>
    </xdr:pic>
    <xdr:clientData/>
  </xdr:oneCellAnchor>
  <xdr:oneCellAnchor>
    <xdr:from>
      <xdr:col>4</xdr:col>
      <xdr:colOff>508468</xdr:colOff>
      <xdr:row>41</xdr:row>
      <xdr:rowOff>54842</xdr:rowOff>
    </xdr:from>
    <xdr:ext cx="471600" cy="471600"/>
    <xdr:pic>
      <xdr:nvPicPr>
        <xdr:cNvPr id="47" name="Imagen 2">
          <a:extLst>
            <a:ext uri="{FF2B5EF4-FFF2-40B4-BE49-F238E27FC236}">
              <a16:creationId xmlns:a16="http://schemas.microsoft.com/office/drawing/2014/main" id="{00000000-0008-0000-24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624" y="7504111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512297</xdr:colOff>
      <xdr:row>41</xdr:row>
      <xdr:rowOff>60412</xdr:rowOff>
    </xdr:from>
    <xdr:ext cx="471600" cy="471600"/>
    <xdr:pic>
      <xdr:nvPicPr>
        <xdr:cNvPr id="48" name="Imagen 4">
          <a:extLst>
            <a:ext uri="{FF2B5EF4-FFF2-40B4-BE49-F238E27FC236}">
              <a16:creationId xmlns:a16="http://schemas.microsoft.com/office/drawing/2014/main" id="{00000000-0008-0000-24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160" y="7509681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107830</xdr:colOff>
      <xdr:row>3</xdr:row>
      <xdr:rowOff>17971</xdr:rowOff>
    </xdr:from>
    <xdr:to>
      <xdr:col>0</xdr:col>
      <xdr:colOff>718867</xdr:colOff>
      <xdr:row>6</xdr:row>
      <xdr:rowOff>157029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30" y="718867"/>
          <a:ext cx="611037" cy="741110"/>
        </a:xfrm>
        <a:prstGeom prst="rect">
          <a:avLst/>
        </a:prstGeom>
      </xdr:spPr>
    </xdr:pic>
    <xdr:clientData/>
  </xdr:twoCellAnchor>
  <xdr:oneCellAnchor>
    <xdr:from>
      <xdr:col>15</xdr:col>
      <xdr:colOff>110056</xdr:colOff>
      <xdr:row>4</xdr:row>
      <xdr:rowOff>66808</xdr:rowOff>
    </xdr:from>
    <xdr:ext cx="475979" cy="47160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2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509" y="978252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110371</xdr:colOff>
      <xdr:row>4</xdr:row>
      <xdr:rowOff>68223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2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0188" y="979667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110056</xdr:colOff>
      <xdr:row>33</xdr:row>
      <xdr:rowOff>66808</xdr:rowOff>
    </xdr:from>
    <xdr:ext cx="475979" cy="471600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509" y="978252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110371</xdr:colOff>
      <xdr:row>33</xdr:row>
      <xdr:rowOff>68223</xdr:rowOff>
    </xdr:from>
    <xdr:ext cx="475979" cy="471600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2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0188" y="979667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110056</xdr:colOff>
      <xdr:row>41</xdr:row>
      <xdr:rowOff>66808</xdr:rowOff>
    </xdr:from>
    <xdr:ext cx="475979" cy="471600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2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509" y="978252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110371</xdr:colOff>
      <xdr:row>41</xdr:row>
      <xdr:rowOff>68223</xdr:rowOff>
    </xdr:from>
    <xdr:ext cx="475979" cy="471600"/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2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0188" y="979667"/>
          <a:ext cx="475979" cy="471600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1" name="21 Imagen" descr="17. IEPC.wm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14</xdr:col>
      <xdr:colOff>310402</xdr:colOff>
      <xdr:row>0</xdr:row>
      <xdr:rowOff>17972</xdr:rowOff>
    </xdr:from>
    <xdr:ext cx="609600" cy="666750"/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4442" y="17972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268677</xdr:colOff>
      <xdr:row>4</xdr:row>
      <xdr:rowOff>58768</xdr:rowOff>
    </xdr:from>
    <xdr:ext cx="471600" cy="471600"/>
    <xdr:pic>
      <xdr:nvPicPr>
        <xdr:cNvPr id="13" name="Imagen 2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833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251227</xdr:colOff>
      <xdr:row>4</xdr:row>
      <xdr:rowOff>67084</xdr:rowOff>
    </xdr:from>
    <xdr:to>
      <xdr:col>5</xdr:col>
      <xdr:colOff>722827</xdr:colOff>
      <xdr:row>6</xdr:row>
      <xdr:rowOff>143307</xdr:rowOff>
    </xdr:to>
    <xdr:pic>
      <xdr:nvPicPr>
        <xdr:cNvPr id="14" name="Imagen 4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883" y="974655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188706</xdr:colOff>
      <xdr:row>4</xdr:row>
      <xdr:rowOff>89859</xdr:rowOff>
    </xdr:from>
    <xdr:ext cx="566108" cy="605909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862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188343</xdr:colOff>
      <xdr:row>4</xdr:row>
      <xdr:rowOff>98485</xdr:rowOff>
    </xdr:from>
    <xdr:ext cx="566108" cy="605909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99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250885</xdr:colOff>
      <xdr:row>4</xdr:row>
      <xdr:rowOff>62183</xdr:rowOff>
    </xdr:from>
    <xdr:ext cx="473188" cy="471601"/>
    <xdr:pic>
      <xdr:nvPicPr>
        <xdr:cNvPr id="17" name="36 Imagen" descr="Marco Nazas.png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72041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220387</xdr:colOff>
      <xdr:row>4</xdr:row>
      <xdr:rowOff>49743</xdr:rowOff>
    </xdr:from>
    <xdr:ext cx="514538" cy="520700"/>
    <xdr:pic>
      <xdr:nvPicPr>
        <xdr:cNvPr id="20" name="Imagen 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043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4</xdr:col>
      <xdr:colOff>250706</xdr:colOff>
      <xdr:row>77</xdr:row>
      <xdr:rowOff>58768</xdr:rowOff>
    </xdr:from>
    <xdr:ext cx="471600" cy="471600"/>
    <xdr:pic>
      <xdr:nvPicPr>
        <xdr:cNvPr id="21" name="Imagen 2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1862" y="15963721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242241</xdr:colOff>
      <xdr:row>77</xdr:row>
      <xdr:rowOff>67084</xdr:rowOff>
    </xdr:from>
    <xdr:ext cx="471600" cy="471600"/>
    <xdr:pic>
      <xdr:nvPicPr>
        <xdr:cNvPr id="22" name="Imagen 4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897" y="97465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188706</xdr:colOff>
      <xdr:row>77</xdr:row>
      <xdr:rowOff>89859</xdr:rowOff>
    </xdr:from>
    <xdr:ext cx="566108" cy="605909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862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188343</xdr:colOff>
      <xdr:row>77</xdr:row>
      <xdr:rowOff>98485</xdr:rowOff>
    </xdr:from>
    <xdr:ext cx="566108" cy="605909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2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99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250885</xdr:colOff>
      <xdr:row>77</xdr:row>
      <xdr:rowOff>62183</xdr:rowOff>
    </xdr:from>
    <xdr:ext cx="473188" cy="471601"/>
    <xdr:pic>
      <xdr:nvPicPr>
        <xdr:cNvPr id="27" name="36 Imagen" descr="Marco Nazas.png">
          <a:extLst>
            <a:ext uri="{FF2B5EF4-FFF2-40B4-BE49-F238E27FC236}">
              <a16:creationId xmlns:a16="http://schemas.microsoft.com/office/drawing/2014/main" id="{00000000-0008-0000-2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72041" y="15967136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220387</xdr:colOff>
      <xdr:row>77</xdr:row>
      <xdr:rowOff>49743</xdr:rowOff>
    </xdr:from>
    <xdr:ext cx="514538" cy="520700"/>
    <xdr:pic>
      <xdr:nvPicPr>
        <xdr:cNvPr id="30" name="Imagen 9">
          <a:extLst>
            <a:ext uri="{FF2B5EF4-FFF2-40B4-BE49-F238E27FC236}">
              <a16:creationId xmlns:a16="http://schemas.microsoft.com/office/drawing/2014/main" id="{00000000-0008-0000-25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043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8</xdr:col>
      <xdr:colOff>250885</xdr:colOff>
      <xdr:row>85</xdr:row>
      <xdr:rowOff>62183</xdr:rowOff>
    </xdr:from>
    <xdr:ext cx="473188" cy="471601"/>
    <xdr:pic>
      <xdr:nvPicPr>
        <xdr:cNvPr id="34" name="36 Imagen" descr="Marco Nazas.png">
          <a:extLst>
            <a:ext uri="{FF2B5EF4-FFF2-40B4-BE49-F238E27FC236}">
              <a16:creationId xmlns:a16="http://schemas.microsoft.com/office/drawing/2014/main" id="{00000000-0008-0000-2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72041" y="17557631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220387</xdr:colOff>
      <xdr:row>85</xdr:row>
      <xdr:rowOff>49743</xdr:rowOff>
    </xdr:from>
    <xdr:ext cx="514538" cy="520700"/>
    <xdr:pic>
      <xdr:nvPicPr>
        <xdr:cNvPr id="37" name="Imagen 9">
          <a:extLst>
            <a:ext uri="{FF2B5EF4-FFF2-40B4-BE49-F238E27FC236}">
              <a16:creationId xmlns:a16="http://schemas.microsoft.com/office/drawing/2014/main" id="{00000000-0008-0000-25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4043" y="11407856"/>
          <a:ext cx="514538" cy="520700"/>
        </a:xfrm>
        <a:prstGeom prst="rect">
          <a:avLst/>
        </a:prstGeom>
      </xdr:spPr>
    </xdr:pic>
    <xdr:clientData/>
  </xdr:oneCellAnchor>
  <xdr:oneCellAnchor>
    <xdr:from>
      <xdr:col>4</xdr:col>
      <xdr:colOff>733118</xdr:colOff>
      <xdr:row>85</xdr:row>
      <xdr:rowOff>54842</xdr:rowOff>
    </xdr:from>
    <xdr:ext cx="471600" cy="471600"/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25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274" y="12967507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718975</xdr:colOff>
      <xdr:row>85</xdr:row>
      <xdr:rowOff>60412</xdr:rowOff>
    </xdr:from>
    <xdr:ext cx="471600" cy="471600"/>
    <xdr:pic>
      <xdr:nvPicPr>
        <xdr:cNvPr id="41" name="Imagen 4">
          <a:extLst>
            <a:ext uri="{FF2B5EF4-FFF2-40B4-BE49-F238E27FC236}">
              <a16:creationId xmlns:a16="http://schemas.microsoft.com/office/drawing/2014/main" id="{00000000-0008-0000-25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5131" y="12973077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116389</xdr:colOff>
      <xdr:row>3</xdr:row>
      <xdr:rowOff>62900</xdr:rowOff>
    </xdr:from>
    <xdr:to>
      <xdr:col>0</xdr:col>
      <xdr:colOff>673512</xdr:colOff>
      <xdr:row>6</xdr:row>
      <xdr:rowOff>160236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9" y="777275"/>
          <a:ext cx="557123" cy="709657"/>
        </a:xfrm>
        <a:prstGeom prst="rect">
          <a:avLst/>
        </a:prstGeom>
      </xdr:spPr>
    </xdr:pic>
    <xdr:clientData/>
  </xdr:twoCellAnchor>
  <xdr:oneCellAnchor>
    <xdr:from>
      <xdr:col>11</xdr:col>
      <xdr:colOff>240715</xdr:colOff>
      <xdr:row>77</xdr:row>
      <xdr:rowOff>66808</xdr:rowOff>
    </xdr:from>
    <xdr:ext cx="475979" cy="471600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2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1279" y="16259308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241030</xdr:colOff>
      <xdr:row>77</xdr:row>
      <xdr:rowOff>68223</xdr:rowOff>
    </xdr:from>
    <xdr:ext cx="475979" cy="471600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2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9094" y="16260723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240715</xdr:colOff>
      <xdr:row>85</xdr:row>
      <xdr:rowOff>66808</xdr:rowOff>
    </xdr:from>
    <xdr:ext cx="475979" cy="471600"/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2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6775" y="16190728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241030</xdr:colOff>
      <xdr:row>85</xdr:row>
      <xdr:rowOff>68223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2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590" y="16192143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240715</xdr:colOff>
      <xdr:row>4</xdr:row>
      <xdr:rowOff>66808</xdr:rowOff>
    </xdr:from>
    <xdr:ext cx="475979" cy="471600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2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6775" y="16190728"/>
          <a:ext cx="475979" cy="471600"/>
        </a:xfrm>
        <a:prstGeom prst="rect">
          <a:avLst/>
        </a:prstGeom>
      </xdr:spPr>
    </xdr:pic>
    <xdr:clientData/>
  </xdr:oneCellAnchor>
  <xdr:oneCellAnchor>
    <xdr:from>
      <xdr:col>10</xdr:col>
      <xdr:colOff>241030</xdr:colOff>
      <xdr:row>4</xdr:row>
      <xdr:rowOff>68223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2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590" y="16192143"/>
          <a:ext cx="475979" cy="471600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42548</xdr:colOff>
      <xdr:row>2</xdr:row>
      <xdr:rowOff>162344</xdr:rowOff>
    </xdr:from>
    <xdr:ext cx="721249" cy="822384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2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48" y="674537"/>
          <a:ext cx="721249" cy="822384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3" name="21 Imagen" descr="17. IEPC.wmf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15</xdr:col>
      <xdr:colOff>242613</xdr:colOff>
      <xdr:row>0</xdr:row>
      <xdr:rowOff>17972</xdr:rowOff>
    </xdr:from>
    <xdr:ext cx="609600" cy="666750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0231" y="17972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214762</xdr:colOff>
      <xdr:row>4</xdr:row>
      <xdr:rowOff>58768</xdr:rowOff>
    </xdr:from>
    <xdr:ext cx="471600" cy="471600"/>
    <xdr:pic>
      <xdr:nvPicPr>
        <xdr:cNvPr id="20" name="Imagen 2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918" y="957353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215283</xdr:colOff>
      <xdr:row>4</xdr:row>
      <xdr:rowOff>67084</xdr:rowOff>
    </xdr:from>
    <xdr:to>
      <xdr:col>5</xdr:col>
      <xdr:colOff>686883</xdr:colOff>
      <xdr:row>6</xdr:row>
      <xdr:rowOff>143307</xdr:rowOff>
    </xdr:to>
    <xdr:pic>
      <xdr:nvPicPr>
        <xdr:cNvPr id="21" name="Imagen 4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5024" y="965669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170734</xdr:colOff>
      <xdr:row>4</xdr:row>
      <xdr:rowOff>89859</xdr:rowOff>
    </xdr:from>
    <xdr:ext cx="566108" cy="605909"/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059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170371</xdr:colOff>
      <xdr:row>4</xdr:row>
      <xdr:rowOff>98485</xdr:rowOff>
    </xdr:from>
    <xdr:ext cx="566108" cy="605909"/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2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281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205955</xdr:colOff>
      <xdr:row>4</xdr:row>
      <xdr:rowOff>62183</xdr:rowOff>
    </xdr:from>
    <xdr:ext cx="473188" cy="471601"/>
    <xdr:pic>
      <xdr:nvPicPr>
        <xdr:cNvPr id="24" name="36 Imagen" descr="Marco Nazas.png">
          <a:extLst>
            <a:ext uri="{FF2B5EF4-FFF2-40B4-BE49-F238E27FC236}">
              <a16:creationId xmlns:a16="http://schemas.microsoft.com/office/drawing/2014/main" id="{00000000-0008-0000-2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11450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202415</xdr:colOff>
      <xdr:row>4</xdr:row>
      <xdr:rowOff>49743</xdr:rowOff>
    </xdr:from>
    <xdr:ext cx="514538" cy="520700"/>
    <xdr:pic>
      <xdr:nvPicPr>
        <xdr:cNvPr id="29" name="Imagen 9">
          <a:extLst>
            <a:ext uri="{FF2B5EF4-FFF2-40B4-BE49-F238E27FC236}">
              <a16:creationId xmlns:a16="http://schemas.microsoft.com/office/drawing/2014/main" id="{00000000-0008-0000-26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08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206675</xdr:colOff>
      <xdr:row>4</xdr:row>
      <xdr:rowOff>71885</xdr:rowOff>
    </xdr:from>
    <xdr:ext cx="471600" cy="471600"/>
    <xdr:pic>
      <xdr:nvPicPr>
        <xdr:cNvPr id="30" name="7 Imagen" descr="PVEM.wmf">
          <a:extLst>
            <a:ext uri="{FF2B5EF4-FFF2-40B4-BE49-F238E27FC236}">
              <a16:creationId xmlns:a16="http://schemas.microsoft.com/office/drawing/2014/main" id="{00000000-0008-0000-2600-00001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10755" y="970470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214762</xdr:colOff>
      <xdr:row>64</xdr:row>
      <xdr:rowOff>58768</xdr:rowOff>
    </xdr:from>
    <xdr:ext cx="471600" cy="471600"/>
    <xdr:pic>
      <xdr:nvPicPr>
        <xdr:cNvPr id="31" name="Imagen 2">
          <a:extLst>
            <a:ext uri="{FF2B5EF4-FFF2-40B4-BE49-F238E27FC236}">
              <a16:creationId xmlns:a16="http://schemas.microsoft.com/office/drawing/2014/main" id="{00000000-0008-0000-26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918" y="957353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215283</xdr:colOff>
      <xdr:row>64</xdr:row>
      <xdr:rowOff>67084</xdr:rowOff>
    </xdr:from>
    <xdr:ext cx="471600" cy="471600"/>
    <xdr:pic>
      <xdr:nvPicPr>
        <xdr:cNvPr id="33" name="Imagen 4">
          <a:extLst>
            <a:ext uri="{FF2B5EF4-FFF2-40B4-BE49-F238E27FC236}">
              <a16:creationId xmlns:a16="http://schemas.microsoft.com/office/drawing/2014/main" id="{00000000-0008-0000-26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5024" y="965669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170734</xdr:colOff>
      <xdr:row>64</xdr:row>
      <xdr:rowOff>89859</xdr:rowOff>
    </xdr:from>
    <xdr:ext cx="566108" cy="605909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059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170371</xdr:colOff>
      <xdr:row>64</xdr:row>
      <xdr:rowOff>98485</xdr:rowOff>
    </xdr:from>
    <xdr:ext cx="566108" cy="605909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281" y="997070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205955</xdr:colOff>
      <xdr:row>64</xdr:row>
      <xdr:rowOff>62183</xdr:rowOff>
    </xdr:from>
    <xdr:ext cx="473188" cy="471601"/>
    <xdr:pic>
      <xdr:nvPicPr>
        <xdr:cNvPr id="38" name="36 Imagen" descr="Marco Nazas.png">
          <a:extLst>
            <a:ext uri="{FF2B5EF4-FFF2-40B4-BE49-F238E27FC236}">
              <a16:creationId xmlns:a16="http://schemas.microsoft.com/office/drawing/2014/main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11450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202415</xdr:colOff>
      <xdr:row>64</xdr:row>
      <xdr:rowOff>49743</xdr:rowOff>
    </xdr:from>
    <xdr:ext cx="514538" cy="520700"/>
    <xdr:pic>
      <xdr:nvPicPr>
        <xdr:cNvPr id="41" name="Imagen 9">
          <a:extLst>
            <a:ext uri="{FF2B5EF4-FFF2-40B4-BE49-F238E27FC236}">
              <a16:creationId xmlns:a16="http://schemas.microsoft.com/office/drawing/2014/main" id="{00000000-0008-0000-26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080" y="948328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206675</xdr:colOff>
      <xdr:row>64</xdr:row>
      <xdr:rowOff>71885</xdr:rowOff>
    </xdr:from>
    <xdr:ext cx="471600" cy="471600"/>
    <xdr:pic>
      <xdr:nvPicPr>
        <xdr:cNvPr id="42" name="7 Imagen" descr="PVEM.wmf">
          <a:extLst>
            <a:ext uri="{FF2B5EF4-FFF2-40B4-BE49-F238E27FC236}">
              <a16:creationId xmlns:a16="http://schemas.microsoft.com/office/drawing/2014/main" id="{00000000-0008-0000-2600-00002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10755" y="970470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679202</xdr:colOff>
      <xdr:row>72</xdr:row>
      <xdr:rowOff>54842</xdr:rowOff>
    </xdr:from>
    <xdr:ext cx="471600" cy="471600"/>
    <xdr:pic>
      <xdr:nvPicPr>
        <xdr:cNvPr id="50" name="Imagen 2">
          <a:extLst>
            <a:ext uri="{FF2B5EF4-FFF2-40B4-BE49-F238E27FC236}">
              <a16:creationId xmlns:a16="http://schemas.microsoft.com/office/drawing/2014/main" id="{00000000-0008-0000-26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58" y="1059524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665059</xdr:colOff>
      <xdr:row>72</xdr:row>
      <xdr:rowOff>60412</xdr:rowOff>
    </xdr:from>
    <xdr:ext cx="471600" cy="471600"/>
    <xdr:pic>
      <xdr:nvPicPr>
        <xdr:cNvPr id="51" name="Imagen 4">
          <a:extLst>
            <a:ext uri="{FF2B5EF4-FFF2-40B4-BE49-F238E27FC236}">
              <a16:creationId xmlns:a16="http://schemas.microsoft.com/office/drawing/2014/main" id="{00000000-0008-0000-26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3384" y="10600813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205955</xdr:colOff>
      <xdr:row>72</xdr:row>
      <xdr:rowOff>62183</xdr:rowOff>
    </xdr:from>
    <xdr:ext cx="473188" cy="471601"/>
    <xdr:pic>
      <xdr:nvPicPr>
        <xdr:cNvPr id="32" name="36 Imagen" descr="Marco Nazas.png">
          <a:extLst>
            <a:ext uri="{FF2B5EF4-FFF2-40B4-BE49-F238E27FC236}">
              <a16:creationId xmlns:a16="http://schemas.microsoft.com/office/drawing/2014/main" id="{00000000-0008-0000-2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11450" y="11788716"/>
          <a:ext cx="473188" cy="471601"/>
        </a:xfrm>
        <a:prstGeom prst="rect">
          <a:avLst/>
        </a:prstGeom>
      </xdr:spPr>
    </xdr:pic>
    <xdr:clientData/>
  </xdr:oneCellAnchor>
  <xdr:oneCellAnchor>
    <xdr:from>
      <xdr:col>10</xdr:col>
      <xdr:colOff>202415</xdr:colOff>
      <xdr:row>72</xdr:row>
      <xdr:rowOff>49743</xdr:rowOff>
    </xdr:from>
    <xdr:ext cx="514538" cy="520700"/>
    <xdr:pic>
      <xdr:nvPicPr>
        <xdr:cNvPr id="43" name="Imagen 9">
          <a:extLst>
            <a:ext uri="{FF2B5EF4-FFF2-40B4-BE49-F238E27FC236}">
              <a16:creationId xmlns:a16="http://schemas.microsoft.com/office/drawing/2014/main" id="{00000000-0008-0000-26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080" y="11776276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206675</xdr:colOff>
      <xdr:row>72</xdr:row>
      <xdr:rowOff>71885</xdr:rowOff>
    </xdr:from>
    <xdr:ext cx="471600" cy="471600"/>
    <xdr:pic>
      <xdr:nvPicPr>
        <xdr:cNvPr id="44" name="7 Imagen" descr="PVEM.wmf">
          <a:extLst>
            <a:ext uri="{FF2B5EF4-FFF2-40B4-BE49-F238E27FC236}">
              <a16:creationId xmlns:a16="http://schemas.microsoft.com/office/drawing/2014/main" id="{00000000-0008-0000-2600-00002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410755" y="11798418"/>
          <a:ext cx="471600" cy="471600"/>
        </a:xfrm>
        <a:prstGeom prst="rect">
          <a:avLst/>
        </a:prstGeom>
      </xdr:spPr>
    </xdr:pic>
    <xdr:clientData/>
  </xdr:oneCellAnchor>
  <xdr:oneCellAnchor>
    <xdr:from>
      <xdr:col>12</xdr:col>
      <xdr:colOff>210947</xdr:colOff>
      <xdr:row>4</xdr:row>
      <xdr:rowOff>66808</xdr:rowOff>
    </xdr:from>
    <xdr:ext cx="475979" cy="47160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7724" y="97093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211262</xdr:colOff>
      <xdr:row>4</xdr:row>
      <xdr:rowOff>68223</xdr:rowOff>
    </xdr:from>
    <xdr:ext cx="475979" cy="47160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2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350" y="97235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210947</xdr:colOff>
      <xdr:row>64</xdr:row>
      <xdr:rowOff>66808</xdr:rowOff>
    </xdr:from>
    <xdr:ext cx="475979" cy="471600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2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7724" y="97093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211262</xdr:colOff>
      <xdr:row>64</xdr:row>
      <xdr:rowOff>68223</xdr:rowOff>
    </xdr:from>
    <xdr:ext cx="475979" cy="471600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2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350" y="97235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210947</xdr:colOff>
      <xdr:row>72</xdr:row>
      <xdr:rowOff>66808</xdr:rowOff>
    </xdr:from>
    <xdr:ext cx="475979" cy="471600"/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2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7724" y="97093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211262</xdr:colOff>
      <xdr:row>72</xdr:row>
      <xdr:rowOff>68223</xdr:rowOff>
    </xdr:from>
    <xdr:ext cx="475979" cy="471600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2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350" y="972354"/>
          <a:ext cx="475979" cy="4716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114861</xdr:colOff>
      <xdr:row>100</xdr:row>
      <xdr:rowOff>66676</xdr:rowOff>
    </xdr:from>
    <xdr:to>
      <xdr:col>4</xdr:col>
      <xdr:colOff>590061</xdr:colOff>
      <xdr:row>102</xdr:row>
      <xdr:rowOff>142875</xdr:rowOff>
    </xdr:to>
    <xdr:pic>
      <xdr:nvPicPr>
        <xdr:cNvPr id="38" name="Imagen 2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185" y="10327062"/>
          <a:ext cx="475200" cy="482411"/>
        </a:xfrm>
        <a:prstGeom prst="rect">
          <a:avLst/>
        </a:prstGeom>
      </xdr:spPr>
    </xdr:pic>
    <xdr:clientData/>
  </xdr:twoCellAnchor>
  <xdr:twoCellAnchor editAs="oneCell">
    <xdr:from>
      <xdr:col>5</xdr:col>
      <xdr:colOff>109839</xdr:colOff>
      <xdr:row>100</xdr:row>
      <xdr:rowOff>64693</xdr:rowOff>
    </xdr:from>
    <xdr:to>
      <xdr:col>5</xdr:col>
      <xdr:colOff>585039</xdr:colOff>
      <xdr:row>102</xdr:row>
      <xdr:rowOff>139842</xdr:rowOff>
    </xdr:to>
    <xdr:pic>
      <xdr:nvPicPr>
        <xdr:cNvPr id="40" name="Imagen 4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103" y="17461297"/>
          <a:ext cx="475200" cy="470526"/>
        </a:xfrm>
        <a:prstGeom prst="rect">
          <a:avLst/>
        </a:prstGeom>
      </xdr:spPr>
    </xdr:pic>
    <xdr:clientData/>
  </xdr:twoCellAnchor>
  <xdr:twoCellAnchor editAs="oneCell">
    <xdr:from>
      <xdr:col>12</xdr:col>
      <xdr:colOff>111378</xdr:colOff>
      <xdr:row>100</xdr:row>
      <xdr:rowOff>64341</xdr:rowOff>
    </xdr:from>
    <xdr:to>
      <xdr:col>12</xdr:col>
      <xdr:colOff>568578</xdr:colOff>
      <xdr:row>102</xdr:row>
      <xdr:rowOff>148012</xdr:rowOff>
    </xdr:to>
    <xdr:pic>
      <xdr:nvPicPr>
        <xdr:cNvPr id="44" name="Imagen 8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2665" y="10324727"/>
          <a:ext cx="457200" cy="489883"/>
        </a:xfrm>
        <a:prstGeom prst="rect">
          <a:avLst/>
        </a:prstGeom>
      </xdr:spPr>
    </xdr:pic>
    <xdr:clientData/>
  </xdr:twoCellAnchor>
  <xdr:twoCellAnchor editAs="oneCell">
    <xdr:from>
      <xdr:col>13</xdr:col>
      <xdr:colOff>72826</xdr:colOff>
      <xdr:row>100</xdr:row>
      <xdr:rowOff>45938</xdr:rowOff>
    </xdr:from>
    <xdr:to>
      <xdr:col>13</xdr:col>
      <xdr:colOff>639670</xdr:colOff>
      <xdr:row>102</xdr:row>
      <xdr:rowOff>160237</xdr:rowOff>
    </xdr:to>
    <xdr:pic>
      <xdr:nvPicPr>
        <xdr:cNvPr id="45" name="Imagen 9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0473" y="10306324"/>
          <a:ext cx="566844" cy="520511"/>
        </a:xfrm>
        <a:prstGeom prst="rect">
          <a:avLst/>
        </a:prstGeom>
      </xdr:spPr>
    </xdr:pic>
    <xdr:clientData/>
  </xdr:twoCellAnchor>
  <xdr:oneCellAnchor>
    <xdr:from>
      <xdr:col>12</xdr:col>
      <xdr:colOff>118382</xdr:colOff>
      <xdr:row>108</xdr:row>
      <xdr:rowOff>71345</xdr:rowOff>
    </xdr:from>
    <xdr:ext cx="457200" cy="457200"/>
    <xdr:pic>
      <xdr:nvPicPr>
        <xdr:cNvPr id="64" name="Imagen 8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9669" y="11907558"/>
          <a:ext cx="457200" cy="457200"/>
        </a:xfrm>
        <a:prstGeom prst="rect">
          <a:avLst/>
        </a:prstGeom>
      </xdr:spPr>
    </xdr:pic>
    <xdr:clientData/>
  </xdr:oneCellAnchor>
  <xdr:oneCellAnchor>
    <xdr:from>
      <xdr:col>13</xdr:col>
      <xdr:colOff>72826</xdr:colOff>
      <xdr:row>108</xdr:row>
      <xdr:rowOff>52941</xdr:rowOff>
    </xdr:from>
    <xdr:ext cx="566844" cy="487828"/>
    <xdr:pic>
      <xdr:nvPicPr>
        <xdr:cNvPr id="65" name="Imagen 9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0473" y="11889154"/>
          <a:ext cx="566844" cy="487828"/>
        </a:xfrm>
        <a:prstGeom prst="rect">
          <a:avLst/>
        </a:prstGeom>
      </xdr:spPr>
    </xdr:pic>
    <xdr:clientData/>
  </xdr:oneCellAnchor>
  <xdr:oneCellAnchor>
    <xdr:from>
      <xdr:col>4</xdr:col>
      <xdr:colOff>107856</xdr:colOff>
      <xdr:row>4</xdr:row>
      <xdr:rowOff>66676</xdr:rowOff>
    </xdr:from>
    <xdr:ext cx="475200" cy="449728"/>
    <xdr:pic>
      <xdr:nvPicPr>
        <xdr:cNvPr id="68" name="Imagen 2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4180" y="970150"/>
          <a:ext cx="475200" cy="449728"/>
        </a:xfrm>
        <a:prstGeom prst="rect">
          <a:avLst/>
        </a:prstGeom>
      </xdr:spPr>
    </xdr:pic>
    <xdr:clientData/>
  </xdr:oneCellAnchor>
  <xdr:oneCellAnchor>
    <xdr:from>
      <xdr:col>5</xdr:col>
      <xdr:colOff>114861</xdr:colOff>
      <xdr:row>4</xdr:row>
      <xdr:rowOff>73679</xdr:rowOff>
    </xdr:from>
    <xdr:ext cx="475200" cy="448678"/>
    <xdr:pic>
      <xdr:nvPicPr>
        <xdr:cNvPr id="70" name="Imagen 4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545" y="977153"/>
          <a:ext cx="475200" cy="448678"/>
        </a:xfrm>
        <a:prstGeom prst="rect">
          <a:avLst/>
        </a:prstGeom>
      </xdr:spPr>
    </xdr:pic>
    <xdr:clientData/>
  </xdr:oneCellAnchor>
  <xdr:oneCellAnchor>
    <xdr:from>
      <xdr:col>12</xdr:col>
      <xdr:colOff>118381</xdr:colOff>
      <xdr:row>4</xdr:row>
      <xdr:rowOff>71345</xdr:rowOff>
    </xdr:from>
    <xdr:ext cx="457200" cy="457200"/>
    <xdr:pic>
      <xdr:nvPicPr>
        <xdr:cNvPr id="74" name="Imagen 8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9668" y="974819"/>
          <a:ext cx="457200" cy="457200"/>
        </a:xfrm>
        <a:prstGeom prst="rect">
          <a:avLst/>
        </a:prstGeom>
      </xdr:spPr>
    </xdr:pic>
    <xdr:clientData/>
  </xdr:oneCellAnchor>
  <xdr:oneCellAnchor>
    <xdr:from>
      <xdr:col>13</xdr:col>
      <xdr:colOff>72826</xdr:colOff>
      <xdr:row>4</xdr:row>
      <xdr:rowOff>52941</xdr:rowOff>
    </xdr:from>
    <xdr:ext cx="566844" cy="487828"/>
    <xdr:pic>
      <xdr:nvPicPr>
        <xdr:cNvPr id="75" name="Imagen 9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811" y="956415"/>
          <a:ext cx="566844" cy="487828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44929</xdr:rowOff>
    </xdr:from>
    <xdr:to>
      <xdr:col>1</xdr:col>
      <xdr:colOff>815111</xdr:colOff>
      <xdr:row>2</xdr:row>
      <xdr:rowOff>176669</xdr:rowOff>
    </xdr:to>
    <xdr:pic>
      <xdr:nvPicPr>
        <xdr:cNvPr id="43" name="21 Imagen" descr="17. IEPC.wmf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958" y="44929"/>
          <a:ext cx="1605865" cy="643933"/>
        </a:xfrm>
        <a:prstGeom prst="rect">
          <a:avLst/>
        </a:prstGeom>
      </xdr:spPr>
    </xdr:pic>
    <xdr:clientData/>
  </xdr:twoCellAnchor>
  <xdr:twoCellAnchor editAs="oneCell">
    <xdr:from>
      <xdr:col>8</xdr:col>
      <xdr:colOff>107831</xdr:colOff>
      <xdr:row>100</xdr:row>
      <xdr:rowOff>62900</xdr:rowOff>
    </xdr:from>
    <xdr:to>
      <xdr:col>8</xdr:col>
      <xdr:colOff>581019</xdr:colOff>
      <xdr:row>102</xdr:row>
      <xdr:rowOff>139123</xdr:rowOff>
    </xdr:to>
    <xdr:pic>
      <xdr:nvPicPr>
        <xdr:cNvPr id="57" name="36 Imagen" descr="Marco Nazas.pn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95614" y="19076957"/>
          <a:ext cx="473188" cy="471600"/>
        </a:xfrm>
        <a:prstGeom prst="rect">
          <a:avLst/>
        </a:prstGeom>
      </xdr:spPr>
    </xdr:pic>
    <xdr:clientData/>
  </xdr:twoCellAnchor>
  <xdr:twoCellAnchor editAs="oneCell">
    <xdr:from>
      <xdr:col>8</xdr:col>
      <xdr:colOff>116097</xdr:colOff>
      <xdr:row>4</xdr:row>
      <xdr:rowOff>62183</xdr:rowOff>
    </xdr:from>
    <xdr:to>
      <xdr:col>8</xdr:col>
      <xdr:colOff>589285</xdr:colOff>
      <xdr:row>6</xdr:row>
      <xdr:rowOff>138406</xdr:rowOff>
    </xdr:to>
    <xdr:pic>
      <xdr:nvPicPr>
        <xdr:cNvPr id="60" name="36 Imagen" descr="Marco Nazas.pn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03880" y="960768"/>
          <a:ext cx="473188" cy="4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107829</xdr:colOff>
      <xdr:row>4</xdr:row>
      <xdr:rowOff>62901</xdr:rowOff>
    </xdr:from>
    <xdr:to>
      <xdr:col>9</xdr:col>
      <xdr:colOff>575829</xdr:colOff>
      <xdr:row>6</xdr:row>
      <xdr:rowOff>135524</xdr:rowOff>
    </xdr:to>
    <xdr:pic>
      <xdr:nvPicPr>
        <xdr:cNvPr id="61" name="7 Imagen" descr="PVEM.wmf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78537" y="961486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107471</xdr:colOff>
      <xdr:row>100</xdr:row>
      <xdr:rowOff>62542</xdr:rowOff>
    </xdr:from>
    <xdr:to>
      <xdr:col>9</xdr:col>
      <xdr:colOff>575471</xdr:colOff>
      <xdr:row>102</xdr:row>
      <xdr:rowOff>135165</xdr:rowOff>
    </xdr:to>
    <xdr:pic>
      <xdr:nvPicPr>
        <xdr:cNvPr id="63" name="7 Imagen" descr="PVEM.wmf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78179" y="19076599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107470</xdr:colOff>
      <xdr:row>4</xdr:row>
      <xdr:rowOff>71526</xdr:rowOff>
    </xdr:from>
    <xdr:to>
      <xdr:col>10</xdr:col>
      <xdr:colOff>579070</xdr:colOff>
      <xdr:row>6</xdr:row>
      <xdr:rowOff>147749</xdr:rowOff>
    </xdr:to>
    <xdr:pic>
      <xdr:nvPicPr>
        <xdr:cNvPr id="84" name="11 Imagen" descr="PT.wmf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61102" y="970111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107831</xdr:colOff>
      <xdr:row>4</xdr:row>
      <xdr:rowOff>62901</xdr:rowOff>
    </xdr:from>
    <xdr:ext cx="566108" cy="605909"/>
    <xdr:pic>
      <xdr:nvPicPr>
        <xdr:cNvPr id="85" name="Imagen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8020" y="961486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98485</xdr:colOff>
      <xdr:row>4</xdr:row>
      <xdr:rowOff>80513</xdr:rowOff>
    </xdr:from>
    <xdr:ext cx="566108" cy="605909"/>
    <xdr:pic>
      <xdr:nvPicPr>
        <xdr:cNvPr id="86" name="Imagen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2471" y="979098"/>
          <a:ext cx="566108" cy="605909"/>
        </a:xfrm>
        <a:prstGeom prst="rect">
          <a:avLst/>
        </a:prstGeom>
      </xdr:spPr>
    </xdr:pic>
    <xdr:clientData/>
  </xdr:oneCellAnchor>
  <xdr:oneCellAnchor>
    <xdr:from>
      <xdr:col>6</xdr:col>
      <xdr:colOff>98845</xdr:colOff>
      <xdr:row>100</xdr:row>
      <xdr:rowOff>80873</xdr:rowOff>
    </xdr:from>
    <xdr:ext cx="566108" cy="605909"/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034" y="17477477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98485</xdr:colOff>
      <xdr:row>100</xdr:row>
      <xdr:rowOff>80513</xdr:rowOff>
    </xdr:from>
    <xdr:ext cx="566108" cy="605909"/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2471" y="979098"/>
          <a:ext cx="566108" cy="605909"/>
        </a:xfrm>
        <a:prstGeom prst="rect">
          <a:avLst/>
        </a:prstGeom>
      </xdr:spPr>
    </xdr:pic>
    <xdr:clientData/>
  </xdr:oneCellAnchor>
  <xdr:twoCellAnchor editAs="oneCell">
    <xdr:from>
      <xdr:col>4</xdr:col>
      <xdr:colOff>461250</xdr:colOff>
      <xdr:row>108</xdr:row>
      <xdr:rowOff>64862</xdr:rowOff>
    </xdr:from>
    <xdr:to>
      <xdr:col>5</xdr:col>
      <xdr:colOff>280483</xdr:colOff>
      <xdr:row>110</xdr:row>
      <xdr:rowOff>141061</xdr:rowOff>
    </xdr:to>
    <xdr:pic>
      <xdr:nvPicPr>
        <xdr:cNvPr id="101" name="Imagen 2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5590" y="19016018"/>
          <a:ext cx="475200" cy="471576"/>
        </a:xfrm>
        <a:prstGeom prst="rect">
          <a:avLst/>
        </a:prstGeom>
      </xdr:spPr>
    </xdr:pic>
    <xdr:clientData/>
  </xdr:twoCellAnchor>
  <xdr:twoCellAnchor editAs="oneCell">
    <xdr:from>
      <xdr:col>6</xdr:col>
      <xdr:colOff>537100</xdr:colOff>
      <xdr:row>108</xdr:row>
      <xdr:rowOff>71865</xdr:rowOff>
    </xdr:from>
    <xdr:to>
      <xdr:col>7</xdr:col>
      <xdr:colOff>248503</xdr:colOff>
      <xdr:row>110</xdr:row>
      <xdr:rowOff>147014</xdr:rowOff>
    </xdr:to>
    <xdr:pic>
      <xdr:nvPicPr>
        <xdr:cNvPr id="102" name="Imagen 4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289" y="19023021"/>
          <a:ext cx="475200" cy="470526"/>
        </a:xfrm>
        <a:prstGeom prst="rect">
          <a:avLst/>
        </a:prstGeom>
      </xdr:spPr>
    </xdr:pic>
    <xdr:clientData/>
  </xdr:twoCellAnchor>
  <xdr:oneCellAnchor>
    <xdr:from>
      <xdr:col>8</xdr:col>
      <xdr:colOff>107831</xdr:colOff>
      <xdr:row>108</xdr:row>
      <xdr:rowOff>62900</xdr:rowOff>
    </xdr:from>
    <xdr:ext cx="473188" cy="471600"/>
    <xdr:pic>
      <xdr:nvPicPr>
        <xdr:cNvPr id="103" name="36 Imagen" descr="Marco Nazas.png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95614" y="17459504"/>
          <a:ext cx="473188" cy="471600"/>
        </a:xfrm>
        <a:prstGeom prst="rect">
          <a:avLst/>
        </a:prstGeom>
      </xdr:spPr>
    </xdr:pic>
    <xdr:clientData/>
  </xdr:oneCellAnchor>
  <xdr:oneCellAnchor>
    <xdr:from>
      <xdr:col>10</xdr:col>
      <xdr:colOff>107470</xdr:colOff>
      <xdr:row>100</xdr:row>
      <xdr:rowOff>62541</xdr:rowOff>
    </xdr:from>
    <xdr:ext cx="471600" cy="471600"/>
    <xdr:pic>
      <xdr:nvPicPr>
        <xdr:cNvPr id="104" name="11 Imagen" descr="PT.wmf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88060" y="18240914"/>
          <a:ext cx="471600" cy="471600"/>
        </a:xfrm>
        <a:prstGeom prst="rect">
          <a:avLst/>
        </a:prstGeom>
      </xdr:spPr>
    </xdr:pic>
    <xdr:clientData/>
  </xdr:oneCellAnchor>
  <xdr:oneCellAnchor>
    <xdr:from>
      <xdr:col>18</xdr:col>
      <xdr:colOff>134786</xdr:colOff>
      <xdr:row>0</xdr:row>
      <xdr:rowOff>26957</xdr:rowOff>
    </xdr:from>
    <xdr:ext cx="609600" cy="66675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673" y="26957"/>
          <a:ext cx="609600" cy="666750"/>
        </a:xfrm>
        <a:prstGeom prst="rect">
          <a:avLst/>
        </a:prstGeom>
      </xdr:spPr>
    </xdr:pic>
    <xdr:clientData/>
  </xdr:oneCellAnchor>
  <xdr:oneCellAnchor>
    <xdr:from>
      <xdr:col>9</xdr:col>
      <xdr:colOff>107471</xdr:colOff>
      <xdr:row>108</xdr:row>
      <xdr:rowOff>62542</xdr:rowOff>
    </xdr:from>
    <xdr:ext cx="468000" cy="468000"/>
    <xdr:pic>
      <xdr:nvPicPr>
        <xdr:cNvPr id="41" name="7 Imagen" descr="PVEM.wmf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78179" y="17459146"/>
          <a:ext cx="468000" cy="468000"/>
        </a:xfrm>
        <a:prstGeom prst="rect">
          <a:avLst/>
        </a:prstGeom>
      </xdr:spPr>
    </xdr:pic>
    <xdr:clientData/>
  </xdr:oneCellAnchor>
  <xdr:oneCellAnchor>
    <xdr:from>
      <xdr:col>10</xdr:col>
      <xdr:colOff>107470</xdr:colOff>
      <xdr:row>108</xdr:row>
      <xdr:rowOff>62541</xdr:rowOff>
    </xdr:from>
    <xdr:ext cx="471600" cy="471600"/>
    <xdr:pic>
      <xdr:nvPicPr>
        <xdr:cNvPr id="42" name="11 Imagen" descr="PT.wmf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988060" y="19723579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73420</xdr:colOff>
      <xdr:row>4</xdr:row>
      <xdr:rowOff>101508</xdr:rowOff>
    </xdr:from>
    <xdr:ext cx="528632" cy="437642"/>
    <xdr:pic>
      <xdr:nvPicPr>
        <xdr:cNvPr id="46" name="Imagen 7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9977" y="1000093"/>
          <a:ext cx="528632" cy="437642"/>
        </a:xfrm>
        <a:prstGeom prst="rect">
          <a:avLst/>
        </a:prstGeom>
      </xdr:spPr>
    </xdr:pic>
    <xdr:clientData/>
  </xdr:oneCellAnchor>
  <xdr:oneCellAnchor>
    <xdr:from>
      <xdr:col>11</xdr:col>
      <xdr:colOff>73420</xdr:colOff>
      <xdr:row>100</xdr:row>
      <xdr:rowOff>101508</xdr:rowOff>
    </xdr:from>
    <xdr:ext cx="528632" cy="437642"/>
    <xdr:pic>
      <xdr:nvPicPr>
        <xdr:cNvPr id="47" name="Imagen 7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9977" y="1000093"/>
          <a:ext cx="528632" cy="437642"/>
        </a:xfrm>
        <a:prstGeom prst="rect">
          <a:avLst/>
        </a:prstGeom>
      </xdr:spPr>
    </xdr:pic>
    <xdr:clientData/>
  </xdr:oneCellAnchor>
  <xdr:oneCellAnchor>
    <xdr:from>
      <xdr:col>11</xdr:col>
      <xdr:colOff>73420</xdr:colOff>
      <xdr:row>108</xdr:row>
      <xdr:rowOff>101508</xdr:rowOff>
    </xdr:from>
    <xdr:ext cx="528632" cy="437642"/>
    <xdr:pic>
      <xdr:nvPicPr>
        <xdr:cNvPr id="48" name="Imagen 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9977" y="1000093"/>
          <a:ext cx="528632" cy="437642"/>
        </a:xfrm>
        <a:prstGeom prst="rect">
          <a:avLst/>
        </a:prstGeom>
      </xdr:spPr>
    </xdr:pic>
    <xdr:clientData/>
  </xdr:oneCellAnchor>
  <xdr:twoCellAnchor editAs="oneCell">
    <xdr:from>
      <xdr:col>0</xdr:col>
      <xdr:colOff>143774</xdr:colOff>
      <xdr:row>3</xdr:row>
      <xdr:rowOff>8986</xdr:rowOff>
    </xdr:from>
    <xdr:to>
      <xdr:col>0</xdr:col>
      <xdr:colOff>683925</xdr:colOff>
      <xdr:row>6</xdr:row>
      <xdr:rowOff>177786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709882"/>
          <a:ext cx="540151" cy="761866"/>
        </a:xfrm>
        <a:prstGeom prst="rect">
          <a:avLst/>
        </a:prstGeom>
      </xdr:spPr>
    </xdr:pic>
    <xdr:clientData/>
  </xdr:twoCellAnchor>
  <xdr:twoCellAnchor editAs="oneCell">
    <xdr:from>
      <xdr:col>15</xdr:col>
      <xdr:colOff>97407</xdr:colOff>
      <xdr:row>4</xdr:row>
      <xdr:rowOff>58402</xdr:rowOff>
    </xdr:from>
    <xdr:to>
      <xdr:col>15</xdr:col>
      <xdr:colOff>566647</xdr:colOff>
      <xdr:row>6</xdr:row>
      <xdr:rowOff>127653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176" y="961635"/>
          <a:ext cx="469240" cy="471600"/>
        </a:xfrm>
        <a:prstGeom prst="rect">
          <a:avLst/>
        </a:prstGeom>
      </xdr:spPr>
    </xdr:pic>
    <xdr:clientData/>
  </xdr:twoCellAnchor>
  <xdr:twoCellAnchor editAs="oneCell">
    <xdr:from>
      <xdr:col>14</xdr:col>
      <xdr:colOff>98702</xdr:colOff>
      <xdr:row>4</xdr:row>
      <xdr:rowOff>63923</xdr:rowOff>
    </xdr:from>
    <xdr:to>
      <xdr:col>14</xdr:col>
      <xdr:colOff>567942</xdr:colOff>
      <xdr:row>6</xdr:row>
      <xdr:rowOff>133174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1364" y="967156"/>
          <a:ext cx="469240" cy="471600"/>
        </a:xfrm>
        <a:prstGeom prst="rect">
          <a:avLst/>
        </a:prstGeom>
      </xdr:spPr>
    </xdr:pic>
    <xdr:clientData/>
  </xdr:twoCellAnchor>
  <xdr:oneCellAnchor>
    <xdr:from>
      <xdr:col>15</xdr:col>
      <xdr:colOff>97407</xdr:colOff>
      <xdr:row>100</xdr:row>
      <xdr:rowOff>58402</xdr:rowOff>
    </xdr:from>
    <xdr:ext cx="469240" cy="471600"/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176" y="961635"/>
          <a:ext cx="469240" cy="471600"/>
        </a:xfrm>
        <a:prstGeom prst="rect">
          <a:avLst/>
        </a:prstGeom>
      </xdr:spPr>
    </xdr:pic>
    <xdr:clientData/>
  </xdr:oneCellAnchor>
  <xdr:oneCellAnchor>
    <xdr:from>
      <xdr:col>14</xdr:col>
      <xdr:colOff>98702</xdr:colOff>
      <xdr:row>100</xdr:row>
      <xdr:rowOff>63923</xdr:rowOff>
    </xdr:from>
    <xdr:ext cx="469240" cy="471600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1364" y="967156"/>
          <a:ext cx="469240" cy="471600"/>
        </a:xfrm>
        <a:prstGeom prst="rect">
          <a:avLst/>
        </a:prstGeom>
      </xdr:spPr>
    </xdr:pic>
    <xdr:clientData/>
  </xdr:oneCellAnchor>
  <xdr:oneCellAnchor>
    <xdr:from>
      <xdr:col>15</xdr:col>
      <xdr:colOff>97407</xdr:colOff>
      <xdr:row>108</xdr:row>
      <xdr:rowOff>58402</xdr:rowOff>
    </xdr:from>
    <xdr:ext cx="469240" cy="471600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5176" y="961635"/>
          <a:ext cx="469240" cy="471600"/>
        </a:xfrm>
        <a:prstGeom prst="rect">
          <a:avLst/>
        </a:prstGeom>
      </xdr:spPr>
    </xdr:pic>
    <xdr:clientData/>
  </xdr:oneCellAnchor>
  <xdr:oneCellAnchor>
    <xdr:from>
      <xdr:col>14</xdr:col>
      <xdr:colOff>98702</xdr:colOff>
      <xdr:row>108</xdr:row>
      <xdr:rowOff>63923</xdr:rowOff>
    </xdr:from>
    <xdr:ext cx="469240" cy="471600"/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1364" y="967156"/>
          <a:ext cx="469240" cy="471600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1" name="21 Imagen" descr="17. IEPC.wmf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168369</xdr:colOff>
      <xdr:row>0</xdr:row>
      <xdr:rowOff>21876</xdr:rowOff>
    </xdr:from>
    <xdr:ext cx="609600" cy="666750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250" y="21876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187804</xdr:colOff>
      <xdr:row>4</xdr:row>
      <xdr:rowOff>58768</xdr:rowOff>
    </xdr:from>
    <xdr:ext cx="471600" cy="471600"/>
    <xdr:pic>
      <xdr:nvPicPr>
        <xdr:cNvPr id="14" name="Imagen 2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60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188325</xdr:colOff>
      <xdr:row>4</xdr:row>
      <xdr:rowOff>67084</xdr:rowOff>
    </xdr:from>
    <xdr:to>
      <xdr:col>5</xdr:col>
      <xdr:colOff>659925</xdr:colOff>
      <xdr:row>6</xdr:row>
      <xdr:rowOff>143307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179" y="974655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143776</xdr:colOff>
      <xdr:row>4</xdr:row>
      <xdr:rowOff>89859</xdr:rowOff>
    </xdr:from>
    <xdr:ext cx="566108" cy="605909"/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28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677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187983</xdr:colOff>
      <xdr:row>4</xdr:row>
      <xdr:rowOff>62183</xdr:rowOff>
    </xdr:from>
    <xdr:ext cx="473188" cy="471601"/>
    <xdr:pic>
      <xdr:nvPicPr>
        <xdr:cNvPr id="18" name="36 Imagen" descr="Marco Nazas.png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05931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166471</xdr:colOff>
      <xdr:row>4</xdr:row>
      <xdr:rowOff>49743</xdr:rowOff>
    </xdr:from>
    <xdr:ext cx="514538" cy="520700"/>
    <xdr:pic>
      <xdr:nvPicPr>
        <xdr:cNvPr id="25" name="Imagen 9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513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170371</xdr:colOff>
      <xdr:row>4</xdr:row>
      <xdr:rowOff>71527</xdr:rowOff>
    </xdr:from>
    <xdr:ext cx="471600" cy="471601"/>
    <xdr:pic>
      <xdr:nvPicPr>
        <xdr:cNvPr id="26" name="11 Imagen" descr="PT.wmf">
          <a:extLst>
            <a:ext uri="{FF2B5EF4-FFF2-40B4-BE49-F238E27FC236}">
              <a16:creationId xmlns:a16="http://schemas.microsoft.com/office/drawing/2014/main" id="{00000000-0008-0000-2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15017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4</xdr:row>
      <xdr:rowOff>68235</xdr:rowOff>
    </xdr:from>
    <xdr:ext cx="471600" cy="471600"/>
    <xdr:pic>
      <xdr:nvPicPr>
        <xdr:cNvPr id="27" name="Imagen 8">
          <a:extLst>
            <a:ext uri="{FF2B5EF4-FFF2-40B4-BE49-F238E27FC236}">
              <a16:creationId xmlns:a16="http://schemas.microsoft.com/office/drawing/2014/main" id="{00000000-0008-0000-27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749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187804</xdr:colOff>
      <xdr:row>65</xdr:row>
      <xdr:rowOff>58768</xdr:rowOff>
    </xdr:from>
    <xdr:ext cx="471600" cy="471600"/>
    <xdr:pic>
      <xdr:nvPicPr>
        <xdr:cNvPr id="28" name="Imagen 2">
          <a:extLst>
            <a:ext uri="{FF2B5EF4-FFF2-40B4-BE49-F238E27FC236}">
              <a16:creationId xmlns:a16="http://schemas.microsoft.com/office/drawing/2014/main" id="{00000000-0008-0000-27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60" y="13474641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188325</xdr:colOff>
      <xdr:row>65</xdr:row>
      <xdr:rowOff>67084</xdr:rowOff>
    </xdr:from>
    <xdr:ext cx="471600" cy="471600"/>
    <xdr:pic>
      <xdr:nvPicPr>
        <xdr:cNvPr id="29" name="Imagen 4">
          <a:extLst>
            <a:ext uri="{FF2B5EF4-FFF2-40B4-BE49-F238E27FC236}">
              <a16:creationId xmlns:a16="http://schemas.microsoft.com/office/drawing/2014/main" id="{00000000-0008-0000-27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179" y="97465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143776</xdr:colOff>
      <xdr:row>65</xdr:row>
      <xdr:rowOff>89859</xdr:rowOff>
    </xdr:from>
    <xdr:ext cx="566108" cy="605909"/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2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28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65</xdr:row>
      <xdr:rowOff>98485</xdr:rowOff>
    </xdr:from>
    <xdr:ext cx="566108" cy="605909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2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677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65</xdr:row>
      <xdr:rowOff>62183</xdr:rowOff>
    </xdr:from>
    <xdr:ext cx="473188" cy="471601"/>
    <xdr:pic>
      <xdr:nvPicPr>
        <xdr:cNvPr id="33" name="36 Imagen" descr="Marco Nazas.png">
          <a:extLst>
            <a:ext uri="{FF2B5EF4-FFF2-40B4-BE49-F238E27FC236}">
              <a16:creationId xmlns:a16="http://schemas.microsoft.com/office/drawing/2014/main" id="{00000000-0008-0000-2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96945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166471</xdr:colOff>
      <xdr:row>65</xdr:row>
      <xdr:rowOff>49743</xdr:rowOff>
    </xdr:from>
    <xdr:ext cx="514538" cy="520700"/>
    <xdr:pic>
      <xdr:nvPicPr>
        <xdr:cNvPr id="39" name="Imagen 9">
          <a:extLst>
            <a:ext uri="{FF2B5EF4-FFF2-40B4-BE49-F238E27FC236}">
              <a16:creationId xmlns:a16="http://schemas.microsoft.com/office/drawing/2014/main" id="{00000000-0008-0000-27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513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170371</xdr:colOff>
      <xdr:row>65</xdr:row>
      <xdr:rowOff>71527</xdr:rowOff>
    </xdr:from>
    <xdr:ext cx="471600" cy="471601"/>
    <xdr:pic>
      <xdr:nvPicPr>
        <xdr:cNvPr id="40" name="11 Imagen" descr="PT.wmf">
          <a:extLst>
            <a:ext uri="{FF2B5EF4-FFF2-40B4-BE49-F238E27FC236}">
              <a16:creationId xmlns:a16="http://schemas.microsoft.com/office/drawing/2014/main" id="{00000000-0008-0000-2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15017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65</xdr:row>
      <xdr:rowOff>68235</xdr:rowOff>
    </xdr:from>
    <xdr:ext cx="471600" cy="471600"/>
    <xdr:pic>
      <xdr:nvPicPr>
        <xdr:cNvPr id="41" name="Imagen 8">
          <a:extLst>
            <a:ext uri="{FF2B5EF4-FFF2-40B4-BE49-F238E27FC236}">
              <a16:creationId xmlns:a16="http://schemas.microsoft.com/office/drawing/2014/main" id="{00000000-0008-0000-27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749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178997</xdr:colOff>
      <xdr:row>73</xdr:row>
      <xdr:rowOff>62183</xdr:rowOff>
    </xdr:from>
    <xdr:ext cx="473188" cy="471601"/>
    <xdr:pic>
      <xdr:nvPicPr>
        <xdr:cNvPr id="42" name="36 Imagen" descr="Marco Nazas.png">
          <a:extLst>
            <a:ext uri="{FF2B5EF4-FFF2-40B4-BE49-F238E27FC236}">
              <a16:creationId xmlns:a16="http://schemas.microsoft.com/office/drawing/2014/main" id="{00000000-0008-0000-2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96945" y="8724541"/>
          <a:ext cx="473188" cy="471601"/>
        </a:xfrm>
        <a:prstGeom prst="rect">
          <a:avLst/>
        </a:prstGeom>
      </xdr:spPr>
    </xdr:pic>
    <xdr:clientData/>
  </xdr:oneCellAnchor>
  <xdr:oneCellAnchor>
    <xdr:from>
      <xdr:col>11</xdr:col>
      <xdr:colOff>166471</xdr:colOff>
      <xdr:row>73</xdr:row>
      <xdr:rowOff>49743</xdr:rowOff>
    </xdr:from>
    <xdr:ext cx="514538" cy="520700"/>
    <xdr:pic>
      <xdr:nvPicPr>
        <xdr:cNvPr id="45" name="Imagen 9">
          <a:extLst>
            <a:ext uri="{FF2B5EF4-FFF2-40B4-BE49-F238E27FC236}">
              <a16:creationId xmlns:a16="http://schemas.microsoft.com/office/drawing/2014/main" id="{00000000-0008-0000-27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513" y="8712101"/>
          <a:ext cx="514538" cy="520700"/>
        </a:xfrm>
        <a:prstGeom prst="rect">
          <a:avLst/>
        </a:prstGeom>
      </xdr:spPr>
    </xdr:pic>
    <xdr:clientData/>
  </xdr:oneCellAnchor>
  <xdr:oneCellAnchor>
    <xdr:from>
      <xdr:col>9</xdr:col>
      <xdr:colOff>170371</xdr:colOff>
      <xdr:row>73</xdr:row>
      <xdr:rowOff>71527</xdr:rowOff>
    </xdr:from>
    <xdr:ext cx="471600" cy="471601"/>
    <xdr:pic>
      <xdr:nvPicPr>
        <xdr:cNvPr id="46" name="11 Imagen" descr="PT.wmf">
          <a:extLst>
            <a:ext uri="{FF2B5EF4-FFF2-40B4-BE49-F238E27FC236}">
              <a16:creationId xmlns:a16="http://schemas.microsoft.com/office/drawing/2014/main" id="{00000000-0008-0000-2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015017" y="8733885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176405</xdr:colOff>
      <xdr:row>73</xdr:row>
      <xdr:rowOff>68235</xdr:rowOff>
    </xdr:from>
    <xdr:ext cx="471600" cy="471600"/>
    <xdr:pic>
      <xdr:nvPicPr>
        <xdr:cNvPr id="47" name="Imagen 8">
          <a:extLst>
            <a:ext uri="{FF2B5EF4-FFF2-40B4-BE49-F238E27FC236}">
              <a16:creationId xmlns:a16="http://schemas.microsoft.com/office/drawing/2014/main" id="{00000000-0008-0000-27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749" y="8730593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616300</xdr:colOff>
      <xdr:row>73</xdr:row>
      <xdr:rowOff>54842</xdr:rowOff>
    </xdr:from>
    <xdr:ext cx="471600" cy="471600"/>
    <xdr:pic>
      <xdr:nvPicPr>
        <xdr:cNvPr id="48" name="Imagen 2">
          <a:extLst>
            <a:ext uri="{FF2B5EF4-FFF2-40B4-BE49-F238E27FC236}">
              <a16:creationId xmlns:a16="http://schemas.microsoft.com/office/drawing/2014/main" id="{00000000-0008-0000-27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56" y="10271752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593171</xdr:colOff>
      <xdr:row>73</xdr:row>
      <xdr:rowOff>60412</xdr:rowOff>
    </xdr:from>
    <xdr:ext cx="471600" cy="471600"/>
    <xdr:pic>
      <xdr:nvPicPr>
        <xdr:cNvPr id="49" name="Imagen 4">
          <a:extLst>
            <a:ext uri="{FF2B5EF4-FFF2-40B4-BE49-F238E27FC236}">
              <a16:creationId xmlns:a16="http://schemas.microsoft.com/office/drawing/2014/main" id="{00000000-0008-0000-27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723" y="10277322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116816</xdr:colOff>
      <xdr:row>2</xdr:row>
      <xdr:rowOff>142425</xdr:rowOff>
    </xdr:from>
    <xdr:to>
      <xdr:col>0</xdr:col>
      <xdr:colOff>682924</xdr:colOff>
      <xdr:row>6</xdr:row>
      <xdr:rowOff>197521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16" y="654618"/>
          <a:ext cx="566108" cy="827879"/>
        </a:xfrm>
        <a:prstGeom prst="rect">
          <a:avLst/>
        </a:prstGeom>
      </xdr:spPr>
    </xdr:pic>
    <xdr:clientData/>
  </xdr:twoCellAnchor>
  <xdr:oneCellAnchor>
    <xdr:from>
      <xdr:col>13</xdr:col>
      <xdr:colOff>179715</xdr:colOff>
      <xdr:row>4</xdr:row>
      <xdr:rowOff>66808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2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1539" y="96465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187838</xdr:colOff>
      <xdr:row>4</xdr:row>
      <xdr:rowOff>68223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2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080" y="96607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179715</xdr:colOff>
      <xdr:row>65</xdr:row>
      <xdr:rowOff>66808</xdr:rowOff>
    </xdr:from>
    <xdr:ext cx="475979" cy="4716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2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1539" y="96465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187838</xdr:colOff>
      <xdr:row>65</xdr:row>
      <xdr:rowOff>68223</xdr:rowOff>
    </xdr:from>
    <xdr:ext cx="475979" cy="4716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2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080" y="96607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179715</xdr:colOff>
      <xdr:row>73</xdr:row>
      <xdr:rowOff>66808</xdr:rowOff>
    </xdr:from>
    <xdr:ext cx="475979" cy="47160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2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1539" y="13690681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187838</xdr:colOff>
      <xdr:row>73</xdr:row>
      <xdr:rowOff>68223</xdr:rowOff>
    </xdr:from>
    <xdr:ext cx="475979" cy="471600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2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080" y="13692096"/>
          <a:ext cx="475979" cy="471600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9" name="21 Imagen" descr="17. IEPC.wmf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161741</xdr:colOff>
      <xdr:row>0</xdr:row>
      <xdr:rowOff>26957</xdr:rowOff>
    </xdr:from>
    <xdr:ext cx="609600" cy="666750"/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9642" y="26957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178818</xdr:colOff>
      <xdr:row>4</xdr:row>
      <xdr:rowOff>58768</xdr:rowOff>
    </xdr:from>
    <xdr:ext cx="471600" cy="471600"/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4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170353</xdr:colOff>
      <xdr:row>4</xdr:row>
      <xdr:rowOff>67084</xdr:rowOff>
    </xdr:from>
    <xdr:to>
      <xdr:col>5</xdr:col>
      <xdr:colOff>641953</xdr:colOff>
      <xdr:row>6</xdr:row>
      <xdr:rowOff>143307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235" y="974655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143776</xdr:colOff>
      <xdr:row>4</xdr:row>
      <xdr:rowOff>89859</xdr:rowOff>
    </xdr:from>
    <xdr:ext cx="566108" cy="605909"/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5876" y="1004259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98485</xdr:rowOff>
    </xdr:from>
    <xdr:ext cx="566108" cy="605909"/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5202" y="1012885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</xdr:row>
      <xdr:rowOff>62183</xdr:rowOff>
    </xdr:from>
    <xdr:ext cx="473188" cy="471601"/>
    <xdr:pic>
      <xdr:nvPicPr>
        <xdr:cNvPr id="16" name="36 Imagen" descr="Marco Nazas.png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072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170371</xdr:colOff>
      <xdr:row>4</xdr:row>
      <xdr:rowOff>71527</xdr:rowOff>
    </xdr:from>
    <xdr:ext cx="471600" cy="471601"/>
    <xdr:pic>
      <xdr:nvPicPr>
        <xdr:cNvPr id="17" name="11 Imagen" descr="PT.wmf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28496" y="985927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148499</xdr:colOff>
      <xdr:row>4</xdr:row>
      <xdr:rowOff>49743</xdr:rowOff>
    </xdr:from>
    <xdr:ext cx="514538" cy="520700"/>
    <xdr:pic>
      <xdr:nvPicPr>
        <xdr:cNvPr id="20" name="Imagen 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0740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136322</xdr:colOff>
      <xdr:row>4</xdr:row>
      <xdr:rowOff>83537</xdr:rowOff>
    </xdr:from>
    <xdr:ext cx="528632" cy="437642"/>
    <xdr:pic>
      <xdr:nvPicPr>
        <xdr:cNvPr id="21" name="Imagen 7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836" y="991108"/>
          <a:ext cx="528632" cy="437642"/>
        </a:xfrm>
        <a:prstGeom prst="rect">
          <a:avLst/>
        </a:prstGeom>
      </xdr:spPr>
    </xdr:pic>
    <xdr:clientData/>
  </xdr:oneCellAnchor>
  <xdr:oneCellAnchor>
    <xdr:from>
      <xdr:col>4</xdr:col>
      <xdr:colOff>178818</xdr:colOff>
      <xdr:row>39</xdr:row>
      <xdr:rowOff>58768</xdr:rowOff>
    </xdr:from>
    <xdr:ext cx="471600" cy="471600"/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74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170353</xdr:colOff>
      <xdr:row>39</xdr:row>
      <xdr:rowOff>67084</xdr:rowOff>
    </xdr:from>
    <xdr:ext cx="471600" cy="471600"/>
    <xdr:pic>
      <xdr:nvPicPr>
        <xdr:cNvPr id="23" name="Imagen 4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0235" y="97465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143776</xdr:colOff>
      <xdr:row>39</xdr:row>
      <xdr:rowOff>89859</xdr:rowOff>
    </xdr:from>
    <xdr:ext cx="566108" cy="605909"/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2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384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39</xdr:row>
      <xdr:rowOff>98485</xdr:rowOff>
    </xdr:from>
    <xdr:ext cx="566108" cy="605909"/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2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762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39</xdr:row>
      <xdr:rowOff>62183</xdr:rowOff>
    </xdr:from>
    <xdr:ext cx="473188" cy="471601"/>
    <xdr:pic>
      <xdr:nvPicPr>
        <xdr:cNvPr id="26" name="36 Imagen" descr="Marco Nazas.png">
          <a:extLst>
            <a:ext uri="{FF2B5EF4-FFF2-40B4-BE49-F238E27FC236}">
              <a16:creationId xmlns:a16="http://schemas.microsoft.com/office/drawing/2014/main" id="{00000000-0008-0000-2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072" y="810451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170371</xdr:colOff>
      <xdr:row>39</xdr:row>
      <xdr:rowOff>71527</xdr:rowOff>
    </xdr:from>
    <xdr:ext cx="471600" cy="471601"/>
    <xdr:pic>
      <xdr:nvPicPr>
        <xdr:cNvPr id="27" name="11 Imagen" descr="PT.wmf">
          <a:extLst>
            <a:ext uri="{FF2B5EF4-FFF2-40B4-BE49-F238E27FC236}">
              <a16:creationId xmlns:a16="http://schemas.microsoft.com/office/drawing/2014/main" id="{00000000-0008-0000-2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5159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148499</xdr:colOff>
      <xdr:row>39</xdr:row>
      <xdr:rowOff>49743</xdr:rowOff>
    </xdr:from>
    <xdr:ext cx="514538" cy="520700"/>
    <xdr:pic>
      <xdr:nvPicPr>
        <xdr:cNvPr id="30" name="Imagen 9">
          <a:extLst>
            <a:ext uri="{FF2B5EF4-FFF2-40B4-BE49-F238E27FC236}">
              <a16:creationId xmlns:a16="http://schemas.microsoft.com/office/drawing/2014/main" id="{00000000-0008-0000-28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0740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136322</xdr:colOff>
      <xdr:row>39</xdr:row>
      <xdr:rowOff>83537</xdr:rowOff>
    </xdr:from>
    <xdr:ext cx="528632" cy="437642"/>
    <xdr:pic>
      <xdr:nvPicPr>
        <xdr:cNvPr id="32" name="Imagen 7">
          <a:extLst>
            <a:ext uri="{FF2B5EF4-FFF2-40B4-BE49-F238E27FC236}">
              <a16:creationId xmlns:a16="http://schemas.microsoft.com/office/drawing/2014/main" id="{00000000-0008-0000-28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836" y="991108"/>
          <a:ext cx="528632" cy="437642"/>
        </a:xfrm>
        <a:prstGeom prst="rect">
          <a:avLst/>
        </a:prstGeom>
      </xdr:spPr>
    </xdr:pic>
    <xdr:clientData/>
  </xdr:oneCellAnchor>
  <xdr:oneCellAnchor>
    <xdr:from>
      <xdr:col>8</xdr:col>
      <xdr:colOff>170011</xdr:colOff>
      <xdr:row>47</xdr:row>
      <xdr:rowOff>62183</xdr:rowOff>
    </xdr:from>
    <xdr:ext cx="473188" cy="471601"/>
    <xdr:pic>
      <xdr:nvPicPr>
        <xdr:cNvPr id="33" name="36 Imagen" descr="Marco Nazas.png">
          <a:extLst>
            <a:ext uri="{FF2B5EF4-FFF2-40B4-BE49-F238E27FC236}">
              <a16:creationId xmlns:a16="http://schemas.microsoft.com/office/drawing/2014/main" id="{00000000-0008-0000-2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072" y="9659070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170371</xdr:colOff>
      <xdr:row>47</xdr:row>
      <xdr:rowOff>71527</xdr:rowOff>
    </xdr:from>
    <xdr:ext cx="471600" cy="471601"/>
    <xdr:pic>
      <xdr:nvPicPr>
        <xdr:cNvPr id="34" name="11 Imagen" descr="PT.wmf">
          <a:extLst>
            <a:ext uri="{FF2B5EF4-FFF2-40B4-BE49-F238E27FC236}">
              <a16:creationId xmlns:a16="http://schemas.microsoft.com/office/drawing/2014/main" id="{00000000-0008-0000-2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5159" y="5427093"/>
          <a:ext cx="471600" cy="471601"/>
        </a:xfrm>
        <a:prstGeom prst="rect">
          <a:avLst/>
        </a:prstGeom>
      </xdr:spPr>
    </xdr:pic>
    <xdr:clientData/>
  </xdr:oneCellAnchor>
  <xdr:oneCellAnchor>
    <xdr:from>
      <xdr:col>11</xdr:col>
      <xdr:colOff>148499</xdr:colOff>
      <xdr:row>47</xdr:row>
      <xdr:rowOff>49743</xdr:rowOff>
    </xdr:from>
    <xdr:ext cx="514538" cy="520700"/>
    <xdr:pic>
      <xdr:nvPicPr>
        <xdr:cNvPr id="37" name="Imagen 9">
          <a:extLst>
            <a:ext uri="{FF2B5EF4-FFF2-40B4-BE49-F238E27FC236}">
              <a16:creationId xmlns:a16="http://schemas.microsoft.com/office/drawing/2014/main" id="{00000000-0008-0000-28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0740" y="5405309"/>
          <a:ext cx="514538" cy="520700"/>
        </a:xfrm>
        <a:prstGeom prst="rect">
          <a:avLst/>
        </a:prstGeom>
      </xdr:spPr>
    </xdr:pic>
    <xdr:clientData/>
  </xdr:oneCellAnchor>
  <xdr:oneCellAnchor>
    <xdr:from>
      <xdr:col>10</xdr:col>
      <xdr:colOff>136322</xdr:colOff>
      <xdr:row>47</xdr:row>
      <xdr:rowOff>83537</xdr:rowOff>
    </xdr:from>
    <xdr:ext cx="528632" cy="437642"/>
    <xdr:pic>
      <xdr:nvPicPr>
        <xdr:cNvPr id="38" name="Imagen 7">
          <a:extLst>
            <a:ext uri="{FF2B5EF4-FFF2-40B4-BE49-F238E27FC236}">
              <a16:creationId xmlns:a16="http://schemas.microsoft.com/office/drawing/2014/main" id="{00000000-0008-0000-28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9836" y="5439103"/>
          <a:ext cx="528632" cy="437642"/>
        </a:xfrm>
        <a:prstGeom prst="rect">
          <a:avLst/>
        </a:prstGeom>
      </xdr:spPr>
    </xdr:pic>
    <xdr:clientData/>
  </xdr:oneCellAnchor>
  <xdr:oneCellAnchor>
    <xdr:from>
      <xdr:col>4</xdr:col>
      <xdr:colOff>589342</xdr:colOff>
      <xdr:row>47</xdr:row>
      <xdr:rowOff>54842</xdr:rowOff>
    </xdr:from>
    <xdr:ext cx="471600" cy="471600"/>
    <xdr:pic>
      <xdr:nvPicPr>
        <xdr:cNvPr id="39" name="Imagen 2">
          <a:extLst>
            <a:ext uri="{FF2B5EF4-FFF2-40B4-BE49-F238E27FC236}">
              <a16:creationId xmlns:a16="http://schemas.microsoft.com/office/drawing/2014/main" id="{00000000-0008-0000-28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498" y="6964960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584185</xdr:colOff>
      <xdr:row>47</xdr:row>
      <xdr:rowOff>60412</xdr:rowOff>
    </xdr:from>
    <xdr:ext cx="471600" cy="471600"/>
    <xdr:pic>
      <xdr:nvPicPr>
        <xdr:cNvPr id="40" name="Imagen 4">
          <a:extLst>
            <a:ext uri="{FF2B5EF4-FFF2-40B4-BE49-F238E27FC236}">
              <a16:creationId xmlns:a16="http://schemas.microsoft.com/office/drawing/2014/main" id="{00000000-0008-0000-28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2793" y="6970530"/>
          <a:ext cx="471600" cy="471600"/>
        </a:xfrm>
        <a:prstGeom prst="rect">
          <a:avLst/>
        </a:prstGeom>
      </xdr:spPr>
    </xdr:pic>
    <xdr:clientData/>
  </xdr:oneCellAnchor>
  <xdr:oneCellAnchor>
    <xdr:from>
      <xdr:col>0</xdr:col>
      <xdr:colOff>44930</xdr:colOff>
      <xdr:row>3</xdr:row>
      <xdr:rowOff>44929</xdr:rowOff>
    </xdr:from>
    <xdr:ext cx="730035" cy="723901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2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0" y="745825"/>
          <a:ext cx="730035" cy="723901"/>
        </a:xfrm>
        <a:prstGeom prst="rect">
          <a:avLst/>
        </a:prstGeom>
      </xdr:spPr>
    </xdr:pic>
    <xdr:clientData/>
  </xdr:oneCellAnchor>
  <xdr:oneCellAnchor>
    <xdr:from>
      <xdr:col>13</xdr:col>
      <xdr:colOff>166725</xdr:colOff>
      <xdr:row>47</xdr:row>
      <xdr:rowOff>66808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2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770" y="9717365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174848</xdr:colOff>
      <xdr:row>47</xdr:row>
      <xdr:rowOff>68223</xdr:rowOff>
    </xdr:from>
    <xdr:ext cx="475979" cy="471600"/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2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2268" y="9718780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166725</xdr:colOff>
      <xdr:row>39</xdr:row>
      <xdr:rowOff>66808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2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246" y="9818787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174848</xdr:colOff>
      <xdr:row>39</xdr:row>
      <xdr:rowOff>68223</xdr:rowOff>
    </xdr:from>
    <xdr:ext cx="47597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2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731" y="9820202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166725</xdr:colOff>
      <xdr:row>4</xdr:row>
      <xdr:rowOff>66808</xdr:rowOff>
    </xdr:from>
    <xdr:ext cx="475979" cy="471600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2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246" y="9818787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174848</xdr:colOff>
      <xdr:row>4</xdr:row>
      <xdr:rowOff>68223</xdr:rowOff>
    </xdr:from>
    <xdr:ext cx="475979" cy="47160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2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731" y="9820202"/>
          <a:ext cx="475979" cy="471600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11" name="21 Imagen" descr="17. IEPC.wmf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17</xdr:col>
      <xdr:colOff>134783</xdr:colOff>
      <xdr:row>0</xdr:row>
      <xdr:rowOff>8986</xdr:rowOff>
    </xdr:from>
    <xdr:ext cx="609600" cy="666750"/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8627" y="8986"/>
          <a:ext cx="609600" cy="666750"/>
        </a:xfrm>
        <a:prstGeom prst="rect">
          <a:avLst/>
        </a:prstGeom>
      </xdr:spPr>
    </xdr:pic>
    <xdr:clientData/>
  </xdr:oneCellAnchor>
  <xdr:oneCellAnchor>
    <xdr:from>
      <xdr:col>4</xdr:col>
      <xdr:colOff>151860</xdr:colOff>
      <xdr:row>4</xdr:row>
      <xdr:rowOff>58768</xdr:rowOff>
    </xdr:from>
    <xdr:ext cx="471600" cy="471600"/>
    <xdr:pic>
      <xdr:nvPicPr>
        <xdr:cNvPr id="15" name="Imagen 2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016" y="966339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5</xdr:col>
      <xdr:colOff>143395</xdr:colOff>
      <xdr:row>4</xdr:row>
      <xdr:rowOff>67084</xdr:rowOff>
    </xdr:from>
    <xdr:to>
      <xdr:col>5</xdr:col>
      <xdr:colOff>614995</xdr:colOff>
      <xdr:row>6</xdr:row>
      <xdr:rowOff>143307</xdr:rowOff>
    </xdr:to>
    <xdr:pic>
      <xdr:nvPicPr>
        <xdr:cNvPr id="16" name="Imagen 4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390" y="974655"/>
          <a:ext cx="471600" cy="471600"/>
        </a:xfrm>
        <a:prstGeom prst="rect">
          <a:avLst/>
        </a:prstGeom>
      </xdr:spPr>
    </xdr:pic>
    <xdr:clientData/>
  </xdr:twoCellAnchor>
  <xdr:oneCellAnchor>
    <xdr:from>
      <xdr:col>6</xdr:col>
      <xdr:colOff>89860</xdr:colOff>
      <xdr:row>4</xdr:row>
      <xdr:rowOff>89859</xdr:rowOff>
    </xdr:from>
    <xdr:ext cx="566108" cy="605909"/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469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89497</xdr:colOff>
      <xdr:row>4</xdr:row>
      <xdr:rowOff>98485</xdr:rowOff>
    </xdr:from>
    <xdr:ext cx="566108" cy="605909"/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1172" y="1006056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152039</xdr:colOff>
      <xdr:row>4</xdr:row>
      <xdr:rowOff>62183</xdr:rowOff>
    </xdr:from>
    <xdr:ext cx="473188" cy="471601"/>
    <xdr:pic>
      <xdr:nvPicPr>
        <xdr:cNvPr id="19" name="36 Imagen" descr="Marco Nazas.png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18383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143413</xdr:colOff>
      <xdr:row>4</xdr:row>
      <xdr:rowOff>71527</xdr:rowOff>
    </xdr:from>
    <xdr:ext cx="471600" cy="471601"/>
    <xdr:pic>
      <xdr:nvPicPr>
        <xdr:cNvPr id="20" name="11 Imagen" descr="PT.wmf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538767" y="979098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109364</xdr:colOff>
      <xdr:row>4</xdr:row>
      <xdr:rowOff>83537</xdr:rowOff>
    </xdr:from>
    <xdr:ext cx="528632" cy="437642"/>
    <xdr:pic>
      <xdr:nvPicPr>
        <xdr:cNvPr id="21" name="Imagen 7">
          <a:extLst>
            <a:ext uri="{FF2B5EF4-FFF2-40B4-BE49-F238E27FC236}">
              <a16:creationId xmlns:a16="http://schemas.microsoft.com/office/drawing/2014/main" id="{00000000-0008-0000-29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1557" y="991108"/>
          <a:ext cx="528632" cy="437642"/>
        </a:xfrm>
        <a:prstGeom prst="rect">
          <a:avLst/>
        </a:prstGeom>
      </xdr:spPr>
    </xdr:pic>
    <xdr:clientData/>
  </xdr:oneCellAnchor>
  <xdr:oneCellAnchor>
    <xdr:from>
      <xdr:col>12</xdr:col>
      <xdr:colOff>112555</xdr:colOff>
      <xdr:row>4</xdr:row>
      <xdr:rowOff>49743</xdr:rowOff>
    </xdr:from>
    <xdr:ext cx="514538" cy="520700"/>
    <xdr:pic>
      <xdr:nvPicPr>
        <xdr:cNvPr id="24" name="Imagen 9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413" y="957314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131475</xdr:colOff>
      <xdr:row>4</xdr:row>
      <xdr:rowOff>68235</xdr:rowOff>
    </xdr:from>
    <xdr:ext cx="471600" cy="471600"/>
    <xdr:pic>
      <xdr:nvPicPr>
        <xdr:cNvPr id="25" name="Imagen 8">
          <a:extLst>
            <a:ext uri="{FF2B5EF4-FFF2-40B4-BE49-F238E27FC236}">
              <a16:creationId xmlns:a16="http://schemas.microsoft.com/office/drawing/2014/main" id="{00000000-0008-0000-29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0508" y="975806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160846</xdr:colOff>
      <xdr:row>57</xdr:row>
      <xdr:rowOff>58768</xdr:rowOff>
    </xdr:from>
    <xdr:ext cx="471600" cy="471600"/>
    <xdr:pic>
      <xdr:nvPicPr>
        <xdr:cNvPr id="26" name="Imagen 2">
          <a:extLst>
            <a:ext uri="{FF2B5EF4-FFF2-40B4-BE49-F238E27FC236}">
              <a16:creationId xmlns:a16="http://schemas.microsoft.com/office/drawing/2014/main" id="{00000000-0008-0000-29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002" y="966339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152381</xdr:colOff>
      <xdr:row>57</xdr:row>
      <xdr:rowOff>67084</xdr:rowOff>
    </xdr:from>
    <xdr:ext cx="471600" cy="471600"/>
    <xdr:pic>
      <xdr:nvPicPr>
        <xdr:cNvPr id="27" name="Imagen 4"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7334" y="974655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107832</xdr:colOff>
      <xdr:row>57</xdr:row>
      <xdr:rowOff>89859</xdr:rowOff>
    </xdr:from>
    <xdr:ext cx="566108" cy="605909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2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6582" y="8545543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107469</xdr:colOff>
      <xdr:row>57</xdr:row>
      <xdr:rowOff>98485</xdr:rowOff>
    </xdr:from>
    <xdr:ext cx="566108" cy="605909"/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2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016" y="8554169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152039</xdr:colOff>
      <xdr:row>57</xdr:row>
      <xdr:rowOff>62183</xdr:rowOff>
    </xdr:from>
    <xdr:ext cx="473188" cy="471601"/>
    <xdr:pic>
      <xdr:nvPicPr>
        <xdr:cNvPr id="30" name="36 Imagen" descr="Marco Nazas.png">
          <a:extLst>
            <a:ext uri="{FF2B5EF4-FFF2-40B4-BE49-F238E27FC236}">
              <a16:creationId xmlns:a16="http://schemas.microsoft.com/office/drawing/2014/main" id="{00000000-0008-0000-2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18383" y="8517867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161385</xdr:colOff>
      <xdr:row>57</xdr:row>
      <xdr:rowOff>71527</xdr:rowOff>
    </xdr:from>
    <xdr:ext cx="471600" cy="471601"/>
    <xdr:pic>
      <xdr:nvPicPr>
        <xdr:cNvPr id="31" name="11 Imagen" descr="PT.wmf">
          <a:extLst>
            <a:ext uri="{FF2B5EF4-FFF2-40B4-BE49-F238E27FC236}">
              <a16:creationId xmlns:a16="http://schemas.microsoft.com/office/drawing/2014/main" id="{00000000-0008-0000-2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91527" y="8527211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127336</xdr:colOff>
      <xdr:row>57</xdr:row>
      <xdr:rowOff>83537</xdr:rowOff>
    </xdr:from>
    <xdr:ext cx="528632" cy="437642"/>
    <xdr:pic>
      <xdr:nvPicPr>
        <xdr:cNvPr id="32" name="Imagen 7">
          <a:extLst>
            <a:ext uri="{FF2B5EF4-FFF2-40B4-BE49-F238E27FC236}">
              <a16:creationId xmlns:a16="http://schemas.microsoft.com/office/drawing/2014/main" id="{00000000-0008-0000-29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1275" y="8539221"/>
          <a:ext cx="528632" cy="437642"/>
        </a:xfrm>
        <a:prstGeom prst="rect">
          <a:avLst/>
        </a:prstGeom>
      </xdr:spPr>
    </xdr:pic>
    <xdr:clientData/>
  </xdr:oneCellAnchor>
  <xdr:oneCellAnchor>
    <xdr:from>
      <xdr:col>12</xdr:col>
      <xdr:colOff>130527</xdr:colOff>
      <xdr:row>57</xdr:row>
      <xdr:rowOff>49743</xdr:rowOff>
    </xdr:from>
    <xdr:ext cx="514538" cy="520700"/>
    <xdr:pic>
      <xdr:nvPicPr>
        <xdr:cNvPr id="35" name="Imagen 9">
          <a:extLst>
            <a:ext uri="{FF2B5EF4-FFF2-40B4-BE49-F238E27FC236}">
              <a16:creationId xmlns:a16="http://schemas.microsoft.com/office/drawing/2014/main" id="{00000000-0008-0000-29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060" y="8505427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149447</xdr:colOff>
      <xdr:row>57</xdr:row>
      <xdr:rowOff>68235</xdr:rowOff>
    </xdr:from>
    <xdr:ext cx="471600" cy="471600"/>
    <xdr:pic>
      <xdr:nvPicPr>
        <xdr:cNvPr id="37" name="Imagen 8">
          <a:extLst>
            <a:ext uri="{FF2B5EF4-FFF2-40B4-BE49-F238E27FC236}">
              <a16:creationId xmlns:a16="http://schemas.microsoft.com/office/drawing/2014/main" id="{00000000-0008-0000-29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183" y="8523919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152039</xdr:colOff>
      <xdr:row>65</xdr:row>
      <xdr:rowOff>62183</xdr:rowOff>
    </xdr:from>
    <xdr:ext cx="473188" cy="471601"/>
    <xdr:pic>
      <xdr:nvPicPr>
        <xdr:cNvPr id="38" name="36 Imagen" descr="Marco Nazas.png">
          <a:extLst>
            <a:ext uri="{FF2B5EF4-FFF2-40B4-BE49-F238E27FC236}">
              <a16:creationId xmlns:a16="http://schemas.microsoft.com/office/drawing/2014/main" id="{00000000-0008-0000-2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18383" y="8517867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161385</xdr:colOff>
      <xdr:row>65</xdr:row>
      <xdr:rowOff>71527</xdr:rowOff>
    </xdr:from>
    <xdr:ext cx="471600" cy="471601"/>
    <xdr:pic>
      <xdr:nvPicPr>
        <xdr:cNvPr id="39" name="11 Imagen" descr="PT.wmf">
          <a:extLst>
            <a:ext uri="{FF2B5EF4-FFF2-40B4-BE49-F238E27FC236}">
              <a16:creationId xmlns:a16="http://schemas.microsoft.com/office/drawing/2014/main" id="{00000000-0008-0000-2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691527" y="8527211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127336</xdr:colOff>
      <xdr:row>65</xdr:row>
      <xdr:rowOff>83537</xdr:rowOff>
    </xdr:from>
    <xdr:ext cx="528632" cy="437642"/>
    <xdr:pic>
      <xdr:nvPicPr>
        <xdr:cNvPr id="40" name="Imagen 7">
          <a:extLst>
            <a:ext uri="{FF2B5EF4-FFF2-40B4-BE49-F238E27FC236}">
              <a16:creationId xmlns:a16="http://schemas.microsoft.com/office/drawing/2014/main" id="{00000000-0008-0000-29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1275" y="8539221"/>
          <a:ext cx="528632" cy="437642"/>
        </a:xfrm>
        <a:prstGeom prst="rect">
          <a:avLst/>
        </a:prstGeom>
      </xdr:spPr>
    </xdr:pic>
    <xdr:clientData/>
  </xdr:oneCellAnchor>
  <xdr:oneCellAnchor>
    <xdr:from>
      <xdr:col>12</xdr:col>
      <xdr:colOff>130527</xdr:colOff>
      <xdr:row>65</xdr:row>
      <xdr:rowOff>49743</xdr:rowOff>
    </xdr:from>
    <xdr:ext cx="514538" cy="520700"/>
    <xdr:pic>
      <xdr:nvPicPr>
        <xdr:cNvPr id="45" name="Imagen 9">
          <a:extLst>
            <a:ext uri="{FF2B5EF4-FFF2-40B4-BE49-F238E27FC236}">
              <a16:creationId xmlns:a16="http://schemas.microsoft.com/office/drawing/2014/main" id="{00000000-0008-0000-29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2060" y="8505427"/>
          <a:ext cx="514538" cy="520700"/>
        </a:xfrm>
        <a:prstGeom prst="rect">
          <a:avLst/>
        </a:prstGeom>
      </xdr:spPr>
    </xdr:pic>
    <xdr:clientData/>
  </xdr:oneCellAnchor>
  <xdr:oneCellAnchor>
    <xdr:from>
      <xdr:col>11</xdr:col>
      <xdr:colOff>149447</xdr:colOff>
      <xdr:row>65</xdr:row>
      <xdr:rowOff>68235</xdr:rowOff>
    </xdr:from>
    <xdr:ext cx="471600" cy="471600"/>
    <xdr:pic>
      <xdr:nvPicPr>
        <xdr:cNvPr id="46" name="Imagen 8">
          <a:extLst>
            <a:ext uri="{FF2B5EF4-FFF2-40B4-BE49-F238E27FC236}">
              <a16:creationId xmlns:a16="http://schemas.microsoft.com/office/drawing/2014/main" id="{00000000-0008-0000-29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183" y="8523919"/>
          <a:ext cx="471600" cy="471600"/>
        </a:xfrm>
        <a:prstGeom prst="rect">
          <a:avLst/>
        </a:prstGeom>
      </xdr:spPr>
    </xdr:pic>
    <xdr:clientData/>
  </xdr:oneCellAnchor>
  <xdr:oneCellAnchor>
    <xdr:from>
      <xdr:col>4</xdr:col>
      <xdr:colOff>553398</xdr:colOff>
      <xdr:row>65</xdr:row>
      <xdr:rowOff>54842</xdr:rowOff>
    </xdr:from>
    <xdr:ext cx="471600" cy="471600"/>
    <xdr:pic>
      <xdr:nvPicPr>
        <xdr:cNvPr id="47" name="Imagen 2">
          <a:extLst>
            <a:ext uri="{FF2B5EF4-FFF2-40B4-BE49-F238E27FC236}">
              <a16:creationId xmlns:a16="http://schemas.microsoft.com/office/drawing/2014/main" id="{00000000-0008-0000-29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554" y="10065078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548241</xdr:colOff>
      <xdr:row>65</xdr:row>
      <xdr:rowOff>60412</xdr:rowOff>
    </xdr:from>
    <xdr:ext cx="471600" cy="471600"/>
    <xdr:pic>
      <xdr:nvPicPr>
        <xdr:cNvPr id="48" name="Imagen 4">
          <a:extLst>
            <a:ext uri="{FF2B5EF4-FFF2-40B4-BE49-F238E27FC236}">
              <a16:creationId xmlns:a16="http://schemas.microsoft.com/office/drawing/2014/main" id="{00000000-0008-0000-29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991" y="10070648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125803</xdr:colOff>
      <xdr:row>3</xdr:row>
      <xdr:rowOff>8986</xdr:rowOff>
    </xdr:from>
    <xdr:to>
      <xdr:col>0</xdr:col>
      <xdr:colOff>718868</xdr:colOff>
      <xdr:row>6</xdr:row>
      <xdr:rowOff>153474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03" y="709882"/>
          <a:ext cx="593065" cy="746540"/>
        </a:xfrm>
        <a:prstGeom prst="rect">
          <a:avLst/>
        </a:prstGeom>
      </xdr:spPr>
    </xdr:pic>
    <xdr:clientData/>
  </xdr:twoCellAnchor>
  <xdr:oneCellAnchor>
    <xdr:from>
      <xdr:col>14</xdr:col>
      <xdr:colOff>142141</xdr:colOff>
      <xdr:row>4</xdr:row>
      <xdr:rowOff>66808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2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7230" y="97936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141045</xdr:colOff>
      <xdr:row>4</xdr:row>
      <xdr:rowOff>68223</xdr:rowOff>
    </xdr:from>
    <xdr:ext cx="475979" cy="47160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2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3351" y="980779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142141</xdr:colOff>
      <xdr:row>57</xdr:row>
      <xdr:rowOff>66808</xdr:rowOff>
    </xdr:from>
    <xdr:ext cx="475979" cy="4716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29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7230" y="97936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141045</xdr:colOff>
      <xdr:row>57</xdr:row>
      <xdr:rowOff>68223</xdr:rowOff>
    </xdr:from>
    <xdr:ext cx="475979" cy="471600"/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29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3351" y="980779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142141</xdr:colOff>
      <xdr:row>65</xdr:row>
      <xdr:rowOff>66808</xdr:rowOff>
    </xdr:from>
    <xdr:ext cx="475979" cy="471600"/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2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7230" y="97936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141045</xdr:colOff>
      <xdr:row>65</xdr:row>
      <xdr:rowOff>68223</xdr:rowOff>
    </xdr:from>
    <xdr:ext cx="475979" cy="471600"/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2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3351" y="980779"/>
          <a:ext cx="475979" cy="4716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284363</xdr:colOff>
      <xdr:row>4</xdr:row>
      <xdr:rowOff>54018</xdr:rowOff>
    </xdr:from>
    <xdr:to>
      <xdr:col>9</xdr:col>
      <xdr:colOff>771459</xdr:colOff>
      <xdr:row>6</xdr:row>
      <xdr:rowOff>168318</xdr:rowOff>
    </xdr:to>
    <xdr:pic>
      <xdr:nvPicPr>
        <xdr:cNvPr id="33" name="Imagen 9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240" y="961589"/>
          <a:ext cx="487096" cy="509677"/>
        </a:xfrm>
        <a:prstGeom prst="rect">
          <a:avLst/>
        </a:prstGeom>
      </xdr:spPr>
    </xdr:pic>
    <xdr:clientData/>
  </xdr:twoCellAnchor>
  <xdr:twoCellAnchor editAs="oneCell">
    <xdr:from>
      <xdr:col>4</xdr:col>
      <xdr:colOff>293325</xdr:colOff>
      <xdr:row>4</xdr:row>
      <xdr:rowOff>66214</xdr:rowOff>
    </xdr:from>
    <xdr:to>
      <xdr:col>4</xdr:col>
      <xdr:colOff>761325</xdr:colOff>
      <xdr:row>6</xdr:row>
      <xdr:rowOff>138837</xdr:rowOff>
    </xdr:to>
    <xdr:pic>
      <xdr:nvPicPr>
        <xdr:cNvPr id="37" name="Imagen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481" y="973785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293325</xdr:colOff>
      <xdr:row>4</xdr:row>
      <xdr:rowOff>65287</xdr:rowOff>
    </xdr:from>
    <xdr:to>
      <xdr:col>5</xdr:col>
      <xdr:colOff>761325</xdr:colOff>
      <xdr:row>6</xdr:row>
      <xdr:rowOff>137910</xdr:rowOff>
    </xdr:to>
    <xdr:pic>
      <xdr:nvPicPr>
        <xdr:cNvPr id="48" name="Imagen 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8867" y="972858"/>
          <a:ext cx="468000" cy="468000"/>
        </a:xfrm>
        <a:prstGeom prst="rect">
          <a:avLst/>
        </a:prstGeom>
      </xdr:spPr>
    </xdr:pic>
    <xdr:clientData/>
  </xdr:twoCellAnchor>
  <xdr:oneCellAnchor>
    <xdr:from>
      <xdr:col>4</xdr:col>
      <xdr:colOff>796175</xdr:colOff>
      <xdr:row>43</xdr:row>
      <xdr:rowOff>74840</xdr:rowOff>
    </xdr:from>
    <xdr:ext cx="468000" cy="468000"/>
    <xdr:pic>
      <xdr:nvPicPr>
        <xdr:cNvPr id="45" name="Imagen 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331" y="8863000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787188</xdr:colOff>
      <xdr:row>43</xdr:row>
      <xdr:rowOff>82899</xdr:rowOff>
    </xdr:from>
    <xdr:ext cx="468000" cy="468000"/>
    <xdr:pic>
      <xdr:nvPicPr>
        <xdr:cNvPr id="46" name="Imagen 4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7117" y="8871059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242621</xdr:colOff>
      <xdr:row>4</xdr:row>
      <xdr:rowOff>80873</xdr:rowOff>
    </xdr:from>
    <xdr:ext cx="566108" cy="605909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46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242261</xdr:colOff>
      <xdr:row>4</xdr:row>
      <xdr:rowOff>80513</xdr:rowOff>
    </xdr:from>
    <xdr:ext cx="566108" cy="605909"/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7450" y="988084"/>
          <a:ext cx="566108" cy="605909"/>
        </a:xfrm>
        <a:prstGeom prst="rect">
          <a:avLst/>
        </a:prstGeom>
      </xdr:spPr>
    </xdr:pic>
    <xdr:clientData/>
  </xdr:oneCellAnchor>
  <xdr:twoCellAnchor editAs="oneCell">
    <xdr:from>
      <xdr:col>8</xdr:col>
      <xdr:colOff>287551</xdr:colOff>
      <xdr:row>4</xdr:row>
      <xdr:rowOff>62900</xdr:rowOff>
    </xdr:from>
    <xdr:to>
      <xdr:col>8</xdr:col>
      <xdr:colOff>760739</xdr:colOff>
      <xdr:row>6</xdr:row>
      <xdr:rowOff>139123</xdr:rowOff>
    </xdr:to>
    <xdr:pic>
      <xdr:nvPicPr>
        <xdr:cNvPr id="58" name="36 Imagen" descr="Marco Nazas.png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04084" y="970471"/>
          <a:ext cx="473188" cy="4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67" name="21 Imagen" descr="17. IEPC.wmf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958" y="35944"/>
          <a:ext cx="1605865" cy="643933"/>
        </a:xfrm>
        <a:prstGeom prst="rect">
          <a:avLst/>
        </a:prstGeom>
      </xdr:spPr>
    </xdr:pic>
    <xdr:clientData/>
  </xdr:twoCellAnchor>
  <xdr:oneCellAnchor>
    <xdr:from>
      <xdr:col>14</xdr:col>
      <xdr:colOff>134788</xdr:colOff>
      <xdr:row>0</xdr:row>
      <xdr:rowOff>0</xdr:rowOff>
    </xdr:from>
    <xdr:ext cx="609600" cy="666750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2689" y="0"/>
          <a:ext cx="609600" cy="666750"/>
        </a:xfrm>
        <a:prstGeom prst="rect">
          <a:avLst/>
        </a:prstGeom>
      </xdr:spPr>
    </xdr:pic>
    <xdr:clientData/>
  </xdr:oneCellAnchor>
  <xdr:oneCellAnchor>
    <xdr:from>
      <xdr:col>9</xdr:col>
      <xdr:colOff>284363</xdr:colOff>
      <xdr:row>35</xdr:row>
      <xdr:rowOff>54018</xdr:rowOff>
    </xdr:from>
    <xdr:ext cx="487096" cy="509677"/>
    <xdr:pic>
      <xdr:nvPicPr>
        <xdr:cNvPr id="27" name="Imagen 9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240" y="961589"/>
          <a:ext cx="487096" cy="509677"/>
        </a:xfrm>
        <a:prstGeom prst="rect">
          <a:avLst/>
        </a:prstGeom>
      </xdr:spPr>
    </xdr:pic>
    <xdr:clientData/>
  </xdr:oneCellAnchor>
  <xdr:oneCellAnchor>
    <xdr:from>
      <xdr:col>4</xdr:col>
      <xdr:colOff>293325</xdr:colOff>
      <xdr:row>35</xdr:row>
      <xdr:rowOff>66214</xdr:rowOff>
    </xdr:from>
    <xdr:ext cx="468000" cy="468000"/>
    <xdr:pic>
      <xdr:nvPicPr>
        <xdr:cNvPr id="29" name="Imagen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481" y="973785"/>
          <a:ext cx="468000" cy="468000"/>
        </a:xfrm>
        <a:prstGeom prst="rect">
          <a:avLst/>
        </a:prstGeom>
      </xdr:spPr>
    </xdr:pic>
    <xdr:clientData/>
  </xdr:oneCellAnchor>
  <xdr:oneCellAnchor>
    <xdr:from>
      <xdr:col>5</xdr:col>
      <xdr:colOff>302311</xdr:colOff>
      <xdr:row>35</xdr:row>
      <xdr:rowOff>74273</xdr:rowOff>
    </xdr:from>
    <xdr:ext cx="468000" cy="468000"/>
    <xdr:pic>
      <xdr:nvPicPr>
        <xdr:cNvPr id="31" name="Imagen 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811" y="981844"/>
          <a:ext cx="468000" cy="468000"/>
        </a:xfrm>
        <a:prstGeom prst="rect">
          <a:avLst/>
        </a:prstGeom>
      </xdr:spPr>
    </xdr:pic>
    <xdr:clientData/>
  </xdr:oneCellAnchor>
  <xdr:oneCellAnchor>
    <xdr:from>
      <xdr:col>6</xdr:col>
      <xdr:colOff>242621</xdr:colOff>
      <xdr:row>35</xdr:row>
      <xdr:rowOff>80873</xdr:rowOff>
    </xdr:from>
    <xdr:ext cx="566108" cy="605909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465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242261</xdr:colOff>
      <xdr:row>35</xdr:row>
      <xdr:rowOff>80513</xdr:rowOff>
    </xdr:from>
    <xdr:ext cx="566108" cy="605909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7450" y="988084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287551</xdr:colOff>
      <xdr:row>35</xdr:row>
      <xdr:rowOff>62900</xdr:rowOff>
    </xdr:from>
    <xdr:ext cx="473188" cy="471600"/>
    <xdr:pic>
      <xdr:nvPicPr>
        <xdr:cNvPr id="35" name="36 Imagen" descr="Marco Nazas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04084" y="970471"/>
          <a:ext cx="473188" cy="471600"/>
        </a:xfrm>
        <a:prstGeom prst="rect">
          <a:avLst/>
        </a:prstGeom>
      </xdr:spPr>
    </xdr:pic>
    <xdr:clientData/>
  </xdr:oneCellAnchor>
  <xdr:oneCellAnchor>
    <xdr:from>
      <xdr:col>9</xdr:col>
      <xdr:colOff>284363</xdr:colOff>
      <xdr:row>43</xdr:row>
      <xdr:rowOff>54018</xdr:rowOff>
    </xdr:from>
    <xdr:ext cx="487096" cy="509677"/>
    <xdr:pic>
      <xdr:nvPicPr>
        <xdr:cNvPr id="40" name="Imagen 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240" y="7296612"/>
          <a:ext cx="487096" cy="509677"/>
        </a:xfrm>
        <a:prstGeom prst="rect">
          <a:avLst/>
        </a:prstGeom>
      </xdr:spPr>
    </xdr:pic>
    <xdr:clientData/>
  </xdr:oneCellAnchor>
  <xdr:oneCellAnchor>
    <xdr:from>
      <xdr:col>8</xdr:col>
      <xdr:colOff>287551</xdr:colOff>
      <xdr:row>43</xdr:row>
      <xdr:rowOff>62900</xdr:rowOff>
    </xdr:from>
    <xdr:ext cx="473188" cy="471600"/>
    <xdr:pic>
      <xdr:nvPicPr>
        <xdr:cNvPr id="41" name="36 Imagen" descr="Marco Nazas.png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04084" y="7305494"/>
          <a:ext cx="473188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134966</xdr:colOff>
      <xdr:row>3</xdr:row>
      <xdr:rowOff>26010</xdr:rowOff>
    </xdr:from>
    <xdr:to>
      <xdr:col>0</xdr:col>
      <xdr:colOff>700896</xdr:colOff>
      <xdr:row>6</xdr:row>
      <xdr:rowOff>160638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6" y="726906"/>
          <a:ext cx="565930" cy="736680"/>
        </a:xfrm>
        <a:prstGeom prst="rect">
          <a:avLst/>
        </a:prstGeom>
      </xdr:spPr>
    </xdr:pic>
    <xdr:clientData/>
  </xdr:twoCellAnchor>
  <xdr:oneCellAnchor>
    <xdr:from>
      <xdr:col>11</xdr:col>
      <xdr:colOff>268693</xdr:colOff>
      <xdr:row>4</xdr:row>
      <xdr:rowOff>75601</xdr:rowOff>
    </xdr:from>
    <xdr:ext cx="47646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3530" y="987803"/>
          <a:ext cx="476469" cy="471600"/>
        </a:xfrm>
        <a:prstGeom prst="rect">
          <a:avLst/>
        </a:prstGeom>
      </xdr:spPr>
    </xdr:pic>
    <xdr:clientData/>
  </xdr:oneCellAnchor>
  <xdr:oneCellAnchor>
    <xdr:from>
      <xdr:col>10</xdr:col>
      <xdr:colOff>277645</xdr:colOff>
      <xdr:row>4</xdr:row>
      <xdr:rowOff>69690</xdr:rowOff>
    </xdr:from>
    <xdr:ext cx="47646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4039" y="981892"/>
          <a:ext cx="476469" cy="471600"/>
        </a:xfrm>
        <a:prstGeom prst="rect">
          <a:avLst/>
        </a:prstGeom>
      </xdr:spPr>
    </xdr:pic>
    <xdr:clientData/>
  </xdr:oneCellAnchor>
  <xdr:oneCellAnchor>
    <xdr:from>
      <xdr:col>11</xdr:col>
      <xdr:colOff>268693</xdr:colOff>
      <xdr:row>35</xdr:row>
      <xdr:rowOff>75601</xdr:rowOff>
    </xdr:from>
    <xdr:ext cx="476469" cy="471600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3530" y="987803"/>
          <a:ext cx="476469" cy="471600"/>
        </a:xfrm>
        <a:prstGeom prst="rect">
          <a:avLst/>
        </a:prstGeom>
      </xdr:spPr>
    </xdr:pic>
    <xdr:clientData/>
  </xdr:oneCellAnchor>
  <xdr:oneCellAnchor>
    <xdr:from>
      <xdr:col>10</xdr:col>
      <xdr:colOff>277645</xdr:colOff>
      <xdr:row>35</xdr:row>
      <xdr:rowOff>69690</xdr:rowOff>
    </xdr:from>
    <xdr:ext cx="476469" cy="471600"/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4039" y="981892"/>
          <a:ext cx="476469" cy="471600"/>
        </a:xfrm>
        <a:prstGeom prst="rect">
          <a:avLst/>
        </a:prstGeom>
      </xdr:spPr>
    </xdr:pic>
    <xdr:clientData/>
  </xdr:oneCellAnchor>
  <xdr:oneCellAnchor>
    <xdr:from>
      <xdr:col>11</xdr:col>
      <xdr:colOff>268693</xdr:colOff>
      <xdr:row>43</xdr:row>
      <xdr:rowOff>75601</xdr:rowOff>
    </xdr:from>
    <xdr:ext cx="476469" cy="471600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3530" y="987803"/>
          <a:ext cx="476469" cy="471600"/>
        </a:xfrm>
        <a:prstGeom prst="rect">
          <a:avLst/>
        </a:prstGeom>
      </xdr:spPr>
    </xdr:pic>
    <xdr:clientData/>
  </xdr:oneCellAnchor>
  <xdr:oneCellAnchor>
    <xdr:from>
      <xdr:col>10</xdr:col>
      <xdr:colOff>277645</xdr:colOff>
      <xdr:row>43</xdr:row>
      <xdr:rowOff>69690</xdr:rowOff>
    </xdr:from>
    <xdr:ext cx="476469" cy="471600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4039" y="981892"/>
          <a:ext cx="476469" cy="4716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126589</xdr:colOff>
      <xdr:row>4</xdr:row>
      <xdr:rowOff>65654</xdr:rowOff>
    </xdr:from>
    <xdr:to>
      <xdr:col>9</xdr:col>
      <xdr:colOff>697310</xdr:colOff>
      <xdr:row>6</xdr:row>
      <xdr:rowOff>191698</xdr:rowOff>
    </xdr:to>
    <xdr:pic>
      <xdr:nvPicPr>
        <xdr:cNvPr id="45" name="Imagen 7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164" y="964239"/>
          <a:ext cx="570721" cy="521421"/>
        </a:xfrm>
        <a:prstGeom prst="rect">
          <a:avLst/>
        </a:prstGeom>
      </xdr:spPr>
    </xdr:pic>
    <xdr:clientData/>
  </xdr:twoCellAnchor>
  <xdr:twoCellAnchor editAs="oneCell">
    <xdr:from>
      <xdr:col>10</xdr:col>
      <xdr:colOff>179023</xdr:colOff>
      <xdr:row>4</xdr:row>
      <xdr:rowOff>67157</xdr:rowOff>
    </xdr:from>
    <xdr:to>
      <xdr:col>10</xdr:col>
      <xdr:colOff>650623</xdr:colOff>
      <xdr:row>6</xdr:row>
      <xdr:rowOff>142307</xdr:rowOff>
    </xdr:to>
    <xdr:pic>
      <xdr:nvPicPr>
        <xdr:cNvPr id="46" name="Imagen 8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509" y="965742"/>
          <a:ext cx="471600" cy="470527"/>
        </a:xfrm>
        <a:prstGeom prst="rect">
          <a:avLst/>
        </a:prstGeom>
      </xdr:spPr>
    </xdr:pic>
    <xdr:clientData/>
  </xdr:twoCellAnchor>
  <xdr:twoCellAnchor editAs="oneCell">
    <xdr:from>
      <xdr:col>4</xdr:col>
      <xdr:colOff>581682</xdr:colOff>
      <xdr:row>38</xdr:row>
      <xdr:rowOff>61650</xdr:rowOff>
    </xdr:from>
    <xdr:to>
      <xdr:col>5</xdr:col>
      <xdr:colOff>244556</xdr:colOff>
      <xdr:row>40</xdr:row>
      <xdr:rowOff>137873</xdr:rowOff>
    </xdr:to>
    <xdr:pic>
      <xdr:nvPicPr>
        <xdr:cNvPr id="77" name="Imagen 2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838" y="8112971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568266</xdr:colOff>
      <xdr:row>38</xdr:row>
      <xdr:rowOff>70489</xdr:rowOff>
    </xdr:from>
    <xdr:to>
      <xdr:col>7</xdr:col>
      <xdr:colOff>231139</xdr:colOff>
      <xdr:row>40</xdr:row>
      <xdr:rowOff>146712</xdr:rowOff>
    </xdr:to>
    <xdr:pic>
      <xdr:nvPicPr>
        <xdr:cNvPr id="78" name="Imagen 4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6874" y="8121810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178113</xdr:colOff>
      <xdr:row>4</xdr:row>
      <xdr:rowOff>66677</xdr:rowOff>
    </xdr:from>
    <xdr:to>
      <xdr:col>4</xdr:col>
      <xdr:colOff>649713</xdr:colOff>
      <xdr:row>6</xdr:row>
      <xdr:rowOff>142900</xdr:rowOff>
    </xdr:to>
    <xdr:pic>
      <xdr:nvPicPr>
        <xdr:cNvPr id="34" name="Imagen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269" y="965262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179800</xdr:colOff>
      <xdr:row>4</xdr:row>
      <xdr:rowOff>66675</xdr:rowOff>
    </xdr:from>
    <xdr:to>
      <xdr:col>5</xdr:col>
      <xdr:colOff>651400</xdr:colOff>
      <xdr:row>6</xdr:row>
      <xdr:rowOff>142898</xdr:rowOff>
    </xdr:to>
    <xdr:pic>
      <xdr:nvPicPr>
        <xdr:cNvPr id="35" name="Imagen 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682" y="965260"/>
          <a:ext cx="471600" cy="471600"/>
        </a:xfrm>
        <a:prstGeom prst="rect">
          <a:avLst/>
        </a:prstGeom>
      </xdr:spPr>
    </xdr:pic>
    <xdr:clientData/>
  </xdr:twoCellAnchor>
  <xdr:oneCellAnchor>
    <xdr:from>
      <xdr:col>11</xdr:col>
      <xdr:colOff>160084</xdr:colOff>
      <xdr:row>4</xdr:row>
      <xdr:rowOff>57758</xdr:rowOff>
    </xdr:from>
    <xdr:ext cx="520931" cy="509678"/>
    <xdr:pic>
      <xdr:nvPicPr>
        <xdr:cNvPr id="67" name="Imagen 9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282" y="956343"/>
          <a:ext cx="520931" cy="509678"/>
        </a:xfrm>
        <a:prstGeom prst="rect">
          <a:avLst/>
        </a:prstGeom>
      </xdr:spPr>
    </xdr:pic>
    <xdr:clientData/>
  </xdr:oneCellAnchor>
  <xdr:oneCellAnchor>
    <xdr:from>
      <xdr:col>6</xdr:col>
      <xdr:colOff>134791</xdr:colOff>
      <xdr:row>4</xdr:row>
      <xdr:rowOff>98845</xdr:rowOff>
    </xdr:from>
    <xdr:ext cx="566108" cy="605909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7315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134430</xdr:colOff>
      <xdr:row>4</xdr:row>
      <xdr:rowOff>80512</xdr:rowOff>
    </xdr:from>
    <xdr:ext cx="566108" cy="605909"/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638" y="979097"/>
          <a:ext cx="566108" cy="605909"/>
        </a:xfrm>
        <a:prstGeom prst="rect">
          <a:avLst/>
        </a:prstGeom>
      </xdr:spPr>
    </xdr:pic>
    <xdr:clientData/>
  </xdr:oneCellAnchor>
  <xdr:twoCellAnchor editAs="oneCell">
    <xdr:from>
      <xdr:col>8</xdr:col>
      <xdr:colOff>179359</xdr:colOff>
      <xdr:row>4</xdr:row>
      <xdr:rowOff>71528</xdr:rowOff>
    </xdr:from>
    <xdr:to>
      <xdr:col>8</xdr:col>
      <xdr:colOff>650959</xdr:colOff>
      <xdr:row>6</xdr:row>
      <xdr:rowOff>147751</xdr:rowOff>
    </xdr:to>
    <xdr:pic>
      <xdr:nvPicPr>
        <xdr:cNvPr id="66" name="7 Imagen" descr="PVEM.wmf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233251" y="970113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70" name="21 Imagen" descr="17. IEPC.wmf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107830</xdr:colOff>
      <xdr:row>0</xdr:row>
      <xdr:rowOff>17972</xdr:rowOff>
    </xdr:from>
    <xdr:ext cx="609600" cy="66675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9788" y="17972"/>
          <a:ext cx="609600" cy="666750"/>
        </a:xfrm>
        <a:prstGeom prst="rect">
          <a:avLst/>
        </a:prstGeom>
      </xdr:spPr>
    </xdr:pic>
    <xdr:clientData/>
  </xdr:oneCellAnchor>
  <xdr:oneCellAnchor>
    <xdr:from>
      <xdr:col>9</xdr:col>
      <xdr:colOff>126589</xdr:colOff>
      <xdr:row>30</xdr:row>
      <xdr:rowOff>65654</xdr:rowOff>
    </xdr:from>
    <xdr:ext cx="570721" cy="521421"/>
    <xdr:pic>
      <xdr:nvPicPr>
        <xdr:cNvPr id="89" name="Imagen 7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0363" y="964239"/>
          <a:ext cx="570721" cy="521421"/>
        </a:xfrm>
        <a:prstGeom prst="rect">
          <a:avLst/>
        </a:prstGeom>
      </xdr:spPr>
    </xdr:pic>
    <xdr:clientData/>
  </xdr:oneCellAnchor>
  <xdr:oneCellAnchor>
    <xdr:from>
      <xdr:col>10</xdr:col>
      <xdr:colOff>179023</xdr:colOff>
      <xdr:row>30</xdr:row>
      <xdr:rowOff>67157</xdr:rowOff>
    </xdr:from>
    <xdr:ext cx="471600" cy="470527"/>
    <xdr:pic>
      <xdr:nvPicPr>
        <xdr:cNvPr id="90" name="Imagen 8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509" y="965742"/>
          <a:ext cx="471600" cy="470527"/>
        </a:xfrm>
        <a:prstGeom prst="rect">
          <a:avLst/>
        </a:prstGeom>
      </xdr:spPr>
    </xdr:pic>
    <xdr:clientData/>
  </xdr:oneCellAnchor>
  <xdr:oneCellAnchor>
    <xdr:from>
      <xdr:col>4</xdr:col>
      <xdr:colOff>178113</xdr:colOff>
      <xdr:row>30</xdr:row>
      <xdr:rowOff>66677</xdr:rowOff>
    </xdr:from>
    <xdr:ext cx="471600" cy="471600"/>
    <xdr:pic>
      <xdr:nvPicPr>
        <xdr:cNvPr id="91" name="Imagen 2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269" y="965262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179800</xdr:colOff>
      <xdr:row>30</xdr:row>
      <xdr:rowOff>66675</xdr:rowOff>
    </xdr:from>
    <xdr:ext cx="471600" cy="471600"/>
    <xdr:pic>
      <xdr:nvPicPr>
        <xdr:cNvPr id="92" name="Imagen 4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682" y="965260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160084</xdr:colOff>
      <xdr:row>30</xdr:row>
      <xdr:rowOff>57758</xdr:rowOff>
    </xdr:from>
    <xdr:ext cx="520931" cy="509678"/>
    <xdr:pic>
      <xdr:nvPicPr>
        <xdr:cNvPr id="93" name="Imagen 9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282" y="956343"/>
          <a:ext cx="520931" cy="509678"/>
        </a:xfrm>
        <a:prstGeom prst="rect">
          <a:avLst/>
        </a:prstGeom>
      </xdr:spPr>
    </xdr:pic>
    <xdr:clientData/>
  </xdr:oneCellAnchor>
  <xdr:oneCellAnchor>
    <xdr:from>
      <xdr:col>6</xdr:col>
      <xdr:colOff>134791</xdr:colOff>
      <xdr:row>30</xdr:row>
      <xdr:rowOff>98845</xdr:rowOff>
    </xdr:from>
    <xdr:ext cx="566108" cy="605909"/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3399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134430</xdr:colOff>
      <xdr:row>30</xdr:row>
      <xdr:rowOff>80512</xdr:rowOff>
    </xdr:from>
    <xdr:ext cx="566108" cy="605909"/>
    <xdr:pic>
      <xdr:nvPicPr>
        <xdr:cNvPr id="95" name="Imagen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765" y="979097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179359</xdr:colOff>
      <xdr:row>30</xdr:row>
      <xdr:rowOff>71528</xdr:rowOff>
    </xdr:from>
    <xdr:ext cx="471600" cy="471600"/>
    <xdr:pic>
      <xdr:nvPicPr>
        <xdr:cNvPr id="98" name="7 Imagen" descr="PVEM.wmf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25420" y="970113"/>
          <a:ext cx="471600" cy="471600"/>
        </a:xfrm>
        <a:prstGeom prst="rect">
          <a:avLst/>
        </a:prstGeom>
      </xdr:spPr>
    </xdr:pic>
    <xdr:clientData/>
  </xdr:oneCellAnchor>
  <xdr:oneCellAnchor>
    <xdr:from>
      <xdr:col>9</xdr:col>
      <xdr:colOff>126589</xdr:colOff>
      <xdr:row>38</xdr:row>
      <xdr:rowOff>65654</xdr:rowOff>
    </xdr:from>
    <xdr:ext cx="570721" cy="521421"/>
    <xdr:pic>
      <xdr:nvPicPr>
        <xdr:cNvPr id="99" name="Imagen 7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0363" y="6481550"/>
          <a:ext cx="570721" cy="521421"/>
        </a:xfrm>
        <a:prstGeom prst="rect">
          <a:avLst/>
        </a:prstGeom>
      </xdr:spPr>
    </xdr:pic>
    <xdr:clientData/>
  </xdr:oneCellAnchor>
  <xdr:oneCellAnchor>
    <xdr:from>
      <xdr:col>10</xdr:col>
      <xdr:colOff>179023</xdr:colOff>
      <xdr:row>38</xdr:row>
      <xdr:rowOff>67157</xdr:rowOff>
    </xdr:from>
    <xdr:ext cx="471600" cy="470527"/>
    <xdr:pic>
      <xdr:nvPicPr>
        <xdr:cNvPr id="100" name="Imagen 8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509" y="6483053"/>
          <a:ext cx="471600" cy="470527"/>
        </a:xfrm>
        <a:prstGeom prst="rect">
          <a:avLst/>
        </a:prstGeom>
      </xdr:spPr>
    </xdr:pic>
    <xdr:clientData/>
  </xdr:oneCellAnchor>
  <xdr:oneCellAnchor>
    <xdr:from>
      <xdr:col>11</xdr:col>
      <xdr:colOff>160084</xdr:colOff>
      <xdr:row>38</xdr:row>
      <xdr:rowOff>57758</xdr:rowOff>
    </xdr:from>
    <xdr:ext cx="520931" cy="509678"/>
    <xdr:pic>
      <xdr:nvPicPr>
        <xdr:cNvPr id="101" name="Imagen 9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9282" y="6473654"/>
          <a:ext cx="520931" cy="509678"/>
        </a:xfrm>
        <a:prstGeom prst="rect">
          <a:avLst/>
        </a:prstGeom>
      </xdr:spPr>
    </xdr:pic>
    <xdr:clientData/>
  </xdr:oneCellAnchor>
  <xdr:oneCellAnchor>
    <xdr:from>
      <xdr:col>8</xdr:col>
      <xdr:colOff>179359</xdr:colOff>
      <xdr:row>38</xdr:row>
      <xdr:rowOff>71528</xdr:rowOff>
    </xdr:from>
    <xdr:ext cx="471600" cy="471600"/>
    <xdr:pic>
      <xdr:nvPicPr>
        <xdr:cNvPr id="104" name="7 Imagen" descr="PVEM.wmf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25420" y="6487424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53915</xdr:colOff>
      <xdr:row>3</xdr:row>
      <xdr:rowOff>35943</xdr:rowOff>
    </xdr:from>
    <xdr:to>
      <xdr:col>0</xdr:col>
      <xdr:colOff>763796</xdr:colOff>
      <xdr:row>6</xdr:row>
      <xdr:rowOff>151702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5" y="736839"/>
          <a:ext cx="709881" cy="708825"/>
        </a:xfrm>
        <a:prstGeom prst="rect">
          <a:avLst/>
        </a:prstGeom>
      </xdr:spPr>
    </xdr:pic>
    <xdr:clientData/>
  </xdr:twoCellAnchor>
  <xdr:oneCellAnchor>
    <xdr:from>
      <xdr:col>13</xdr:col>
      <xdr:colOff>167196</xdr:colOff>
      <xdr:row>30</xdr:row>
      <xdr:rowOff>69416</xdr:rowOff>
    </xdr:from>
    <xdr:ext cx="475979" cy="471600"/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416" y="655887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178512</xdr:colOff>
      <xdr:row>30</xdr:row>
      <xdr:rowOff>70831</xdr:rowOff>
    </xdr:from>
    <xdr:ext cx="475979" cy="471600"/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760" y="656029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167196</xdr:colOff>
      <xdr:row>38</xdr:row>
      <xdr:rowOff>69416</xdr:rowOff>
    </xdr:from>
    <xdr:ext cx="475979" cy="471600"/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416" y="655887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178512</xdr:colOff>
      <xdr:row>38</xdr:row>
      <xdr:rowOff>70831</xdr:rowOff>
    </xdr:from>
    <xdr:ext cx="475979" cy="47160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760" y="6560294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167196</xdr:colOff>
      <xdr:row>4</xdr:row>
      <xdr:rowOff>69416</xdr:rowOff>
    </xdr:from>
    <xdr:ext cx="475979" cy="471600"/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4416" y="6558879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178512</xdr:colOff>
      <xdr:row>4</xdr:row>
      <xdr:rowOff>70831</xdr:rowOff>
    </xdr:from>
    <xdr:ext cx="475979" cy="471600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6760" y="6560294"/>
          <a:ext cx="475979" cy="4716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59307</xdr:colOff>
      <xdr:row>4</xdr:row>
      <xdr:rowOff>76740</xdr:rowOff>
    </xdr:from>
    <xdr:to>
      <xdr:col>13</xdr:col>
      <xdr:colOff>640332</xdr:colOff>
      <xdr:row>6</xdr:row>
      <xdr:rowOff>133890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4614" y="975325"/>
          <a:ext cx="581025" cy="452527"/>
        </a:xfrm>
        <a:prstGeom prst="rect">
          <a:avLst/>
        </a:prstGeom>
      </xdr:spPr>
    </xdr:pic>
    <xdr:clientData/>
  </xdr:twoCellAnchor>
  <xdr:twoCellAnchor editAs="oneCell">
    <xdr:from>
      <xdr:col>10</xdr:col>
      <xdr:colOff>78271</xdr:colOff>
      <xdr:row>4</xdr:row>
      <xdr:rowOff>95923</xdr:rowOff>
    </xdr:from>
    <xdr:to>
      <xdr:col>10</xdr:col>
      <xdr:colOff>610315</xdr:colOff>
      <xdr:row>6</xdr:row>
      <xdr:rowOff>147348</xdr:rowOff>
    </xdr:to>
    <xdr:pic>
      <xdr:nvPicPr>
        <xdr:cNvPr id="53" name="Imagen 7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4804" y="994508"/>
          <a:ext cx="532044" cy="446802"/>
        </a:xfrm>
        <a:prstGeom prst="rect">
          <a:avLst/>
        </a:prstGeom>
      </xdr:spPr>
    </xdr:pic>
    <xdr:clientData/>
  </xdr:twoCellAnchor>
  <xdr:twoCellAnchor editAs="oneCell">
    <xdr:from>
      <xdr:col>11</xdr:col>
      <xdr:colOff>112308</xdr:colOff>
      <xdr:row>4</xdr:row>
      <xdr:rowOff>75516</xdr:rowOff>
    </xdr:from>
    <xdr:to>
      <xdr:col>11</xdr:col>
      <xdr:colOff>569508</xdr:colOff>
      <xdr:row>6</xdr:row>
      <xdr:rowOff>139787</xdr:rowOff>
    </xdr:to>
    <xdr:pic>
      <xdr:nvPicPr>
        <xdr:cNvPr id="54" name="Imagen 8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1766" y="974101"/>
          <a:ext cx="457200" cy="459648"/>
        </a:xfrm>
        <a:prstGeom prst="rect">
          <a:avLst/>
        </a:prstGeom>
      </xdr:spPr>
    </xdr:pic>
    <xdr:clientData/>
  </xdr:twoCellAnchor>
  <xdr:twoCellAnchor editAs="oneCell">
    <xdr:from>
      <xdr:col>12</xdr:col>
      <xdr:colOff>80716</xdr:colOff>
      <xdr:row>4</xdr:row>
      <xdr:rowOff>34020</xdr:rowOff>
    </xdr:from>
    <xdr:to>
      <xdr:col>12</xdr:col>
      <xdr:colOff>637996</xdr:colOff>
      <xdr:row>6</xdr:row>
      <xdr:rowOff>182430</xdr:rowOff>
    </xdr:to>
    <xdr:pic>
      <xdr:nvPicPr>
        <xdr:cNvPr id="55" name="Imagen 9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2532" y="932605"/>
          <a:ext cx="557280" cy="543787"/>
        </a:xfrm>
        <a:prstGeom prst="rect">
          <a:avLst/>
        </a:prstGeom>
      </xdr:spPr>
    </xdr:pic>
    <xdr:clientData/>
  </xdr:twoCellAnchor>
  <xdr:twoCellAnchor editAs="oneCell">
    <xdr:from>
      <xdr:col>8</xdr:col>
      <xdr:colOff>146957</xdr:colOff>
      <xdr:row>109</xdr:row>
      <xdr:rowOff>68717</xdr:rowOff>
    </xdr:from>
    <xdr:to>
      <xdr:col>8</xdr:col>
      <xdr:colOff>595488</xdr:colOff>
      <xdr:row>109</xdr:row>
      <xdr:rowOff>75561</xdr:rowOff>
    </xdr:to>
    <xdr:pic>
      <xdr:nvPicPr>
        <xdr:cNvPr id="80" name="Imagen 3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8282" y="22338167"/>
          <a:ext cx="475200" cy="475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141965</xdr:colOff>
      <xdr:row>4</xdr:row>
      <xdr:rowOff>69208</xdr:rowOff>
    </xdr:from>
    <xdr:to>
      <xdr:col>4</xdr:col>
      <xdr:colOff>599165</xdr:colOff>
      <xdr:row>6</xdr:row>
      <xdr:rowOff>133479</xdr:rowOff>
    </xdr:to>
    <xdr:pic>
      <xdr:nvPicPr>
        <xdr:cNvPr id="42" name="Imagen 2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748" y="972012"/>
          <a:ext cx="457200" cy="461837"/>
        </a:xfrm>
        <a:prstGeom prst="rect">
          <a:avLst/>
        </a:prstGeom>
      </xdr:spPr>
    </xdr:pic>
    <xdr:clientData/>
  </xdr:twoCellAnchor>
  <xdr:twoCellAnchor editAs="oneCell">
    <xdr:from>
      <xdr:col>5</xdr:col>
      <xdr:colOff>133261</xdr:colOff>
      <xdr:row>4</xdr:row>
      <xdr:rowOff>66675</xdr:rowOff>
    </xdr:from>
    <xdr:to>
      <xdr:col>5</xdr:col>
      <xdr:colOff>590461</xdr:colOff>
      <xdr:row>6</xdr:row>
      <xdr:rowOff>130946</xdr:rowOff>
    </xdr:to>
    <xdr:pic>
      <xdr:nvPicPr>
        <xdr:cNvPr id="43" name="Imagen 4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3285" y="965260"/>
          <a:ext cx="457200" cy="459648"/>
        </a:xfrm>
        <a:prstGeom prst="rect">
          <a:avLst/>
        </a:prstGeom>
      </xdr:spPr>
    </xdr:pic>
    <xdr:clientData/>
  </xdr:twoCellAnchor>
  <xdr:twoCellAnchor editAs="oneCell">
    <xdr:from>
      <xdr:col>13</xdr:col>
      <xdr:colOff>82324</xdr:colOff>
      <xdr:row>109</xdr:row>
      <xdr:rowOff>72898</xdr:rowOff>
    </xdr:from>
    <xdr:to>
      <xdr:col>13</xdr:col>
      <xdr:colOff>647105</xdr:colOff>
      <xdr:row>111</xdr:row>
      <xdr:rowOff>127504</xdr:rowOff>
    </xdr:to>
    <xdr:pic>
      <xdr:nvPicPr>
        <xdr:cNvPr id="111" name="Imagen 10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7631" y="17020209"/>
          <a:ext cx="564781" cy="449983"/>
        </a:xfrm>
        <a:prstGeom prst="rect">
          <a:avLst/>
        </a:prstGeom>
      </xdr:spPr>
    </xdr:pic>
    <xdr:clientData/>
  </xdr:twoCellAnchor>
  <xdr:oneCellAnchor>
    <xdr:from>
      <xdr:col>11</xdr:col>
      <xdr:colOff>128590</xdr:colOff>
      <xdr:row>109</xdr:row>
      <xdr:rowOff>68595</xdr:rowOff>
    </xdr:from>
    <xdr:ext cx="457200" cy="457200"/>
    <xdr:pic>
      <xdr:nvPicPr>
        <xdr:cNvPr id="116" name="Imagen 8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048" y="17015906"/>
          <a:ext cx="457200" cy="457200"/>
        </a:xfrm>
        <a:prstGeom prst="rect">
          <a:avLst/>
        </a:prstGeom>
      </xdr:spPr>
    </xdr:pic>
    <xdr:clientData/>
  </xdr:one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40" name="21 Imagen" descr="17. IEPC.wmf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6</xdr:col>
      <xdr:colOff>62904</xdr:colOff>
      <xdr:row>4</xdr:row>
      <xdr:rowOff>98845</xdr:rowOff>
    </xdr:from>
    <xdr:ext cx="566108" cy="605909"/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852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71528</xdr:colOff>
      <xdr:row>4</xdr:row>
      <xdr:rowOff>98484</xdr:rowOff>
    </xdr:from>
    <xdr:ext cx="566108" cy="605909"/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372" y="997069"/>
          <a:ext cx="566108" cy="605909"/>
        </a:xfrm>
        <a:prstGeom prst="rect">
          <a:avLst/>
        </a:prstGeom>
      </xdr:spPr>
    </xdr:pic>
    <xdr:clientData/>
  </xdr:oneCellAnchor>
  <xdr:oneCellAnchor>
    <xdr:from>
      <xdr:col>4</xdr:col>
      <xdr:colOff>456109</xdr:colOff>
      <xdr:row>109</xdr:row>
      <xdr:rowOff>68850</xdr:rowOff>
    </xdr:from>
    <xdr:ext cx="457200" cy="459648"/>
    <xdr:pic>
      <xdr:nvPicPr>
        <xdr:cNvPr id="51" name="Imagen 2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265" y="17016161"/>
          <a:ext cx="457200" cy="459648"/>
        </a:xfrm>
        <a:prstGeom prst="rect">
          <a:avLst/>
        </a:prstGeom>
      </xdr:spPr>
    </xdr:pic>
    <xdr:clientData/>
  </xdr:oneCellAnchor>
  <xdr:oneCellAnchor>
    <xdr:from>
      <xdr:col>6</xdr:col>
      <xdr:colOff>465378</xdr:colOff>
      <xdr:row>109</xdr:row>
      <xdr:rowOff>84288</xdr:rowOff>
    </xdr:from>
    <xdr:ext cx="457200" cy="459648"/>
    <xdr:pic>
      <xdr:nvPicPr>
        <xdr:cNvPr id="60" name="Imagen 4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326" y="17031599"/>
          <a:ext cx="457200" cy="459648"/>
        </a:xfrm>
        <a:prstGeom prst="rect">
          <a:avLst/>
        </a:prstGeom>
      </xdr:spPr>
    </xdr:pic>
    <xdr:clientData/>
  </xdr:oneCellAnchor>
  <xdr:twoCellAnchor editAs="oneCell">
    <xdr:from>
      <xdr:col>8</xdr:col>
      <xdr:colOff>116098</xdr:colOff>
      <xdr:row>109</xdr:row>
      <xdr:rowOff>71168</xdr:rowOff>
    </xdr:from>
    <xdr:to>
      <xdr:col>8</xdr:col>
      <xdr:colOff>589286</xdr:colOff>
      <xdr:row>111</xdr:row>
      <xdr:rowOff>147392</xdr:rowOff>
    </xdr:to>
    <xdr:pic>
      <xdr:nvPicPr>
        <xdr:cNvPr id="28" name="36 Imagen" descr="Marco Nazas.png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30839" y="17018479"/>
          <a:ext cx="473188" cy="471601"/>
        </a:xfrm>
        <a:prstGeom prst="rect">
          <a:avLst/>
        </a:prstGeom>
      </xdr:spPr>
    </xdr:pic>
    <xdr:clientData/>
  </xdr:twoCellAnchor>
  <xdr:twoCellAnchor editAs="oneCell">
    <xdr:from>
      <xdr:col>9</xdr:col>
      <xdr:colOff>125442</xdr:colOff>
      <xdr:row>109</xdr:row>
      <xdr:rowOff>71526</xdr:rowOff>
    </xdr:from>
    <xdr:to>
      <xdr:col>9</xdr:col>
      <xdr:colOff>597042</xdr:colOff>
      <xdr:row>111</xdr:row>
      <xdr:rowOff>147750</xdr:rowOff>
    </xdr:to>
    <xdr:pic>
      <xdr:nvPicPr>
        <xdr:cNvPr id="29" name="11 Imagen" descr="PT.wmf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41079" y="17018837"/>
          <a:ext cx="471600" cy="471601"/>
        </a:xfrm>
        <a:prstGeom prst="rect">
          <a:avLst/>
        </a:prstGeom>
      </xdr:spPr>
    </xdr:pic>
    <xdr:clientData/>
  </xdr:twoCellAnchor>
  <xdr:oneCellAnchor>
    <xdr:from>
      <xdr:col>8</xdr:col>
      <xdr:colOff>116097</xdr:colOff>
      <xdr:row>4</xdr:row>
      <xdr:rowOff>71169</xdr:rowOff>
    </xdr:from>
    <xdr:ext cx="473188" cy="471601"/>
    <xdr:pic>
      <xdr:nvPicPr>
        <xdr:cNvPr id="39" name="36 Imagen" descr="Marco Nazas.png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30838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116456</xdr:colOff>
      <xdr:row>4</xdr:row>
      <xdr:rowOff>80511</xdr:rowOff>
    </xdr:from>
    <xdr:ext cx="471600" cy="471601"/>
    <xdr:pic>
      <xdr:nvPicPr>
        <xdr:cNvPr id="44" name="11 Imagen" descr="PT.wmf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32093" y="979096"/>
          <a:ext cx="471600" cy="471601"/>
        </a:xfrm>
        <a:prstGeom prst="rect">
          <a:avLst/>
        </a:prstGeom>
      </xdr:spPr>
    </xdr:pic>
    <xdr:clientData/>
  </xdr:oneCellAnchor>
  <xdr:oneCellAnchor>
    <xdr:from>
      <xdr:col>13</xdr:col>
      <xdr:colOff>68293</xdr:colOff>
      <xdr:row>101</xdr:row>
      <xdr:rowOff>76740</xdr:rowOff>
    </xdr:from>
    <xdr:ext cx="581025" cy="452527"/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3600" y="15361669"/>
          <a:ext cx="581025" cy="452527"/>
        </a:xfrm>
        <a:prstGeom prst="rect">
          <a:avLst/>
        </a:prstGeom>
      </xdr:spPr>
    </xdr:pic>
    <xdr:clientData/>
  </xdr:oneCellAnchor>
  <xdr:oneCellAnchor>
    <xdr:from>
      <xdr:col>10</xdr:col>
      <xdr:colOff>78271</xdr:colOff>
      <xdr:row>101</xdr:row>
      <xdr:rowOff>95923</xdr:rowOff>
    </xdr:from>
    <xdr:ext cx="532044" cy="446802"/>
    <xdr:pic>
      <xdr:nvPicPr>
        <xdr:cNvPr id="52" name="Imagen 7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4804" y="994508"/>
          <a:ext cx="532044" cy="446802"/>
        </a:xfrm>
        <a:prstGeom prst="rect">
          <a:avLst/>
        </a:prstGeom>
      </xdr:spPr>
    </xdr:pic>
    <xdr:clientData/>
  </xdr:oneCellAnchor>
  <xdr:oneCellAnchor>
    <xdr:from>
      <xdr:col>11</xdr:col>
      <xdr:colOff>103322</xdr:colOff>
      <xdr:row>101</xdr:row>
      <xdr:rowOff>75516</xdr:rowOff>
    </xdr:from>
    <xdr:ext cx="457200" cy="459648"/>
    <xdr:pic>
      <xdr:nvPicPr>
        <xdr:cNvPr id="56" name="Imagen 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2780" y="15360445"/>
          <a:ext cx="457200" cy="459648"/>
        </a:xfrm>
        <a:prstGeom prst="rect">
          <a:avLst/>
        </a:prstGeom>
      </xdr:spPr>
    </xdr:pic>
    <xdr:clientData/>
  </xdr:oneCellAnchor>
  <xdr:oneCellAnchor>
    <xdr:from>
      <xdr:col>12</xdr:col>
      <xdr:colOff>71730</xdr:colOff>
      <xdr:row>101</xdr:row>
      <xdr:rowOff>34020</xdr:rowOff>
    </xdr:from>
    <xdr:ext cx="557280" cy="543787"/>
    <xdr:pic>
      <xdr:nvPicPr>
        <xdr:cNvPr id="57" name="Imagen 9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4112" y="15318949"/>
          <a:ext cx="557280" cy="543787"/>
        </a:xfrm>
        <a:prstGeom prst="rect">
          <a:avLst/>
        </a:prstGeom>
      </xdr:spPr>
    </xdr:pic>
    <xdr:clientData/>
  </xdr:oneCellAnchor>
  <xdr:oneCellAnchor>
    <xdr:from>
      <xdr:col>4</xdr:col>
      <xdr:colOff>123993</xdr:colOff>
      <xdr:row>101</xdr:row>
      <xdr:rowOff>69208</xdr:rowOff>
    </xdr:from>
    <xdr:ext cx="457200" cy="459648"/>
    <xdr:pic>
      <xdr:nvPicPr>
        <xdr:cNvPr id="61" name="Imagen 2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149" y="15354137"/>
          <a:ext cx="457200" cy="459648"/>
        </a:xfrm>
        <a:prstGeom prst="rect">
          <a:avLst/>
        </a:prstGeom>
      </xdr:spPr>
    </xdr:pic>
    <xdr:clientData/>
  </xdr:oneCellAnchor>
  <xdr:oneCellAnchor>
    <xdr:from>
      <xdr:col>5</xdr:col>
      <xdr:colOff>115289</xdr:colOff>
      <xdr:row>101</xdr:row>
      <xdr:rowOff>66675</xdr:rowOff>
    </xdr:from>
    <xdr:ext cx="457200" cy="459648"/>
    <xdr:pic>
      <xdr:nvPicPr>
        <xdr:cNvPr id="62" name="Imagen 4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341" y="15351604"/>
          <a:ext cx="457200" cy="459648"/>
        </a:xfrm>
        <a:prstGeom prst="rect">
          <a:avLst/>
        </a:prstGeom>
      </xdr:spPr>
    </xdr:pic>
    <xdr:clientData/>
  </xdr:oneCellAnchor>
  <xdr:oneCellAnchor>
    <xdr:from>
      <xdr:col>6</xdr:col>
      <xdr:colOff>71890</xdr:colOff>
      <xdr:row>101</xdr:row>
      <xdr:rowOff>98845</xdr:rowOff>
    </xdr:from>
    <xdr:ext cx="566108" cy="605909"/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838" y="997430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71528</xdr:colOff>
      <xdr:row>101</xdr:row>
      <xdr:rowOff>98484</xdr:rowOff>
    </xdr:from>
    <xdr:ext cx="566108" cy="605909"/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372" y="997069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116097</xdr:colOff>
      <xdr:row>101</xdr:row>
      <xdr:rowOff>71169</xdr:rowOff>
    </xdr:from>
    <xdr:ext cx="473188" cy="471601"/>
    <xdr:pic>
      <xdr:nvPicPr>
        <xdr:cNvPr id="67" name="36 Imagen" descr="Marco Nazas.png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30838" y="969754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116456</xdr:colOff>
      <xdr:row>101</xdr:row>
      <xdr:rowOff>71525</xdr:rowOff>
    </xdr:from>
    <xdr:ext cx="471600" cy="471601"/>
    <xdr:pic>
      <xdr:nvPicPr>
        <xdr:cNvPr id="69" name="11 Imagen" descr="PT.wmf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32093" y="15356454"/>
          <a:ext cx="471600" cy="471601"/>
        </a:xfrm>
        <a:prstGeom prst="rect">
          <a:avLst/>
        </a:prstGeom>
      </xdr:spPr>
    </xdr:pic>
    <xdr:clientData/>
  </xdr:oneCellAnchor>
  <xdr:oneCellAnchor>
    <xdr:from>
      <xdr:col>10</xdr:col>
      <xdr:colOff>78271</xdr:colOff>
      <xdr:row>109</xdr:row>
      <xdr:rowOff>95923</xdr:rowOff>
    </xdr:from>
    <xdr:ext cx="532044" cy="446802"/>
    <xdr:pic>
      <xdr:nvPicPr>
        <xdr:cNvPr id="70" name="Imagen 7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4804" y="15380852"/>
          <a:ext cx="532044" cy="446802"/>
        </a:xfrm>
        <a:prstGeom prst="rect">
          <a:avLst/>
        </a:prstGeom>
      </xdr:spPr>
    </xdr:pic>
    <xdr:clientData/>
  </xdr:oneCellAnchor>
  <xdr:oneCellAnchor>
    <xdr:from>
      <xdr:col>12</xdr:col>
      <xdr:colOff>71730</xdr:colOff>
      <xdr:row>109</xdr:row>
      <xdr:rowOff>34020</xdr:rowOff>
    </xdr:from>
    <xdr:ext cx="557280" cy="543787"/>
    <xdr:pic>
      <xdr:nvPicPr>
        <xdr:cNvPr id="71" name="Imagen 9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4112" y="15318949"/>
          <a:ext cx="557280" cy="543787"/>
        </a:xfrm>
        <a:prstGeom prst="rect">
          <a:avLst/>
        </a:prstGeom>
      </xdr:spPr>
    </xdr:pic>
    <xdr:clientData/>
  </xdr:oneCellAnchor>
  <xdr:oneCellAnchor>
    <xdr:from>
      <xdr:col>18</xdr:col>
      <xdr:colOff>152760</xdr:colOff>
      <xdr:row>0</xdr:row>
      <xdr:rowOff>26958</xdr:rowOff>
    </xdr:from>
    <xdr:ext cx="609600" cy="666750"/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3279" y="26958"/>
          <a:ext cx="609600" cy="666750"/>
        </a:xfrm>
        <a:prstGeom prst="rect">
          <a:avLst/>
        </a:prstGeom>
      </xdr:spPr>
    </xdr:pic>
    <xdr:clientData/>
  </xdr:oneCellAnchor>
  <xdr:twoCellAnchor editAs="oneCell">
    <xdr:from>
      <xdr:col>0</xdr:col>
      <xdr:colOff>136073</xdr:colOff>
      <xdr:row>3</xdr:row>
      <xdr:rowOff>12370</xdr:rowOff>
    </xdr:from>
    <xdr:to>
      <xdr:col>0</xdr:col>
      <xdr:colOff>668727</xdr:colOff>
      <xdr:row>6</xdr:row>
      <xdr:rowOff>163962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3" y="717467"/>
          <a:ext cx="532654" cy="757729"/>
        </a:xfrm>
        <a:prstGeom prst="rect">
          <a:avLst/>
        </a:prstGeom>
      </xdr:spPr>
    </xdr:pic>
    <xdr:clientData/>
  </xdr:twoCellAnchor>
  <xdr:oneCellAnchor>
    <xdr:from>
      <xdr:col>15</xdr:col>
      <xdr:colOff>100431</xdr:colOff>
      <xdr:row>109</xdr:row>
      <xdr:rowOff>69416</xdr:rowOff>
    </xdr:from>
    <xdr:ext cx="475979" cy="471600"/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9213" y="19502890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98394</xdr:colOff>
      <xdr:row>109</xdr:row>
      <xdr:rowOff>70831</xdr:rowOff>
    </xdr:from>
    <xdr:ext cx="475979" cy="471600"/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9189" y="19504305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100431</xdr:colOff>
      <xdr:row>101</xdr:row>
      <xdr:rowOff>69416</xdr:rowOff>
    </xdr:from>
    <xdr:ext cx="475979" cy="471600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9213" y="19502890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98394</xdr:colOff>
      <xdr:row>101</xdr:row>
      <xdr:rowOff>70831</xdr:rowOff>
    </xdr:from>
    <xdr:ext cx="475979" cy="471600"/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9189" y="19504305"/>
          <a:ext cx="475979" cy="471600"/>
        </a:xfrm>
        <a:prstGeom prst="rect">
          <a:avLst/>
        </a:prstGeom>
      </xdr:spPr>
    </xdr:pic>
    <xdr:clientData/>
  </xdr:oneCellAnchor>
  <xdr:oneCellAnchor>
    <xdr:from>
      <xdr:col>15</xdr:col>
      <xdr:colOff>100431</xdr:colOff>
      <xdr:row>4</xdr:row>
      <xdr:rowOff>69416</xdr:rowOff>
    </xdr:from>
    <xdr:ext cx="475979" cy="471600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9213" y="19502890"/>
          <a:ext cx="475979" cy="471600"/>
        </a:xfrm>
        <a:prstGeom prst="rect">
          <a:avLst/>
        </a:prstGeom>
      </xdr:spPr>
    </xdr:pic>
    <xdr:clientData/>
  </xdr:oneCellAnchor>
  <xdr:oneCellAnchor>
    <xdr:from>
      <xdr:col>14</xdr:col>
      <xdr:colOff>98394</xdr:colOff>
      <xdr:row>4</xdr:row>
      <xdr:rowOff>70831</xdr:rowOff>
    </xdr:from>
    <xdr:ext cx="475979" cy="471600"/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9189" y="19504305"/>
          <a:ext cx="475979" cy="4716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24" name="21 Imagen" descr="17. IEPC.wmf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161745</xdr:colOff>
      <xdr:row>0</xdr:row>
      <xdr:rowOff>26957</xdr:rowOff>
    </xdr:from>
    <xdr:ext cx="609600" cy="666750"/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6179" y="26957"/>
          <a:ext cx="609600" cy="666750"/>
        </a:xfrm>
        <a:prstGeom prst="rect">
          <a:avLst/>
        </a:prstGeom>
      </xdr:spPr>
    </xdr:pic>
    <xdr:clientData/>
  </xdr:oneCellAnchor>
  <xdr:oneCellAnchor>
    <xdr:from>
      <xdr:col>11</xdr:col>
      <xdr:colOff>161061</xdr:colOff>
      <xdr:row>1143</xdr:row>
      <xdr:rowOff>9429</xdr:rowOff>
    </xdr:from>
    <xdr:ext cx="598109" cy="579989"/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9638" y="207602560"/>
          <a:ext cx="598109" cy="579989"/>
        </a:xfrm>
        <a:prstGeom prst="rect">
          <a:avLst/>
        </a:prstGeom>
      </xdr:spPr>
    </xdr:pic>
    <xdr:clientData/>
  </xdr:oneCellAnchor>
  <xdr:oneCellAnchor>
    <xdr:from>
      <xdr:col>4</xdr:col>
      <xdr:colOff>132031</xdr:colOff>
      <xdr:row>1143</xdr:row>
      <xdr:rowOff>59693</xdr:rowOff>
    </xdr:from>
    <xdr:ext cx="475200" cy="471577"/>
    <xdr:pic>
      <xdr:nvPicPr>
        <xdr:cNvPr id="32" name="Imagen 2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885" y="967264"/>
          <a:ext cx="475200" cy="471577"/>
        </a:xfrm>
        <a:prstGeom prst="rect">
          <a:avLst/>
        </a:prstGeom>
      </xdr:spPr>
    </xdr:pic>
    <xdr:clientData/>
  </xdr:oneCellAnchor>
  <xdr:oneCellAnchor>
    <xdr:from>
      <xdr:col>5</xdr:col>
      <xdr:colOff>134068</xdr:colOff>
      <xdr:row>1143</xdr:row>
      <xdr:rowOff>71169</xdr:rowOff>
    </xdr:from>
    <xdr:ext cx="473188" cy="471601"/>
    <xdr:pic>
      <xdr:nvPicPr>
        <xdr:cNvPr id="33" name="36 Imagen" descr="Marco Nazas.png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17747" y="978740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143772</xdr:colOff>
      <xdr:row>1143</xdr:row>
      <xdr:rowOff>71886</xdr:rowOff>
    </xdr:from>
    <xdr:ext cx="468000" cy="468000"/>
    <xdr:pic>
      <xdr:nvPicPr>
        <xdr:cNvPr id="34" name="7 Imagen" descr="PVEM.wmf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73277" y="979457"/>
          <a:ext cx="468000" cy="468000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1143</xdr:row>
      <xdr:rowOff>80512</xdr:rowOff>
    </xdr:from>
    <xdr:ext cx="471600" cy="471600"/>
    <xdr:pic>
      <xdr:nvPicPr>
        <xdr:cNvPr id="46" name="11 Imagen" descr="PT.wmf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909757" y="988083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136321</xdr:colOff>
      <xdr:row>1143</xdr:row>
      <xdr:rowOff>101509</xdr:rowOff>
    </xdr:from>
    <xdr:ext cx="475907" cy="421153"/>
    <xdr:pic>
      <xdr:nvPicPr>
        <xdr:cNvPr id="47" name="Imagen 7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491" y="1009080"/>
          <a:ext cx="475907" cy="421153"/>
        </a:xfrm>
        <a:prstGeom prst="rect">
          <a:avLst/>
        </a:prstGeom>
      </xdr:spPr>
    </xdr:pic>
    <xdr:clientData/>
  </xdr:oneCellAnchor>
  <xdr:oneCellAnchor>
    <xdr:from>
      <xdr:col>9</xdr:col>
      <xdr:colOff>136353</xdr:colOff>
      <xdr:row>1143</xdr:row>
      <xdr:rowOff>71345</xdr:rowOff>
    </xdr:from>
    <xdr:ext cx="457200" cy="457200"/>
    <xdr:pic>
      <xdr:nvPicPr>
        <xdr:cNvPr id="48" name="Imagen 8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5362" y="978916"/>
          <a:ext cx="457200" cy="457200"/>
        </a:xfrm>
        <a:prstGeom prst="rect">
          <a:avLst/>
        </a:prstGeom>
      </xdr:spPr>
    </xdr:pic>
    <xdr:clientData/>
  </xdr:oneCellAnchor>
  <xdr:oneCellAnchor>
    <xdr:from>
      <xdr:col>10</xdr:col>
      <xdr:colOff>99784</xdr:colOff>
      <xdr:row>1143</xdr:row>
      <xdr:rowOff>52941</xdr:rowOff>
    </xdr:from>
    <xdr:ext cx="566844" cy="487828"/>
    <xdr:pic>
      <xdr:nvPicPr>
        <xdr:cNvPr id="49" name="Imagen 9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4619" y="960512"/>
          <a:ext cx="566844" cy="487828"/>
        </a:xfrm>
        <a:prstGeom prst="rect">
          <a:avLst/>
        </a:prstGeom>
      </xdr:spPr>
    </xdr:pic>
    <xdr:clientData/>
  </xdr:oneCellAnchor>
  <xdr:twoCellAnchor editAs="oneCell">
    <xdr:from>
      <xdr:col>0</xdr:col>
      <xdr:colOff>125800</xdr:colOff>
      <xdr:row>3</xdr:row>
      <xdr:rowOff>21363</xdr:rowOff>
    </xdr:from>
    <xdr:to>
      <xdr:col>0</xdr:col>
      <xdr:colOff>709883</xdr:colOff>
      <xdr:row>6</xdr:row>
      <xdr:rowOff>179451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00" y="722259"/>
          <a:ext cx="584083" cy="760140"/>
        </a:xfrm>
        <a:prstGeom prst="rect">
          <a:avLst/>
        </a:prstGeom>
      </xdr:spPr>
    </xdr:pic>
    <xdr:clientData/>
  </xdr:twoCellAnchor>
  <xdr:oneCellAnchor>
    <xdr:from>
      <xdr:col>13</xdr:col>
      <xdr:colOff>117512</xdr:colOff>
      <xdr:row>1143</xdr:row>
      <xdr:rowOff>60433</xdr:rowOff>
    </xdr:from>
    <xdr:ext cx="475979" cy="471600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4022" y="20765356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114110</xdr:colOff>
      <xdr:row>1143</xdr:row>
      <xdr:rowOff>61848</xdr:rowOff>
    </xdr:from>
    <xdr:ext cx="475979" cy="471600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8033" y="207654979"/>
          <a:ext cx="475979" cy="471600"/>
        </a:xfrm>
        <a:prstGeom prst="rect">
          <a:avLst/>
        </a:prstGeom>
      </xdr:spPr>
    </xdr:pic>
    <xdr:clientData/>
  </xdr:oneCellAnchor>
  <xdr:oneCellAnchor>
    <xdr:from>
      <xdr:col>11</xdr:col>
      <xdr:colOff>161061</xdr:colOff>
      <xdr:row>4</xdr:row>
      <xdr:rowOff>9429</xdr:rowOff>
    </xdr:from>
    <xdr:ext cx="598109" cy="579989"/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061" y="207922320"/>
          <a:ext cx="598109" cy="579989"/>
        </a:xfrm>
        <a:prstGeom prst="rect">
          <a:avLst/>
        </a:prstGeom>
      </xdr:spPr>
    </xdr:pic>
    <xdr:clientData/>
  </xdr:oneCellAnchor>
  <xdr:oneCellAnchor>
    <xdr:from>
      <xdr:col>4</xdr:col>
      <xdr:colOff>132031</xdr:colOff>
      <xdr:row>4</xdr:row>
      <xdr:rowOff>59693</xdr:rowOff>
    </xdr:from>
    <xdr:ext cx="475200" cy="471577"/>
    <xdr:pic>
      <xdr:nvPicPr>
        <xdr:cNvPr id="62" name="Imagen 2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289" y="207972584"/>
          <a:ext cx="475200" cy="471577"/>
        </a:xfrm>
        <a:prstGeom prst="rect">
          <a:avLst/>
        </a:prstGeom>
      </xdr:spPr>
    </xdr:pic>
    <xdr:clientData/>
  </xdr:oneCellAnchor>
  <xdr:oneCellAnchor>
    <xdr:from>
      <xdr:col>5</xdr:col>
      <xdr:colOff>134068</xdr:colOff>
      <xdr:row>4</xdr:row>
      <xdr:rowOff>71169</xdr:rowOff>
    </xdr:from>
    <xdr:ext cx="473188" cy="471601"/>
    <xdr:pic>
      <xdr:nvPicPr>
        <xdr:cNvPr id="63" name="36 Imagen" descr="Marco Nazas.png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87701" y="207984060"/>
          <a:ext cx="473188" cy="471601"/>
        </a:xfrm>
        <a:prstGeom prst="rect">
          <a:avLst/>
        </a:prstGeom>
      </xdr:spPr>
    </xdr:pic>
    <xdr:clientData/>
  </xdr:oneCellAnchor>
  <xdr:oneCellAnchor>
    <xdr:from>
      <xdr:col>6</xdr:col>
      <xdr:colOff>143772</xdr:colOff>
      <xdr:row>4</xdr:row>
      <xdr:rowOff>71886</xdr:rowOff>
    </xdr:from>
    <xdr:ext cx="468000" cy="468000"/>
    <xdr:pic>
      <xdr:nvPicPr>
        <xdr:cNvPr id="64" name="7 Imagen" descr="PVEM.wmf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11780" y="207984777"/>
          <a:ext cx="468000" cy="468000"/>
        </a:xfrm>
        <a:prstGeom prst="rect">
          <a:avLst/>
        </a:prstGeom>
      </xdr:spPr>
    </xdr:pic>
    <xdr:clientData/>
  </xdr:oneCellAnchor>
  <xdr:oneCellAnchor>
    <xdr:from>
      <xdr:col>7</xdr:col>
      <xdr:colOff>134427</xdr:colOff>
      <xdr:row>4</xdr:row>
      <xdr:rowOff>80512</xdr:rowOff>
    </xdr:from>
    <xdr:ext cx="471600" cy="471600"/>
    <xdr:pic>
      <xdr:nvPicPr>
        <xdr:cNvPr id="65" name="11 Imagen" descr="PT.wmf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16810" y="207993403"/>
          <a:ext cx="471600" cy="471600"/>
        </a:xfrm>
        <a:prstGeom prst="rect">
          <a:avLst/>
        </a:prstGeom>
      </xdr:spPr>
    </xdr:pic>
    <xdr:clientData/>
  </xdr:oneCellAnchor>
  <xdr:oneCellAnchor>
    <xdr:from>
      <xdr:col>8</xdr:col>
      <xdr:colOff>136321</xdr:colOff>
      <xdr:row>4</xdr:row>
      <xdr:rowOff>101509</xdr:rowOff>
    </xdr:from>
    <xdr:ext cx="475907" cy="421153"/>
    <xdr:pic>
      <xdr:nvPicPr>
        <xdr:cNvPr id="66" name="Imagen 7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3079" y="208014400"/>
          <a:ext cx="475907" cy="421153"/>
        </a:xfrm>
        <a:prstGeom prst="rect">
          <a:avLst/>
        </a:prstGeom>
      </xdr:spPr>
    </xdr:pic>
    <xdr:clientData/>
  </xdr:oneCellAnchor>
  <xdr:oneCellAnchor>
    <xdr:from>
      <xdr:col>9</xdr:col>
      <xdr:colOff>136353</xdr:colOff>
      <xdr:row>4</xdr:row>
      <xdr:rowOff>71345</xdr:rowOff>
    </xdr:from>
    <xdr:ext cx="457200" cy="457200"/>
    <xdr:pic>
      <xdr:nvPicPr>
        <xdr:cNvPr id="67" name="Imagen 8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7486" y="207984236"/>
          <a:ext cx="457200" cy="457200"/>
        </a:xfrm>
        <a:prstGeom prst="rect">
          <a:avLst/>
        </a:prstGeom>
      </xdr:spPr>
    </xdr:pic>
    <xdr:clientData/>
  </xdr:oneCellAnchor>
  <xdr:oneCellAnchor>
    <xdr:from>
      <xdr:col>10</xdr:col>
      <xdr:colOff>99784</xdr:colOff>
      <xdr:row>4</xdr:row>
      <xdr:rowOff>52941</xdr:rowOff>
    </xdr:from>
    <xdr:ext cx="566844" cy="487828"/>
    <xdr:pic>
      <xdr:nvPicPr>
        <xdr:cNvPr id="68" name="Imagen 9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5292" y="207965832"/>
          <a:ext cx="566844" cy="487828"/>
        </a:xfrm>
        <a:prstGeom prst="rect">
          <a:avLst/>
        </a:prstGeom>
      </xdr:spPr>
    </xdr:pic>
    <xdr:clientData/>
  </xdr:oneCellAnchor>
  <xdr:oneCellAnchor>
    <xdr:from>
      <xdr:col>13</xdr:col>
      <xdr:colOff>117512</xdr:colOff>
      <xdr:row>4</xdr:row>
      <xdr:rowOff>60433</xdr:rowOff>
    </xdr:from>
    <xdr:ext cx="475979" cy="471600"/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9856" y="207973324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114110</xdr:colOff>
      <xdr:row>4</xdr:row>
      <xdr:rowOff>61848</xdr:rowOff>
    </xdr:from>
    <xdr:ext cx="475979" cy="471600"/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6962" y="207974739"/>
          <a:ext cx="475979" cy="4716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156271</xdr:colOff>
      <xdr:row>4</xdr:row>
      <xdr:rowOff>52803</xdr:rowOff>
    </xdr:from>
    <xdr:to>
      <xdr:col>11</xdr:col>
      <xdr:colOff>690642</xdr:colOff>
      <xdr:row>6</xdr:row>
      <xdr:rowOff>182977</xdr:rowOff>
    </xdr:to>
    <xdr:pic>
      <xdr:nvPicPr>
        <xdr:cNvPr id="38" name="Imagen 9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8370" y="942402"/>
          <a:ext cx="534371" cy="525551"/>
        </a:xfrm>
        <a:prstGeom prst="rect">
          <a:avLst/>
        </a:prstGeom>
      </xdr:spPr>
    </xdr:pic>
    <xdr:clientData/>
  </xdr:twoCellAnchor>
  <xdr:twoCellAnchor editAs="oneCell">
    <xdr:from>
      <xdr:col>4</xdr:col>
      <xdr:colOff>597255</xdr:colOff>
      <xdr:row>55</xdr:row>
      <xdr:rowOff>61924</xdr:rowOff>
    </xdr:from>
    <xdr:to>
      <xdr:col>5</xdr:col>
      <xdr:colOff>233171</xdr:colOff>
      <xdr:row>57</xdr:row>
      <xdr:rowOff>126672</xdr:rowOff>
    </xdr:to>
    <xdr:pic>
      <xdr:nvPicPr>
        <xdr:cNvPr id="75" name="Imagen 2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368" y="10099117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585932</xdr:colOff>
      <xdr:row>55</xdr:row>
      <xdr:rowOff>73073</xdr:rowOff>
    </xdr:from>
    <xdr:to>
      <xdr:col>7</xdr:col>
      <xdr:colOff>248806</xdr:colOff>
      <xdr:row>57</xdr:row>
      <xdr:rowOff>137821</xdr:rowOff>
    </xdr:to>
    <xdr:pic>
      <xdr:nvPicPr>
        <xdr:cNvPr id="76" name="Imagen 4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9470" y="10110266"/>
          <a:ext cx="471600" cy="471600"/>
        </a:xfrm>
        <a:prstGeom prst="rect">
          <a:avLst/>
        </a:prstGeom>
      </xdr:spPr>
    </xdr:pic>
    <xdr:clientData/>
  </xdr:twoCellAnchor>
  <xdr:oneCellAnchor>
    <xdr:from>
      <xdr:col>4</xdr:col>
      <xdr:colOff>185070</xdr:colOff>
      <xdr:row>4</xdr:row>
      <xdr:rowOff>70391</xdr:rowOff>
    </xdr:from>
    <xdr:ext cx="471600" cy="471600"/>
    <xdr:pic>
      <xdr:nvPicPr>
        <xdr:cNvPr id="63" name="Imagen 2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183" y="959990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173253</xdr:colOff>
      <xdr:row>4</xdr:row>
      <xdr:rowOff>70389</xdr:rowOff>
    </xdr:from>
    <xdr:ext cx="471600" cy="471600"/>
    <xdr:pic>
      <xdr:nvPicPr>
        <xdr:cNvPr id="64" name="Imagen 4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9078" y="959988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182457</xdr:colOff>
      <xdr:row>4</xdr:row>
      <xdr:rowOff>74584</xdr:rowOff>
    </xdr:from>
    <xdr:ext cx="471600" cy="471600"/>
    <xdr:pic>
      <xdr:nvPicPr>
        <xdr:cNvPr id="78" name="Imagen 8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844" y="964183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134792</xdr:colOff>
      <xdr:row>4</xdr:row>
      <xdr:rowOff>98845</xdr:rowOff>
    </xdr:from>
    <xdr:ext cx="566108" cy="605909"/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30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125444</xdr:colOff>
      <xdr:row>4</xdr:row>
      <xdr:rowOff>98484</xdr:rowOff>
    </xdr:from>
    <xdr:ext cx="566108" cy="605909"/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694" y="988083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170013</xdr:colOff>
      <xdr:row>4</xdr:row>
      <xdr:rowOff>71169</xdr:rowOff>
    </xdr:from>
    <xdr:ext cx="473188" cy="471601"/>
    <xdr:pic>
      <xdr:nvPicPr>
        <xdr:cNvPr id="54" name="36 Imagen" descr="Marco Nazas.png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78975" y="960768"/>
          <a:ext cx="473188" cy="471601"/>
        </a:xfrm>
        <a:prstGeom prst="rect">
          <a:avLst/>
        </a:prstGeom>
      </xdr:spPr>
    </xdr:pic>
    <xdr:clientData/>
  </xdr:oneCellAnchor>
  <xdr:twoCellAnchor editAs="oneCell">
    <xdr:from>
      <xdr:col>9</xdr:col>
      <xdr:colOff>179716</xdr:colOff>
      <xdr:row>4</xdr:row>
      <xdr:rowOff>71886</xdr:rowOff>
    </xdr:from>
    <xdr:to>
      <xdr:col>9</xdr:col>
      <xdr:colOff>651316</xdr:colOff>
      <xdr:row>6</xdr:row>
      <xdr:rowOff>148109</xdr:rowOff>
    </xdr:to>
    <xdr:pic>
      <xdr:nvPicPr>
        <xdr:cNvPr id="55" name="7 Imagen" descr="PVEM.wmf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06391" y="961485"/>
          <a:ext cx="471600" cy="4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26958</xdr:colOff>
      <xdr:row>0</xdr:row>
      <xdr:rowOff>35944</xdr:rowOff>
    </xdr:from>
    <xdr:to>
      <xdr:col>1</xdr:col>
      <xdr:colOff>815111</xdr:colOff>
      <xdr:row>2</xdr:row>
      <xdr:rowOff>167684</xdr:rowOff>
    </xdr:to>
    <xdr:pic>
      <xdr:nvPicPr>
        <xdr:cNvPr id="74" name="21 Imagen" descr="17. IEPC.wmf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958" y="35944"/>
          <a:ext cx="1607303" cy="646090"/>
        </a:xfrm>
        <a:prstGeom prst="rect">
          <a:avLst/>
        </a:prstGeom>
      </xdr:spPr>
    </xdr:pic>
    <xdr:clientData/>
  </xdr:twoCellAnchor>
  <xdr:oneCellAnchor>
    <xdr:from>
      <xdr:col>16</xdr:col>
      <xdr:colOff>125802</xdr:colOff>
      <xdr:row>0</xdr:row>
      <xdr:rowOff>44930</xdr:rowOff>
    </xdr:from>
    <xdr:ext cx="609600" cy="666750"/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1675" y="44930"/>
          <a:ext cx="609600" cy="666750"/>
        </a:xfrm>
        <a:prstGeom prst="rect">
          <a:avLst/>
        </a:prstGeom>
      </xdr:spPr>
    </xdr:pic>
    <xdr:clientData/>
  </xdr:oneCellAnchor>
  <xdr:oneCellAnchor>
    <xdr:from>
      <xdr:col>11</xdr:col>
      <xdr:colOff>156271</xdr:colOff>
      <xdr:row>47</xdr:row>
      <xdr:rowOff>52803</xdr:rowOff>
    </xdr:from>
    <xdr:ext cx="534371" cy="525551"/>
    <xdr:pic>
      <xdr:nvPicPr>
        <xdr:cNvPr id="35" name="Imagen 9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8370" y="942402"/>
          <a:ext cx="534371" cy="525551"/>
        </a:xfrm>
        <a:prstGeom prst="rect">
          <a:avLst/>
        </a:prstGeom>
      </xdr:spPr>
    </xdr:pic>
    <xdr:clientData/>
  </xdr:oneCellAnchor>
  <xdr:oneCellAnchor>
    <xdr:from>
      <xdr:col>4</xdr:col>
      <xdr:colOff>185070</xdr:colOff>
      <xdr:row>47</xdr:row>
      <xdr:rowOff>70391</xdr:rowOff>
    </xdr:from>
    <xdr:ext cx="471600" cy="471600"/>
    <xdr:pic>
      <xdr:nvPicPr>
        <xdr:cNvPr id="36" name="Imagen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183" y="959990"/>
          <a:ext cx="471600" cy="471600"/>
        </a:xfrm>
        <a:prstGeom prst="rect">
          <a:avLst/>
        </a:prstGeom>
      </xdr:spPr>
    </xdr:pic>
    <xdr:clientData/>
  </xdr:oneCellAnchor>
  <xdr:oneCellAnchor>
    <xdr:from>
      <xdr:col>5</xdr:col>
      <xdr:colOff>173253</xdr:colOff>
      <xdr:row>47</xdr:row>
      <xdr:rowOff>70389</xdr:rowOff>
    </xdr:from>
    <xdr:ext cx="471600" cy="471600"/>
    <xdr:pic>
      <xdr:nvPicPr>
        <xdr:cNvPr id="39" name="Imagen 4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9078" y="959988"/>
          <a:ext cx="471600" cy="471600"/>
        </a:xfrm>
        <a:prstGeom prst="rect">
          <a:avLst/>
        </a:prstGeom>
      </xdr:spPr>
    </xdr:pic>
    <xdr:clientData/>
  </xdr:oneCellAnchor>
  <xdr:oneCellAnchor>
    <xdr:from>
      <xdr:col>6</xdr:col>
      <xdr:colOff>134792</xdr:colOff>
      <xdr:row>47</xdr:row>
      <xdr:rowOff>98845</xdr:rowOff>
    </xdr:from>
    <xdr:ext cx="566108" cy="605909"/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330" y="988444"/>
          <a:ext cx="566108" cy="605909"/>
        </a:xfrm>
        <a:prstGeom prst="rect">
          <a:avLst/>
        </a:prstGeom>
      </xdr:spPr>
    </xdr:pic>
    <xdr:clientData/>
  </xdr:oneCellAnchor>
  <xdr:oneCellAnchor>
    <xdr:from>
      <xdr:col>7</xdr:col>
      <xdr:colOff>125444</xdr:colOff>
      <xdr:row>47</xdr:row>
      <xdr:rowOff>98484</xdr:rowOff>
    </xdr:from>
    <xdr:ext cx="566108" cy="605909"/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694" y="988083"/>
          <a:ext cx="566108" cy="605909"/>
        </a:xfrm>
        <a:prstGeom prst="rect">
          <a:avLst/>
        </a:prstGeom>
      </xdr:spPr>
    </xdr:pic>
    <xdr:clientData/>
  </xdr:oneCellAnchor>
  <xdr:oneCellAnchor>
    <xdr:from>
      <xdr:col>8</xdr:col>
      <xdr:colOff>170013</xdr:colOff>
      <xdr:row>47</xdr:row>
      <xdr:rowOff>71169</xdr:rowOff>
    </xdr:from>
    <xdr:ext cx="473188" cy="471601"/>
    <xdr:pic>
      <xdr:nvPicPr>
        <xdr:cNvPr id="49" name="36 Imagen" descr="Marco Nazas.png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78975" y="960768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179716</xdr:colOff>
      <xdr:row>47</xdr:row>
      <xdr:rowOff>71886</xdr:rowOff>
    </xdr:from>
    <xdr:ext cx="471600" cy="471600"/>
    <xdr:pic>
      <xdr:nvPicPr>
        <xdr:cNvPr id="50" name="7 Imagen" descr="PVEM.wmf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06391" y="961485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182457</xdr:colOff>
      <xdr:row>47</xdr:row>
      <xdr:rowOff>74584</xdr:rowOff>
    </xdr:from>
    <xdr:ext cx="471600" cy="471600"/>
    <xdr:pic>
      <xdr:nvPicPr>
        <xdr:cNvPr id="51" name="Imagen 8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844" y="964183"/>
          <a:ext cx="471600" cy="471600"/>
        </a:xfrm>
        <a:prstGeom prst="rect">
          <a:avLst/>
        </a:prstGeom>
      </xdr:spPr>
    </xdr:pic>
    <xdr:clientData/>
  </xdr:oneCellAnchor>
  <xdr:oneCellAnchor>
    <xdr:from>
      <xdr:col>11</xdr:col>
      <xdr:colOff>156271</xdr:colOff>
      <xdr:row>55</xdr:row>
      <xdr:rowOff>52803</xdr:rowOff>
    </xdr:from>
    <xdr:ext cx="534371" cy="525551"/>
    <xdr:pic>
      <xdr:nvPicPr>
        <xdr:cNvPr id="60" name="Imagen 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8370" y="8652261"/>
          <a:ext cx="534371" cy="525551"/>
        </a:xfrm>
        <a:prstGeom prst="rect">
          <a:avLst/>
        </a:prstGeom>
      </xdr:spPr>
    </xdr:pic>
    <xdr:clientData/>
  </xdr:oneCellAnchor>
  <xdr:oneCellAnchor>
    <xdr:from>
      <xdr:col>8</xdr:col>
      <xdr:colOff>170013</xdr:colOff>
      <xdr:row>55</xdr:row>
      <xdr:rowOff>71169</xdr:rowOff>
    </xdr:from>
    <xdr:ext cx="473188" cy="471601"/>
    <xdr:pic>
      <xdr:nvPicPr>
        <xdr:cNvPr id="66" name="36 Imagen" descr="Marco Nazas.png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78975" y="8670627"/>
          <a:ext cx="473188" cy="471601"/>
        </a:xfrm>
        <a:prstGeom prst="rect">
          <a:avLst/>
        </a:prstGeom>
      </xdr:spPr>
    </xdr:pic>
    <xdr:clientData/>
  </xdr:oneCellAnchor>
  <xdr:oneCellAnchor>
    <xdr:from>
      <xdr:col>9</xdr:col>
      <xdr:colOff>179716</xdr:colOff>
      <xdr:row>55</xdr:row>
      <xdr:rowOff>71886</xdr:rowOff>
    </xdr:from>
    <xdr:ext cx="471600" cy="471600"/>
    <xdr:pic>
      <xdr:nvPicPr>
        <xdr:cNvPr id="69" name="7 Imagen" descr="PVEM.wmf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006391" y="8671344"/>
          <a:ext cx="471600" cy="471600"/>
        </a:xfrm>
        <a:prstGeom prst="rect">
          <a:avLst/>
        </a:prstGeom>
      </xdr:spPr>
    </xdr:pic>
    <xdr:clientData/>
  </xdr:oneCellAnchor>
  <xdr:oneCellAnchor>
    <xdr:from>
      <xdr:col>10</xdr:col>
      <xdr:colOff>182457</xdr:colOff>
      <xdr:row>55</xdr:row>
      <xdr:rowOff>74584</xdr:rowOff>
    </xdr:from>
    <xdr:ext cx="471600" cy="471600"/>
    <xdr:pic>
      <xdr:nvPicPr>
        <xdr:cNvPr id="72" name="Imagen 8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844" y="8674042"/>
          <a:ext cx="471600" cy="4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53915</xdr:colOff>
      <xdr:row>2</xdr:row>
      <xdr:rowOff>179717</xdr:rowOff>
    </xdr:from>
    <xdr:to>
      <xdr:col>0</xdr:col>
      <xdr:colOff>744406</xdr:colOff>
      <xdr:row>7</xdr:row>
      <xdr:rowOff>619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5" y="691910"/>
          <a:ext cx="690491" cy="790754"/>
        </a:xfrm>
        <a:prstGeom prst="rect">
          <a:avLst/>
        </a:prstGeom>
      </xdr:spPr>
    </xdr:pic>
    <xdr:clientData/>
  </xdr:twoCellAnchor>
  <xdr:oneCellAnchor>
    <xdr:from>
      <xdr:col>13</xdr:col>
      <xdr:colOff>164671</xdr:colOff>
      <xdr:row>4</xdr:row>
      <xdr:rowOff>69863</xdr:rowOff>
    </xdr:from>
    <xdr:ext cx="475979" cy="471600"/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490" y="95924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170690</xdr:colOff>
      <xdr:row>4</xdr:row>
      <xdr:rowOff>71278</xdr:rowOff>
    </xdr:from>
    <xdr:ext cx="475979" cy="471600"/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982" y="96066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164671</xdr:colOff>
      <xdr:row>47</xdr:row>
      <xdr:rowOff>69863</xdr:rowOff>
    </xdr:from>
    <xdr:ext cx="475979" cy="471600"/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490" y="95924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170690</xdr:colOff>
      <xdr:row>47</xdr:row>
      <xdr:rowOff>71278</xdr:rowOff>
    </xdr:from>
    <xdr:ext cx="475979" cy="471600"/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982" y="960661"/>
          <a:ext cx="475979" cy="471600"/>
        </a:xfrm>
        <a:prstGeom prst="rect">
          <a:avLst/>
        </a:prstGeom>
      </xdr:spPr>
    </xdr:pic>
    <xdr:clientData/>
  </xdr:oneCellAnchor>
  <xdr:oneCellAnchor>
    <xdr:from>
      <xdr:col>13</xdr:col>
      <xdr:colOff>164671</xdr:colOff>
      <xdr:row>55</xdr:row>
      <xdr:rowOff>69863</xdr:rowOff>
    </xdr:from>
    <xdr:ext cx="475979" cy="471600"/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490" y="959246"/>
          <a:ext cx="475979" cy="471600"/>
        </a:xfrm>
        <a:prstGeom prst="rect">
          <a:avLst/>
        </a:prstGeom>
      </xdr:spPr>
    </xdr:pic>
    <xdr:clientData/>
  </xdr:oneCellAnchor>
  <xdr:oneCellAnchor>
    <xdr:from>
      <xdr:col>12</xdr:col>
      <xdr:colOff>170690</xdr:colOff>
      <xdr:row>55</xdr:row>
      <xdr:rowOff>71278</xdr:rowOff>
    </xdr:from>
    <xdr:ext cx="475979" cy="471600"/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9982" y="960661"/>
          <a:ext cx="475979" cy="4716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Y87"/>
  <sheetViews>
    <sheetView tabSelected="1" view="pageBreakPreview" zoomScaleSheetLayoutView="100" workbookViewId="0">
      <pane xSplit="2" ySplit="5" topLeftCell="C6" activePane="bottomRight" state="frozen"/>
      <selection activeCell="AC15" sqref="AC15"/>
      <selection pane="topRight" activeCell="AC15" sqref="AC15"/>
      <selection pane="bottomLeft" activeCell="AC15" sqref="AC15"/>
      <selection pane="bottomRight" activeCell="A91" sqref="A91:XFD93"/>
    </sheetView>
  </sheetViews>
  <sheetFormatPr baseColWidth="10" defaultRowHeight="15" x14ac:dyDescent="0.25"/>
  <cols>
    <col min="1" max="1" width="7.42578125" customWidth="1"/>
    <col min="2" max="2" width="15.5703125" customWidth="1"/>
    <col min="3" max="3" width="5.28515625" style="10" customWidth="1"/>
    <col min="4" max="4" width="10.140625" customWidth="1"/>
    <col min="5" max="7" width="9.5703125" customWidth="1"/>
    <col min="8" max="8" width="9" customWidth="1"/>
    <col min="9" max="9" width="7.85546875" customWidth="1"/>
    <col min="10" max="10" width="7.7109375" customWidth="1"/>
    <col min="11" max="11" width="7.85546875" customWidth="1"/>
    <col min="12" max="12" width="8.28515625" customWidth="1"/>
    <col min="13" max="14" width="8.140625" customWidth="1"/>
    <col min="15" max="15" width="8.85546875" customWidth="1"/>
    <col min="16" max="16" width="10.28515625" customWidth="1"/>
    <col min="17" max="17" width="8.28515625" customWidth="1"/>
    <col min="18" max="18" width="8.7109375" customWidth="1"/>
    <col min="19" max="19" width="8.28515625" customWidth="1"/>
    <col min="20" max="20" width="9.28515625" customWidth="1"/>
    <col min="21" max="22" width="7.5703125" customWidth="1"/>
    <col min="23" max="23" width="8.42578125" customWidth="1"/>
    <col min="24" max="24" width="11.28515625" customWidth="1"/>
    <col min="25" max="26" width="10.85546875" customWidth="1"/>
  </cols>
  <sheetData>
    <row r="1" spans="1:25" ht="18.75" customHeight="1" x14ac:dyDescent="0.25">
      <c r="D1" s="282" t="s">
        <v>249</v>
      </c>
    </row>
    <row r="2" spans="1:25" ht="18.75" customHeight="1" x14ac:dyDescent="0.25">
      <c r="D2" s="37" t="s">
        <v>112</v>
      </c>
    </row>
    <row r="3" spans="1:25" ht="20.100000000000001" customHeight="1" x14ac:dyDescent="0.25">
      <c r="D3" s="38" t="s">
        <v>113</v>
      </c>
    </row>
    <row r="4" spans="1:25" s="27" customFormat="1" ht="18" customHeight="1" x14ac:dyDescent="0.2">
      <c r="C4" s="41"/>
      <c r="D4" s="359" t="s">
        <v>35</v>
      </c>
      <c r="E4" s="362" t="s">
        <v>207</v>
      </c>
      <c r="F4" s="362"/>
      <c r="G4" s="362"/>
      <c r="H4" s="362" t="s">
        <v>256</v>
      </c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3" t="s">
        <v>205</v>
      </c>
      <c r="X4" s="366" t="s">
        <v>121</v>
      </c>
    </row>
    <row r="5" spans="1:25" ht="37.5" customHeight="1" x14ac:dyDescent="0.25">
      <c r="B5" s="119" t="s">
        <v>114</v>
      </c>
      <c r="C5" s="39"/>
      <c r="D5" s="360"/>
      <c r="E5" s="95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3"/>
      <c r="V5" s="96"/>
      <c r="W5" s="364"/>
      <c r="X5" s="367"/>
    </row>
    <row r="6" spans="1:25" ht="27.75" customHeight="1" x14ac:dyDescent="0.25">
      <c r="A6" s="283" t="s">
        <v>41</v>
      </c>
      <c r="B6" s="283" t="s">
        <v>115</v>
      </c>
      <c r="C6" s="283" t="s">
        <v>116</v>
      </c>
      <c r="D6" s="361"/>
      <c r="E6" s="310" t="s">
        <v>0</v>
      </c>
      <c r="F6" s="311" t="s">
        <v>2</v>
      </c>
      <c r="G6" s="311" t="s">
        <v>38</v>
      </c>
      <c r="H6" s="311" t="s">
        <v>119</v>
      </c>
      <c r="I6" s="311" t="s">
        <v>1</v>
      </c>
      <c r="J6" s="311" t="s">
        <v>3</v>
      </c>
      <c r="K6" s="311" t="s">
        <v>4</v>
      </c>
      <c r="L6" s="311" t="s">
        <v>5</v>
      </c>
      <c r="M6" s="311" t="s">
        <v>6</v>
      </c>
      <c r="N6" s="311" t="s">
        <v>7</v>
      </c>
      <c r="O6" s="311" t="s">
        <v>250</v>
      </c>
      <c r="P6" s="311" t="s">
        <v>254</v>
      </c>
      <c r="Q6" s="311" t="s">
        <v>255</v>
      </c>
      <c r="R6" s="311" t="s">
        <v>251</v>
      </c>
      <c r="S6" s="311" t="s">
        <v>252</v>
      </c>
      <c r="T6" s="311" t="s">
        <v>253</v>
      </c>
      <c r="U6" s="311" t="s">
        <v>257</v>
      </c>
      <c r="V6" s="312" t="s">
        <v>206</v>
      </c>
      <c r="W6" s="365"/>
      <c r="X6" s="368"/>
    </row>
    <row r="7" spans="1:25" s="21" customFormat="1" ht="18.75" customHeight="1" x14ac:dyDescent="0.25">
      <c r="A7" s="352">
        <v>1</v>
      </c>
      <c r="B7" s="353" t="s">
        <v>42</v>
      </c>
      <c r="C7" s="350">
        <v>9</v>
      </c>
      <c r="D7" s="234">
        <f>LARGE(H7:T7,1)-LARGE(H7:T7,2)</f>
        <v>654</v>
      </c>
      <c r="E7" s="260">
        <f>'01. CANATLAN'!$E$105</f>
        <v>4377</v>
      </c>
      <c r="F7" s="260">
        <f>'01. CANATLAN'!$F$105</f>
        <v>58</v>
      </c>
      <c r="G7" s="261">
        <f>'01. CANATLAN'!$G$105</f>
        <v>58</v>
      </c>
      <c r="H7" s="261">
        <f>'01. CANATLAN'!$H$105</f>
        <v>4493</v>
      </c>
      <c r="I7" s="260">
        <f>'01. CANATLAN'!$I$105</f>
        <v>3839</v>
      </c>
      <c r="J7" s="260">
        <f>'01. CANATLAN'!$J$105</f>
        <v>3625</v>
      </c>
      <c r="K7" s="260">
        <f>'01. CANATLAN'!$K$105</f>
        <v>318</v>
      </c>
      <c r="L7" s="260">
        <f>'01. CANATLAN'!$L$105</f>
        <v>1347</v>
      </c>
      <c r="M7" s="260">
        <f>'01. CANATLAN'!$M$105</f>
        <v>119</v>
      </c>
      <c r="N7" s="260">
        <f>'01. CANATLAN'!$N$105</f>
        <v>736</v>
      </c>
      <c r="O7" s="262"/>
      <c r="P7" s="262"/>
      <c r="Q7" s="262"/>
      <c r="R7" s="262"/>
      <c r="S7" s="262"/>
      <c r="T7" s="262"/>
      <c r="U7" s="260">
        <f>'01. CANATLAN'!$O$105</f>
        <v>5</v>
      </c>
      <c r="V7" s="260">
        <f>'01. CANATLAN'!$P$105</f>
        <v>264</v>
      </c>
      <c r="W7" s="236">
        <f>SUM(H7:V7)</f>
        <v>14746</v>
      </c>
      <c r="X7" s="315">
        <f>'01. CANATLAN'!$R$105</f>
        <v>24600</v>
      </c>
      <c r="Y7" s="40"/>
    </row>
    <row r="8" spans="1:25" s="21" customFormat="1" ht="18.75" customHeight="1" x14ac:dyDescent="0.25">
      <c r="A8" s="369"/>
      <c r="B8" s="370"/>
      <c r="C8" s="351"/>
      <c r="D8" s="258">
        <f>IFERROR(D7/$W7,0)</f>
        <v>4.4351010443510107E-2</v>
      </c>
      <c r="E8" s="257">
        <f>IFERROR(E7/$W7,0)</f>
        <v>0.29682625796826256</v>
      </c>
      <c r="F8" s="257">
        <f>IFERROR(F7/$W7,0)</f>
        <v>3.9332700393327003E-3</v>
      </c>
      <c r="G8" s="257">
        <f>IFERROR(G7/$W7,0)</f>
        <v>3.9332700393327003E-3</v>
      </c>
      <c r="H8" s="257">
        <f>IFERROR(H7/$W7,0)</f>
        <v>0.304692798046928</v>
      </c>
      <c r="I8" s="257">
        <f t="shared" ref="I8:N8" si="0">IFERROR(I7/$W7,0)</f>
        <v>0.26034178760341786</v>
      </c>
      <c r="J8" s="257">
        <f t="shared" si="0"/>
        <v>0.24582937745829378</v>
      </c>
      <c r="K8" s="257">
        <f t="shared" si="0"/>
        <v>2.1565170215651703E-2</v>
      </c>
      <c r="L8" s="257">
        <f t="shared" si="0"/>
        <v>9.1346805913468054E-2</v>
      </c>
      <c r="M8" s="257">
        <f t="shared" si="0"/>
        <v>8.0699850806998513E-3</v>
      </c>
      <c r="N8" s="257">
        <f t="shared" si="0"/>
        <v>4.9911840499118405E-2</v>
      </c>
      <c r="O8" s="237"/>
      <c r="P8" s="237"/>
      <c r="Q8" s="237"/>
      <c r="R8" s="237"/>
      <c r="S8" s="237"/>
      <c r="T8" s="237"/>
      <c r="U8" s="237">
        <f>IFERROR(U7/$W7,0)</f>
        <v>3.3907500339075002E-4</v>
      </c>
      <c r="V8" s="237">
        <f>IFERROR(V7/$W7,0)</f>
        <v>1.7903160179031603E-2</v>
      </c>
      <c r="W8" s="238">
        <f>IFERROR(W7/$W7,0)</f>
        <v>1</v>
      </c>
      <c r="X8" s="270">
        <f>W7/X7</f>
        <v>0.59943089430894314</v>
      </c>
    </row>
    <row r="9" spans="1:25" s="21" customFormat="1" ht="18.75" customHeight="1" x14ac:dyDescent="0.25">
      <c r="A9" s="346">
        <v>2</v>
      </c>
      <c r="B9" s="348" t="s">
        <v>45</v>
      </c>
      <c r="C9" s="350">
        <v>7</v>
      </c>
      <c r="D9" s="234">
        <f>LARGE(H9:T9,1)-LARGE(H9:T9,2)</f>
        <v>218</v>
      </c>
      <c r="E9" s="263">
        <f>'02. CANELAS'!E40</f>
        <v>869</v>
      </c>
      <c r="F9" s="263">
        <f>'02. CANELAS'!F40</f>
        <v>33</v>
      </c>
      <c r="G9" s="264">
        <f>'02. CANELAS'!G40</f>
        <v>17</v>
      </c>
      <c r="H9" s="264">
        <f>'02. CANELAS'!H40</f>
        <v>919</v>
      </c>
      <c r="I9" s="263">
        <f>'02. CANELAS'!I40</f>
        <v>442</v>
      </c>
      <c r="J9" s="245"/>
      <c r="K9" s="245"/>
      <c r="L9" s="245"/>
      <c r="M9" s="245"/>
      <c r="N9" s="263">
        <f>'02. CANELAS'!J40</f>
        <v>701</v>
      </c>
      <c r="O9" s="245"/>
      <c r="P9" s="245"/>
      <c r="Q9" s="245"/>
      <c r="R9" s="245"/>
      <c r="S9" s="245"/>
      <c r="T9" s="245"/>
      <c r="U9" s="236">
        <f>'02. CANELAS'!K40</f>
        <v>0</v>
      </c>
      <c r="V9" s="236">
        <f>'02. CANELAS'!L40</f>
        <v>31</v>
      </c>
      <c r="W9" s="236">
        <f>SUM(H9:V9)</f>
        <v>2093</v>
      </c>
      <c r="X9" s="316">
        <f>'02. CANELAS'!$N$40</f>
        <v>3229</v>
      </c>
      <c r="Y9" s="40"/>
    </row>
    <row r="10" spans="1:25" s="21" customFormat="1" ht="18.75" customHeight="1" x14ac:dyDescent="0.25">
      <c r="A10" s="347"/>
      <c r="B10" s="349"/>
      <c r="C10" s="351"/>
      <c r="D10" s="258">
        <f t="shared" ref="D10:I10" si="1">IFERROR(D9/$W9,0)</f>
        <v>0.10415671285236502</v>
      </c>
      <c r="E10" s="257">
        <f t="shared" si="1"/>
        <v>0.41519350215002387</v>
      </c>
      <c r="F10" s="257">
        <f t="shared" si="1"/>
        <v>1.5766841853798376E-2</v>
      </c>
      <c r="G10" s="257">
        <f t="shared" si="1"/>
        <v>8.1223124701385579E-3</v>
      </c>
      <c r="H10" s="257">
        <f t="shared" si="1"/>
        <v>0.43908265647396083</v>
      </c>
      <c r="I10" s="258">
        <f t="shared" si="1"/>
        <v>0.21118012422360249</v>
      </c>
      <c r="J10" s="237"/>
      <c r="K10" s="237"/>
      <c r="L10" s="237"/>
      <c r="M10" s="237"/>
      <c r="N10" s="258">
        <f t="shared" ref="N10" si="2">IFERROR(N9/$W9,0)</f>
        <v>0.33492594362159578</v>
      </c>
      <c r="O10" s="237"/>
      <c r="P10" s="237"/>
      <c r="Q10" s="237"/>
      <c r="R10" s="237"/>
      <c r="S10" s="237"/>
      <c r="T10" s="237"/>
      <c r="U10" s="258">
        <f t="shared" ref="U10:W10" si="3">IFERROR(U9/$W9,0)</f>
        <v>0</v>
      </c>
      <c r="V10" s="258">
        <f t="shared" si="3"/>
        <v>1.4811275680840898E-2</v>
      </c>
      <c r="W10" s="238">
        <f t="shared" si="3"/>
        <v>1</v>
      </c>
      <c r="X10" s="270">
        <f>W9/X9</f>
        <v>0.6481882935893466</v>
      </c>
    </row>
    <row r="11" spans="1:25" s="21" customFormat="1" ht="18.75" customHeight="1" x14ac:dyDescent="0.25">
      <c r="A11" s="371">
        <v>3</v>
      </c>
      <c r="B11" s="358" t="s">
        <v>47</v>
      </c>
      <c r="C11" s="350">
        <v>7</v>
      </c>
      <c r="D11" s="265">
        <f>LARGE(H11:T11,1)-LARGE(H11:T11,2)</f>
        <v>797</v>
      </c>
      <c r="E11" s="266">
        <f>'03. CONETO DE COMONFORT'!E35</f>
        <v>286</v>
      </c>
      <c r="F11" s="266">
        <f>'03. CONETO DE COMONFORT'!F35</f>
        <v>9</v>
      </c>
      <c r="G11" s="240">
        <f>'03. CONETO DE COMONFORT'!G35</f>
        <v>5</v>
      </c>
      <c r="H11" s="240">
        <f>'03. CONETO DE COMONFORT'!H35</f>
        <v>300</v>
      </c>
      <c r="I11" s="245"/>
      <c r="J11" s="266">
        <f>'03. CONETO DE COMONFORT'!I35</f>
        <v>270</v>
      </c>
      <c r="K11" s="245"/>
      <c r="L11" s="246">
        <f>'03. CONETO DE COMONFORT'!J35</f>
        <v>390</v>
      </c>
      <c r="M11" s="246">
        <f>'03. CONETO DE COMONFORT'!K35</f>
        <v>1187</v>
      </c>
      <c r="N11" s="246">
        <f>'03. CONETO DE COMONFORT'!L35</f>
        <v>137</v>
      </c>
      <c r="O11" s="245"/>
      <c r="P11" s="245"/>
      <c r="Q11" s="245"/>
      <c r="R11" s="245"/>
      <c r="S11" s="245"/>
      <c r="T11" s="245"/>
      <c r="U11" s="234">
        <f>'03. CONETO DE COMONFORT'!M35</f>
        <v>0</v>
      </c>
      <c r="V11" s="234">
        <f>'03. CONETO DE COMONFORT'!N35</f>
        <v>16</v>
      </c>
      <c r="W11" s="236">
        <f>SUM(H11:V11)</f>
        <v>2300</v>
      </c>
      <c r="X11" s="315">
        <f>'03. CONETO DE COMONFORT'!$P$35</f>
        <v>3419</v>
      </c>
      <c r="Y11" s="40"/>
    </row>
    <row r="12" spans="1:25" s="21" customFormat="1" ht="18.75" customHeight="1" x14ac:dyDescent="0.25">
      <c r="A12" s="352"/>
      <c r="B12" s="353"/>
      <c r="C12" s="351"/>
      <c r="D12" s="258">
        <f>IFERROR(D11/$W11,0)</f>
        <v>0.34652173913043477</v>
      </c>
      <c r="E12" s="257">
        <f>IFERROR(E11/$W11,0)</f>
        <v>0.12434782608695652</v>
      </c>
      <c r="F12" s="257">
        <f>IFERROR(F11/$W11,0)</f>
        <v>3.9130434782608699E-3</v>
      </c>
      <c r="G12" s="257">
        <f>IFERROR(G11/$W11,0)</f>
        <v>2.1739130434782609E-3</v>
      </c>
      <c r="H12" s="257">
        <f>IFERROR(H11/$W11,0)</f>
        <v>0.13043478260869565</v>
      </c>
      <c r="I12" s="258">
        <f>'AYUNTAMIENTOS CON COALICIÓN'!$O$8</f>
        <v>0</v>
      </c>
      <c r="J12" s="258">
        <f>IFERROR(J11/$W11,0)</f>
        <v>0.11739130434782609</v>
      </c>
      <c r="K12" s="237"/>
      <c r="L12" s="258">
        <f>IFERROR(L11/$W11,0)</f>
        <v>0.16956521739130434</v>
      </c>
      <c r="M12" s="258">
        <f>IFERROR(M11/$W11,0)</f>
        <v>0.51608695652173908</v>
      </c>
      <c r="N12" s="258">
        <f>IFERROR(N11/$W11,0)</f>
        <v>5.9565217391304347E-2</v>
      </c>
      <c r="O12" s="237"/>
      <c r="P12" s="237"/>
      <c r="Q12" s="237"/>
      <c r="R12" s="237"/>
      <c r="S12" s="237"/>
      <c r="T12" s="237"/>
      <c r="U12" s="258">
        <f t="shared" ref="U12:W12" si="4">IFERROR(U11/$W11,0)</f>
        <v>0</v>
      </c>
      <c r="V12" s="258">
        <f t="shared" si="4"/>
        <v>6.956521739130435E-3</v>
      </c>
      <c r="W12" s="238">
        <f t="shared" si="4"/>
        <v>1</v>
      </c>
      <c r="X12" s="270">
        <f>W11/X11</f>
        <v>0.67271131909915183</v>
      </c>
    </row>
    <row r="13" spans="1:25" s="21" customFormat="1" ht="18.75" customHeight="1" x14ac:dyDescent="0.25">
      <c r="A13" s="346">
        <v>4</v>
      </c>
      <c r="B13" s="348" t="s">
        <v>48</v>
      </c>
      <c r="C13" s="350">
        <v>9</v>
      </c>
      <c r="D13" s="234">
        <f>LARGE(H13:T13,1)-LARGE(H13:T13,2)</f>
        <v>218</v>
      </c>
      <c r="E13" s="254">
        <f>'04. CUENCAMÉ DE CENICEROS'!$E$106</f>
        <v>1831</v>
      </c>
      <c r="F13" s="254">
        <f>'04. CUENCAMÉ DE CENICEROS'!$F$106</f>
        <v>2164</v>
      </c>
      <c r="G13" s="241">
        <f>'04. CUENCAMÉ DE CENICEROS'!$G$106</f>
        <v>747</v>
      </c>
      <c r="H13" s="241">
        <f>'04. CUENCAMÉ DE CENICEROS'!$H$106</f>
        <v>4742</v>
      </c>
      <c r="I13" s="254">
        <f>'04. CUENCAMÉ DE CENICEROS'!$I$106</f>
        <v>4960</v>
      </c>
      <c r="J13" s="255"/>
      <c r="K13" s="254">
        <f>'04. CUENCAMÉ DE CENICEROS'!$J$106</f>
        <v>142</v>
      </c>
      <c r="L13" s="254">
        <f>'04. CUENCAMÉ DE CENICEROS'!$K$106</f>
        <v>147</v>
      </c>
      <c r="M13" s="254">
        <f>'04. CUENCAMÉ DE CENICEROS'!$L$106</f>
        <v>29</v>
      </c>
      <c r="N13" s="254">
        <f>'04. CUENCAMÉ DE CENICEROS'!$M$106</f>
        <v>3255</v>
      </c>
      <c r="O13" s="254">
        <f>'04. CUENCAMÉ DE CENICEROS'!$N$106</f>
        <v>601</v>
      </c>
      <c r="P13" s="255"/>
      <c r="Q13" s="255"/>
      <c r="R13" s="255"/>
      <c r="S13" s="255"/>
      <c r="T13" s="255"/>
      <c r="U13" s="234">
        <f>'04. CUENCAMÉ DE CENICEROS'!$O$106</f>
        <v>55</v>
      </c>
      <c r="V13" s="234">
        <f>'04. CUENCAMÉ DE CENICEROS'!$P$106</f>
        <v>401</v>
      </c>
      <c r="W13" s="236">
        <f>SUM(H13:V13)</f>
        <v>14332</v>
      </c>
      <c r="X13" s="315">
        <f>'04. CUENCAMÉ DE CENICEROS'!$R$106</f>
        <v>25664</v>
      </c>
      <c r="Y13" s="40"/>
    </row>
    <row r="14" spans="1:25" s="21" customFormat="1" ht="18.75" customHeight="1" x14ac:dyDescent="0.25">
      <c r="A14" s="347"/>
      <c r="B14" s="349"/>
      <c r="C14" s="351"/>
      <c r="D14" s="258">
        <f t="shared" ref="D14:I14" si="5">IFERROR(D13/$W13,0)</f>
        <v>1.5210717276025677E-2</v>
      </c>
      <c r="E14" s="257">
        <f t="shared" si="5"/>
        <v>0.12775607033212391</v>
      </c>
      <c r="F14" s="257">
        <f t="shared" si="5"/>
        <v>0.15099078984091543</v>
      </c>
      <c r="G14" s="257">
        <f t="shared" si="5"/>
        <v>5.2121127546748532E-2</v>
      </c>
      <c r="H14" s="257">
        <f t="shared" si="5"/>
        <v>0.33086798771978787</v>
      </c>
      <c r="I14" s="258">
        <f t="shared" si="5"/>
        <v>0.34607870499581356</v>
      </c>
      <c r="J14" s="237"/>
      <c r="K14" s="258">
        <f>IFERROR(K13/$W13,0)</f>
        <v>9.9078984091543407E-3</v>
      </c>
      <c r="L14" s="258">
        <f>IFERROR(L13/$W13,0)</f>
        <v>1.0256768071448506E-2</v>
      </c>
      <c r="M14" s="258">
        <f>IFERROR(M13/$W13,0)</f>
        <v>2.0234440413061682E-3</v>
      </c>
      <c r="N14" s="258">
        <f>IFERROR(N13/$W13,0)</f>
        <v>0.22711415015350264</v>
      </c>
      <c r="O14" s="258">
        <f>IFERROR(O13/$W13,0)</f>
        <v>4.193413340775886E-2</v>
      </c>
      <c r="P14" s="237"/>
      <c r="Q14" s="237"/>
      <c r="R14" s="237"/>
      <c r="S14" s="237"/>
      <c r="T14" s="237"/>
      <c r="U14" s="258">
        <f t="shared" ref="U14:W14" si="6">IFERROR(U13/$W13,0)</f>
        <v>3.837566285235836E-3</v>
      </c>
      <c r="V14" s="258">
        <f t="shared" si="6"/>
        <v>2.7979346915992187E-2</v>
      </c>
      <c r="W14" s="238">
        <f t="shared" si="6"/>
        <v>1</v>
      </c>
      <c r="X14" s="270">
        <f>W13/X13</f>
        <v>0.55844763092269323</v>
      </c>
    </row>
    <row r="15" spans="1:25" s="21" customFormat="1" ht="18.75" customHeight="1" x14ac:dyDescent="0.25">
      <c r="A15" s="352">
        <v>5</v>
      </c>
      <c r="B15" s="353" t="s">
        <v>50</v>
      </c>
      <c r="C15" s="350">
        <v>17</v>
      </c>
      <c r="D15" s="234">
        <f>LARGE(H15:T15,1)-LARGE(H15:T15,2)</f>
        <v>27055</v>
      </c>
      <c r="E15" s="267">
        <f>'05. DURANGO'!E1148</f>
        <v>73295</v>
      </c>
      <c r="F15" s="255"/>
      <c r="G15" s="255"/>
      <c r="H15" s="242"/>
      <c r="I15" s="254">
        <f>'05. DURANGO'!F1148</f>
        <v>18449</v>
      </c>
      <c r="J15" s="254">
        <f>'05. DURANGO'!G1148</f>
        <v>4819</v>
      </c>
      <c r="K15" s="254">
        <f>'05. DURANGO'!H1148</f>
        <v>24842</v>
      </c>
      <c r="L15" s="254">
        <f>'05. DURANGO'!I1148</f>
        <v>51897</v>
      </c>
      <c r="M15" s="254">
        <f>'05. DURANGO'!J1148</f>
        <v>1068</v>
      </c>
      <c r="N15" s="254">
        <f>'05. DURANGO'!K1148</f>
        <v>17823</v>
      </c>
      <c r="O15" s="255"/>
      <c r="P15" s="254">
        <f>'05. DURANGO'!L1148</f>
        <v>4442</v>
      </c>
      <c r="Q15" s="255"/>
      <c r="R15" s="255"/>
      <c r="S15" s="255"/>
      <c r="T15" s="255"/>
      <c r="U15" s="234">
        <f>'05. DURANGO'!M1148</f>
        <v>79</v>
      </c>
      <c r="V15" s="234">
        <f>'05. DURANGO'!N1148</f>
        <v>4912</v>
      </c>
      <c r="W15" s="236">
        <f>SUM(E15:V15)</f>
        <v>201626</v>
      </c>
      <c r="X15" s="315">
        <f>'05. DURANGO'!$P$1148</f>
        <v>481519</v>
      </c>
      <c r="Y15" s="40"/>
    </row>
    <row r="16" spans="1:25" s="21" customFormat="1" ht="18.75" customHeight="1" x14ac:dyDescent="0.25">
      <c r="A16" s="352"/>
      <c r="B16" s="353"/>
      <c r="C16" s="351"/>
      <c r="D16" s="258">
        <f>IFERROR(D15/$W15,0)</f>
        <v>0.13418408340194221</v>
      </c>
      <c r="E16" s="258">
        <f t="shared" ref="E16" si="7">IFERROR(E15/$W15,0)</f>
        <v>0.36351958576770854</v>
      </c>
      <c r="F16" s="237"/>
      <c r="G16" s="237"/>
      <c r="H16" s="237"/>
      <c r="I16" s="258">
        <f t="shared" ref="I16:N16" si="8">IFERROR(I15/$W15,0)</f>
        <v>9.150109608879807E-2</v>
      </c>
      <c r="J16" s="258">
        <f t="shared" si="8"/>
        <v>2.390068741134576E-2</v>
      </c>
      <c r="K16" s="258">
        <f t="shared" si="8"/>
        <v>0.12320831638776746</v>
      </c>
      <c r="L16" s="258">
        <f t="shared" si="8"/>
        <v>0.25739239978970968</v>
      </c>
      <c r="M16" s="258">
        <f t="shared" si="8"/>
        <v>5.2969359110432183E-3</v>
      </c>
      <c r="N16" s="258">
        <f t="shared" si="8"/>
        <v>8.8396337773898201E-2</v>
      </c>
      <c r="O16" s="237"/>
      <c r="P16" s="258">
        <f t="shared" ref="P16" si="9">IFERROR(P15/$W15,0)</f>
        <v>2.2030888873458779E-2</v>
      </c>
      <c r="Q16" s="237"/>
      <c r="R16" s="237"/>
      <c r="S16" s="237"/>
      <c r="T16" s="237"/>
      <c r="U16" s="258">
        <f t="shared" ref="U16:W16" si="10">IFERROR(U15/$W15,0)</f>
        <v>3.9181454772697964E-4</v>
      </c>
      <c r="V16" s="258">
        <f t="shared" si="10"/>
        <v>2.4361937448543342E-2</v>
      </c>
      <c r="W16" s="238">
        <f t="shared" si="10"/>
        <v>1</v>
      </c>
      <c r="X16" s="270">
        <f>W15/X15</f>
        <v>0.41872906365065554</v>
      </c>
    </row>
    <row r="17" spans="1:25" s="21" customFormat="1" ht="19.350000000000001" customHeight="1" x14ac:dyDescent="0.25">
      <c r="A17" s="346">
        <v>6</v>
      </c>
      <c r="B17" s="348" t="s">
        <v>79</v>
      </c>
      <c r="C17" s="350">
        <v>15</v>
      </c>
      <c r="D17" s="234">
        <f>LARGE(H17:T17,1)-LARGE(H17:T17,2)</f>
        <v>2501</v>
      </c>
      <c r="E17" s="268">
        <f>'07, GOMEZ PALACIO'!E666</f>
        <v>12414</v>
      </c>
      <c r="F17" s="255"/>
      <c r="G17" s="255"/>
      <c r="H17" s="242"/>
      <c r="I17" s="254">
        <f>'07, GOMEZ PALACIO'!F666</f>
        <v>24628</v>
      </c>
      <c r="J17" s="254">
        <f>'07, GOMEZ PALACIO'!G666</f>
        <v>2492</v>
      </c>
      <c r="K17" s="254">
        <f>'07, GOMEZ PALACIO'!H666</f>
        <v>2304</v>
      </c>
      <c r="L17" s="254">
        <f>'07, GOMEZ PALACIO'!I666</f>
        <v>1701</v>
      </c>
      <c r="M17" s="254">
        <f>'07, GOMEZ PALACIO'!J666</f>
        <v>1474</v>
      </c>
      <c r="N17" s="254">
        <f>'07, GOMEZ PALACIO'!K666</f>
        <v>27129</v>
      </c>
      <c r="O17" s="255"/>
      <c r="P17" s="255"/>
      <c r="Q17" s="255"/>
      <c r="R17" s="255"/>
      <c r="S17" s="255"/>
      <c r="T17" s="255"/>
      <c r="U17" s="234">
        <f>'07, GOMEZ PALACIO'!L666</f>
        <v>1159</v>
      </c>
      <c r="V17" s="234">
        <f>'07, GOMEZ PALACIO'!M666</f>
        <v>2681</v>
      </c>
      <c r="W17" s="236">
        <f>SUM(E17:V17)</f>
        <v>75982</v>
      </c>
      <c r="X17" s="315">
        <f>'07, GOMEZ PALACIO'!$O$666</f>
        <v>257507</v>
      </c>
      <c r="Y17" s="40"/>
    </row>
    <row r="18" spans="1:25" s="21" customFormat="1" ht="19.350000000000001" customHeight="1" x14ac:dyDescent="0.25">
      <c r="A18" s="347"/>
      <c r="B18" s="349"/>
      <c r="C18" s="351"/>
      <c r="D18" s="258">
        <f>IFERROR(D17/$W17,0)</f>
        <v>3.291569055829012E-2</v>
      </c>
      <c r="E18" s="258">
        <f t="shared" ref="E18" si="11">IFERROR(E17/$W17,0)</f>
        <v>0.16338080071595903</v>
      </c>
      <c r="F18" s="237"/>
      <c r="G18" s="237"/>
      <c r="H18" s="237"/>
      <c r="I18" s="258">
        <f t="shared" ref="I18:N18" si="12">IFERROR(I17/$W17,0)</f>
        <v>0.32412939906820037</v>
      </c>
      <c r="J18" s="258">
        <f t="shared" si="12"/>
        <v>3.2797241451922823E-2</v>
      </c>
      <c r="K18" s="258">
        <f t="shared" si="12"/>
        <v>3.0322971230028164E-2</v>
      </c>
      <c r="L18" s="258">
        <f t="shared" si="12"/>
        <v>2.2386881103419232E-2</v>
      </c>
      <c r="M18" s="258">
        <f t="shared" si="12"/>
        <v>1.9399331420599616E-2</v>
      </c>
      <c r="N18" s="258">
        <f t="shared" si="12"/>
        <v>0.35704508962649051</v>
      </c>
      <c r="O18" s="237"/>
      <c r="P18" s="237"/>
      <c r="Q18" s="237"/>
      <c r="R18" s="237"/>
      <c r="S18" s="237"/>
      <c r="T18" s="237"/>
      <c r="U18" s="258">
        <f t="shared" ref="U18:W18" si="13">IFERROR(U17/$W17,0)</f>
        <v>1.5253612697744202E-2</v>
      </c>
      <c r="V18" s="258">
        <f t="shared" si="13"/>
        <v>3.5284672685636072E-2</v>
      </c>
      <c r="W18" s="258">
        <f t="shared" si="13"/>
        <v>1</v>
      </c>
      <c r="X18" s="270">
        <f>W17/X17</f>
        <v>0.29506770689728823</v>
      </c>
    </row>
    <row r="19" spans="1:25" s="21" customFormat="1" ht="19.350000000000001" customHeight="1" x14ac:dyDescent="0.25">
      <c r="A19" s="352">
        <v>7</v>
      </c>
      <c r="B19" s="353" t="s">
        <v>78</v>
      </c>
      <c r="C19" s="350">
        <v>7</v>
      </c>
      <c r="D19" s="234">
        <f>LARGE(H19:T19,1)-LARGE(H19:T19,2)</f>
        <v>607</v>
      </c>
      <c r="E19" s="254">
        <f>'06. GENERAL SIMON BOLIVAR'!$E$52</f>
        <v>2047</v>
      </c>
      <c r="F19" s="254">
        <f>'06. GENERAL SIMON BOLIVAR'!$F$52</f>
        <v>10</v>
      </c>
      <c r="G19" s="241">
        <f>'06. GENERAL SIMON BOLIVAR'!$G$52</f>
        <v>112</v>
      </c>
      <c r="H19" s="241">
        <f>'06. GENERAL SIMON BOLIVAR'!$H$52</f>
        <v>2169</v>
      </c>
      <c r="I19" s="254">
        <f>'06. GENERAL SIMON BOLIVAR'!$I$52</f>
        <v>1326</v>
      </c>
      <c r="J19" s="254">
        <f>'06. GENERAL SIMON BOLIVAR'!$J$52</f>
        <v>1562</v>
      </c>
      <c r="K19" s="255"/>
      <c r="L19" s="255"/>
      <c r="M19" s="254">
        <f>'06. GENERAL SIMON BOLIVAR'!$K$52</f>
        <v>117</v>
      </c>
      <c r="N19" s="254">
        <f>'06. GENERAL SIMON BOLIVAR'!$L$52</f>
        <v>81</v>
      </c>
      <c r="O19" s="255"/>
      <c r="P19" s="255"/>
      <c r="Q19" s="255"/>
      <c r="R19" s="255"/>
      <c r="S19" s="255"/>
      <c r="T19" s="255"/>
      <c r="U19" s="234">
        <f>'06. GENERAL SIMON BOLIVAR'!$M$52</f>
        <v>0</v>
      </c>
      <c r="V19" s="234">
        <f>'06. GENERAL SIMON BOLIVAR'!$N$52</f>
        <v>95</v>
      </c>
      <c r="W19" s="236">
        <f>SUM(H19:V19)</f>
        <v>5350</v>
      </c>
      <c r="X19" s="315">
        <f>'06. GENERAL SIMON BOLIVAR'!$P$52</f>
        <v>7778</v>
      </c>
      <c r="Y19" s="40"/>
    </row>
    <row r="20" spans="1:25" s="21" customFormat="1" ht="19.350000000000001" customHeight="1" x14ac:dyDescent="0.25">
      <c r="A20" s="352"/>
      <c r="B20" s="353"/>
      <c r="C20" s="351"/>
      <c r="D20" s="258">
        <f t="shared" ref="D20:J20" si="14">IFERROR(D19/$W19,0)</f>
        <v>0.11345794392523365</v>
      </c>
      <c r="E20" s="257">
        <f t="shared" si="14"/>
        <v>0.38261682242990652</v>
      </c>
      <c r="F20" s="257">
        <f t="shared" si="14"/>
        <v>1.869158878504673E-3</v>
      </c>
      <c r="G20" s="257">
        <f t="shared" si="14"/>
        <v>2.0934579439252338E-2</v>
      </c>
      <c r="H20" s="257">
        <f t="shared" si="14"/>
        <v>0.40542056074766353</v>
      </c>
      <c r="I20" s="258">
        <f t="shared" si="14"/>
        <v>0.24785046728971963</v>
      </c>
      <c r="J20" s="258">
        <f t="shared" si="14"/>
        <v>0.29196261682242991</v>
      </c>
      <c r="K20" s="237"/>
      <c r="L20" s="237"/>
      <c r="M20" s="258">
        <f>IFERROR(M19/$W19,0)</f>
        <v>2.1869158878504671E-2</v>
      </c>
      <c r="N20" s="258">
        <f t="shared" ref="N20" si="15">IFERROR(N19/$W19,0)</f>
        <v>1.514018691588785E-2</v>
      </c>
      <c r="O20" s="237"/>
      <c r="P20" s="237"/>
      <c r="Q20" s="237"/>
      <c r="R20" s="237"/>
      <c r="S20" s="237"/>
      <c r="T20" s="237"/>
      <c r="U20" s="258">
        <f t="shared" ref="U20:W20" si="16">IFERROR(U19/$W19,0)</f>
        <v>0</v>
      </c>
      <c r="V20" s="258">
        <f t="shared" si="16"/>
        <v>1.7757009345794394E-2</v>
      </c>
      <c r="W20" s="258">
        <f t="shared" si="16"/>
        <v>1</v>
      </c>
      <c r="X20" s="270">
        <f>W19/X19</f>
        <v>0.68783749035741837</v>
      </c>
    </row>
    <row r="21" spans="1:25" s="21" customFormat="1" ht="19.350000000000001" customHeight="1" x14ac:dyDescent="0.25">
      <c r="A21" s="346">
        <v>8</v>
      </c>
      <c r="B21" s="348" t="s">
        <v>51</v>
      </c>
      <c r="C21" s="350">
        <v>9</v>
      </c>
      <c r="D21" s="234">
        <f>LARGE(H21:T21,1)-LARGE(H21:T21,2)</f>
        <v>377</v>
      </c>
      <c r="E21" s="254">
        <f>'08. GUADALUPE VICTORIA'!$E$95</f>
        <v>1918</v>
      </c>
      <c r="F21" s="254">
        <f>'08. GUADALUPE VICTORIA'!$F$95</f>
        <v>2717</v>
      </c>
      <c r="G21" s="241">
        <f>'08. GUADALUPE VICTORIA'!$G$95</f>
        <v>344</v>
      </c>
      <c r="H21" s="241">
        <f>'08. GUADALUPE VICTORIA'!$H$95</f>
        <v>4979</v>
      </c>
      <c r="I21" s="254">
        <f>'08. GUADALUPE VICTORIA'!$I$95</f>
        <v>4602</v>
      </c>
      <c r="J21" s="254">
        <f>'08. GUADALUPE VICTORIA'!$J$95</f>
        <v>4217</v>
      </c>
      <c r="K21" s="254">
        <f>'08. GUADALUPE VICTORIA'!$K$95</f>
        <v>258</v>
      </c>
      <c r="L21" s="254">
        <f>'08. GUADALUPE VICTORIA'!$L$95</f>
        <v>456</v>
      </c>
      <c r="M21" s="254">
        <f>'08. GUADALUPE VICTORIA'!$M$95</f>
        <v>489</v>
      </c>
      <c r="N21" s="254">
        <f>'08. GUADALUPE VICTORIA'!$N$95</f>
        <v>1163</v>
      </c>
      <c r="O21" s="255"/>
      <c r="P21" s="255"/>
      <c r="Q21" s="255"/>
      <c r="R21" s="255"/>
      <c r="S21" s="255"/>
      <c r="T21" s="255"/>
      <c r="U21" s="234">
        <f>'08. GUADALUPE VICTORIA'!$O$95</f>
        <v>7</v>
      </c>
      <c r="V21" s="234">
        <f>'08. GUADALUPE VICTORIA'!$P$95</f>
        <v>389</v>
      </c>
      <c r="W21" s="236">
        <f>SUM(H21:V21)</f>
        <v>16560</v>
      </c>
      <c r="X21" s="315">
        <f>'08. GUADALUPE VICTORIA'!$R$95</f>
        <v>29125</v>
      </c>
      <c r="Y21" s="40"/>
    </row>
    <row r="22" spans="1:25" s="21" customFormat="1" ht="19.350000000000001" customHeight="1" x14ac:dyDescent="0.25">
      <c r="A22" s="347"/>
      <c r="B22" s="349"/>
      <c r="C22" s="351"/>
      <c r="D22" s="258">
        <f>IFERROR(D21/$W21,0)</f>
        <v>2.2765700483091789E-2</v>
      </c>
      <c r="E22" s="257">
        <f>IFERROR(E21/$W21,0)</f>
        <v>0.11582125603864735</v>
      </c>
      <c r="F22" s="257">
        <f>IFERROR(F21/$W21,0)</f>
        <v>0.16407004830917873</v>
      </c>
      <c r="G22" s="257">
        <f>IFERROR(G21/$W21,0)</f>
        <v>2.0772946859903382E-2</v>
      </c>
      <c r="H22" s="257">
        <f>IFERROR(H21/$W21,0)</f>
        <v>0.30066425120772949</v>
      </c>
      <c r="I22" s="258">
        <f t="shared" ref="I22:N22" si="17">IFERROR(I21/$W21,0)</f>
        <v>0.27789855072463771</v>
      </c>
      <c r="J22" s="258">
        <f t="shared" si="17"/>
        <v>0.25464975845410626</v>
      </c>
      <c r="K22" s="258">
        <f t="shared" si="17"/>
        <v>1.5579710144927537E-2</v>
      </c>
      <c r="L22" s="258">
        <f t="shared" si="17"/>
        <v>2.753623188405797E-2</v>
      </c>
      <c r="M22" s="258">
        <f t="shared" si="17"/>
        <v>2.9528985507246377E-2</v>
      </c>
      <c r="N22" s="258">
        <f t="shared" si="17"/>
        <v>7.0229468599033812E-2</v>
      </c>
      <c r="O22" s="237"/>
      <c r="P22" s="237"/>
      <c r="Q22" s="237"/>
      <c r="R22" s="237"/>
      <c r="S22" s="237"/>
      <c r="T22" s="237"/>
      <c r="U22" s="258">
        <f t="shared" ref="U22:W22" si="18">IFERROR(U21/$W21,0)</f>
        <v>4.2270531400966186E-4</v>
      </c>
      <c r="V22" s="258">
        <f t="shared" si="18"/>
        <v>2.3490338164251209E-2</v>
      </c>
      <c r="W22" s="258">
        <f t="shared" si="18"/>
        <v>1</v>
      </c>
      <c r="X22" s="270">
        <f>W21/X21</f>
        <v>0.56858369098712447</v>
      </c>
    </row>
    <row r="23" spans="1:25" s="21" customFormat="1" ht="19.350000000000001" customHeight="1" x14ac:dyDescent="0.25">
      <c r="A23" s="352">
        <v>9</v>
      </c>
      <c r="B23" s="353" t="s">
        <v>80</v>
      </c>
      <c r="C23" s="350">
        <v>7</v>
      </c>
      <c r="D23" s="234">
        <f>LARGE(H23:T23,1)-LARGE(H23:T23,2)</f>
        <v>1655</v>
      </c>
      <c r="E23" s="254">
        <f>'09. GUANACEVI'!$E$64</f>
        <v>1423</v>
      </c>
      <c r="F23" s="254">
        <f>'09. GUANACEVI'!$F$64</f>
        <v>40</v>
      </c>
      <c r="G23" s="241">
        <f>'09. GUANACEVI'!$G$64</f>
        <v>20</v>
      </c>
      <c r="H23" s="241">
        <f>'09. GUANACEVI'!$H$64</f>
        <v>1483</v>
      </c>
      <c r="I23" s="254">
        <f>'09. GUANACEVI'!$I$64</f>
        <v>3138</v>
      </c>
      <c r="J23" s="255"/>
      <c r="K23" s="255"/>
      <c r="L23" s="255"/>
      <c r="M23" s="254">
        <f>'09. GUANACEVI'!$J$64</f>
        <v>33</v>
      </c>
      <c r="N23" s="254">
        <f>'09. GUANACEVI'!$K$64</f>
        <v>398</v>
      </c>
      <c r="O23" s="255"/>
      <c r="P23" s="255"/>
      <c r="Q23" s="255"/>
      <c r="R23" s="255"/>
      <c r="S23" s="255"/>
      <c r="T23" s="255"/>
      <c r="U23" s="234">
        <f>'09. GUANACEVI'!$L$64</f>
        <v>0</v>
      </c>
      <c r="V23" s="234">
        <f>'09. GUANACEVI'!$M$64</f>
        <v>64</v>
      </c>
      <c r="W23" s="236">
        <f>SUM(H23:V23)</f>
        <v>5116</v>
      </c>
      <c r="X23" s="315">
        <f>'09. GUANACEVI'!$O$64</f>
        <v>7421</v>
      </c>
      <c r="Y23" s="40"/>
    </row>
    <row r="24" spans="1:25" s="21" customFormat="1" ht="19.350000000000001" customHeight="1" x14ac:dyDescent="0.25">
      <c r="A24" s="352"/>
      <c r="B24" s="353"/>
      <c r="C24" s="351"/>
      <c r="D24" s="258">
        <f t="shared" ref="D24:I24" si="19">IFERROR(D23/$W23,0)</f>
        <v>0.32349491790461299</v>
      </c>
      <c r="E24" s="257">
        <f t="shared" si="19"/>
        <v>0.27814698983580921</v>
      </c>
      <c r="F24" s="257">
        <f t="shared" si="19"/>
        <v>7.8186082877247844E-3</v>
      </c>
      <c r="G24" s="257">
        <f t="shared" si="19"/>
        <v>3.9093041438623922E-3</v>
      </c>
      <c r="H24" s="257">
        <f t="shared" si="19"/>
        <v>0.28987490226739643</v>
      </c>
      <c r="I24" s="258">
        <f t="shared" si="19"/>
        <v>0.61336982017200936</v>
      </c>
      <c r="J24" s="237"/>
      <c r="K24" s="237"/>
      <c r="L24" s="237"/>
      <c r="M24" s="258">
        <f>IFERROR(M23/$W23,0)</f>
        <v>6.4503518373729479E-3</v>
      </c>
      <c r="N24" s="258">
        <f t="shared" ref="N24" si="20">IFERROR(N23/$W23,0)</f>
        <v>7.7795152462861616E-2</v>
      </c>
      <c r="O24" s="237"/>
      <c r="P24" s="237"/>
      <c r="Q24" s="237"/>
      <c r="R24" s="237"/>
      <c r="S24" s="237"/>
      <c r="T24" s="237"/>
      <c r="U24" s="258">
        <f t="shared" ref="U24:W24" si="21">IFERROR(U23/$W23,0)</f>
        <v>0</v>
      </c>
      <c r="V24" s="258">
        <f t="shared" si="21"/>
        <v>1.2509773260359656E-2</v>
      </c>
      <c r="W24" s="258">
        <f t="shared" si="21"/>
        <v>1</v>
      </c>
      <c r="X24" s="270">
        <f>W23/X23</f>
        <v>0.689394960247945</v>
      </c>
    </row>
    <row r="25" spans="1:25" s="21" customFormat="1" ht="19.350000000000001" customHeight="1" x14ac:dyDescent="0.25">
      <c r="A25" s="346">
        <v>10</v>
      </c>
      <c r="B25" s="348" t="s">
        <v>53</v>
      </c>
      <c r="C25" s="350">
        <v>7</v>
      </c>
      <c r="D25" s="234">
        <f>LARGE(H25:T25,1)-LARGE(H25:T25,2)</f>
        <v>67</v>
      </c>
      <c r="E25" s="254">
        <f>'10. HIDALGO'!$E$33</f>
        <v>588</v>
      </c>
      <c r="F25" s="254">
        <f>'10. HIDALGO'!$F$33</f>
        <v>42</v>
      </c>
      <c r="G25" s="241">
        <f>'10. HIDALGO'!$G$33</f>
        <v>14</v>
      </c>
      <c r="H25" s="241">
        <f>'10. HIDALGO'!$H$33</f>
        <v>644</v>
      </c>
      <c r="I25" s="254">
        <f>'10. HIDALGO'!$I$33</f>
        <v>294</v>
      </c>
      <c r="J25" s="255"/>
      <c r="K25" s="254">
        <f>'10. HIDALGO'!$J$33</f>
        <v>711</v>
      </c>
      <c r="L25" s="255"/>
      <c r="M25" s="255"/>
      <c r="N25" s="254">
        <f>'10. HIDALGO'!K33</f>
        <v>501</v>
      </c>
      <c r="O25" s="255"/>
      <c r="P25" s="255"/>
      <c r="Q25" s="255"/>
      <c r="R25" s="255"/>
      <c r="S25" s="255"/>
      <c r="T25" s="255"/>
      <c r="U25" s="234">
        <f>'10. HIDALGO'!$L$33</f>
        <v>0</v>
      </c>
      <c r="V25" s="234">
        <f>'10. HIDALGO'!$M$33</f>
        <v>31</v>
      </c>
      <c r="W25" s="236">
        <f>SUM(H25:V25)</f>
        <v>2181</v>
      </c>
      <c r="X25" s="316">
        <f>'10. HIDALGO'!$O$33</f>
        <v>3295</v>
      </c>
      <c r="Y25" s="40"/>
    </row>
    <row r="26" spans="1:25" s="21" customFormat="1" ht="19.350000000000001" customHeight="1" x14ac:dyDescent="0.25">
      <c r="A26" s="347"/>
      <c r="B26" s="349"/>
      <c r="C26" s="351"/>
      <c r="D26" s="258">
        <f t="shared" ref="D26:I26" si="22">IFERROR(D25/$W25,0)</f>
        <v>3.0719853278312701E-2</v>
      </c>
      <c r="E26" s="257">
        <f t="shared" si="22"/>
        <v>0.26960110041265473</v>
      </c>
      <c r="F26" s="257">
        <f t="shared" si="22"/>
        <v>1.9257221458046769E-2</v>
      </c>
      <c r="G26" s="257">
        <f t="shared" si="22"/>
        <v>6.4190738193489229E-3</v>
      </c>
      <c r="H26" s="257">
        <f t="shared" si="22"/>
        <v>0.29527739569005046</v>
      </c>
      <c r="I26" s="258">
        <f t="shared" si="22"/>
        <v>0.13480055020632736</v>
      </c>
      <c r="J26" s="237"/>
      <c r="K26" s="258">
        <f>IFERROR(K25/$W25,0)</f>
        <v>0.32599724896836313</v>
      </c>
      <c r="L26" s="237"/>
      <c r="M26" s="237"/>
      <c r="N26" s="258">
        <f t="shared" ref="N26" si="23">IFERROR(N25/$W25,0)</f>
        <v>0.22971114167812931</v>
      </c>
      <c r="O26" s="237"/>
      <c r="P26" s="237"/>
      <c r="Q26" s="237"/>
      <c r="R26" s="237"/>
      <c r="S26" s="237"/>
      <c r="T26" s="237"/>
      <c r="U26" s="258">
        <f t="shared" ref="U26:W26" si="24">IFERROR(U25/$W25,0)</f>
        <v>0</v>
      </c>
      <c r="V26" s="258">
        <f t="shared" si="24"/>
        <v>1.4213663457129757E-2</v>
      </c>
      <c r="W26" s="258">
        <f t="shared" si="24"/>
        <v>1</v>
      </c>
      <c r="X26" s="270">
        <f>W25/X25</f>
        <v>0.66191198786039451</v>
      </c>
    </row>
    <row r="27" spans="1:25" s="21" customFormat="1" ht="19.350000000000001" customHeight="1" x14ac:dyDescent="0.25">
      <c r="A27" s="352">
        <v>11</v>
      </c>
      <c r="B27" s="353" t="s">
        <v>54</v>
      </c>
      <c r="C27" s="350">
        <v>7</v>
      </c>
      <c r="D27" s="234">
        <v>0</v>
      </c>
      <c r="E27" s="245"/>
      <c r="F27" s="245"/>
      <c r="G27" s="245"/>
      <c r="H27" s="245"/>
      <c r="I27" s="246">
        <f>'11. INDE'!E48</f>
        <v>2255</v>
      </c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34">
        <f>'11. INDE'!F48</f>
        <v>20</v>
      </c>
      <c r="V27" s="234">
        <f>'11. INDE'!G48</f>
        <v>188</v>
      </c>
      <c r="W27" s="236">
        <f>SUM(H27:V27)</f>
        <v>2463</v>
      </c>
      <c r="X27" s="315">
        <f>'11. INDE'!$I$48</f>
        <v>4387</v>
      </c>
      <c r="Y27" s="40"/>
    </row>
    <row r="28" spans="1:25" s="21" customFormat="1" ht="19.350000000000001" customHeight="1" x14ac:dyDescent="0.25">
      <c r="A28" s="352"/>
      <c r="B28" s="353"/>
      <c r="C28" s="351"/>
      <c r="D28" s="258">
        <f>IFERROR(D27/$W27,0)</f>
        <v>0</v>
      </c>
      <c r="E28" s="237"/>
      <c r="F28" s="237"/>
      <c r="G28" s="237"/>
      <c r="H28" s="237"/>
      <c r="I28" s="258">
        <f>IFERROR(I27/$W27,0)</f>
        <v>0.91555014210312624</v>
      </c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58">
        <f t="shared" ref="U28:W28" si="25">IFERROR(U27/$W27,0)</f>
        <v>8.1201786439301666E-3</v>
      </c>
      <c r="V28" s="258">
        <f t="shared" si="25"/>
        <v>7.6329679252943566E-2</v>
      </c>
      <c r="W28" s="258">
        <f t="shared" si="25"/>
        <v>1</v>
      </c>
      <c r="X28" s="270">
        <f>W27/X27</f>
        <v>0.56143150216548898</v>
      </c>
    </row>
    <row r="29" spans="1:25" s="21" customFormat="1" ht="19.350000000000001" customHeight="1" x14ac:dyDescent="0.25">
      <c r="A29" s="346">
        <v>12</v>
      </c>
      <c r="B29" s="348" t="s">
        <v>57</v>
      </c>
      <c r="C29" s="350">
        <v>15</v>
      </c>
      <c r="D29" s="265">
        <f>LARGE(H29:T29,1)-LARGE(H29:T29,2)</f>
        <v>624</v>
      </c>
      <c r="E29" s="268">
        <f>'12. LERDO'!E285</f>
        <v>6780</v>
      </c>
      <c r="F29" s="255"/>
      <c r="G29" s="255"/>
      <c r="H29" s="242"/>
      <c r="I29" s="254">
        <f>'12. LERDO'!F285</f>
        <v>14321</v>
      </c>
      <c r="J29" s="254">
        <f>'12. LERDO'!G285</f>
        <v>970</v>
      </c>
      <c r="K29" s="254">
        <f>'12. LERDO'!H285</f>
        <v>1181</v>
      </c>
      <c r="L29" s="254">
        <f>'12. LERDO'!I285</f>
        <v>6243</v>
      </c>
      <c r="M29" s="254">
        <f>'12. LERDO'!J285</f>
        <v>680</v>
      </c>
      <c r="N29" s="254">
        <f>'12. LERDO'!K285</f>
        <v>13697</v>
      </c>
      <c r="O29" s="255"/>
      <c r="P29" s="255"/>
      <c r="Q29" s="254">
        <f>'12. LERDO'!L285</f>
        <v>1406</v>
      </c>
      <c r="R29" s="255"/>
      <c r="S29" s="255"/>
      <c r="T29" s="255"/>
      <c r="U29" s="234">
        <f>'12. LERDO'!M285</f>
        <v>16</v>
      </c>
      <c r="V29" s="234">
        <f>'12. LERDO'!N285</f>
        <v>1335</v>
      </c>
      <c r="W29" s="236">
        <f>SUM(E29:V29)</f>
        <v>46629</v>
      </c>
      <c r="X29" s="316">
        <f>'12. LERDO'!$P$285</f>
        <v>109000</v>
      </c>
      <c r="Y29" s="40"/>
    </row>
    <row r="30" spans="1:25" s="21" customFormat="1" ht="19.350000000000001" customHeight="1" x14ac:dyDescent="0.25">
      <c r="A30" s="347"/>
      <c r="B30" s="349"/>
      <c r="C30" s="351"/>
      <c r="D30" s="258">
        <f>IFERROR(D29/$W29,0)</f>
        <v>1.3382229942739497E-2</v>
      </c>
      <c r="E30" s="258">
        <f t="shared" ref="E30" si="26">IFERROR(E29/$W29,0)</f>
        <v>0.14540307533938107</v>
      </c>
      <c r="F30" s="237"/>
      <c r="G30" s="237"/>
      <c r="H30" s="237"/>
      <c r="I30" s="258">
        <f t="shared" ref="I30:N30" si="27">IFERROR(I29/$W29,0)</f>
        <v>0.30712646636213514</v>
      </c>
      <c r="J30" s="258">
        <f t="shared" si="27"/>
        <v>2.0802504878938002E-2</v>
      </c>
      <c r="K30" s="258">
        <f t="shared" si="27"/>
        <v>2.5327585837139979E-2</v>
      </c>
      <c r="L30" s="258">
        <f t="shared" si="27"/>
        <v>0.13388663707135046</v>
      </c>
      <c r="M30" s="258">
        <f t="shared" si="27"/>
        <v>1.4583199296575092E-2</v>
      </c>
      <c r="N30" s="258">
        <f t="shared" si="27"/>
        <v>0.29374423641939568</v>
      </c>
      <c r="O30" s="237"/>
      <c r="P30" s="237"/>
      <c r="Q30" s="258">
        <f t="shared" ref="Q30" si="28">IFERROR(Q29/$W29,0)</f>
        <v>3.0152909133800854E-2</v>
      </c>
      <c r="R30" s="237"/>
      <c r="S30" s="237"/>
      <c r="T30" s="237"/>
      <c r="U30" s="258">
        <f t="shared" ref="U30:W30" si="29">IFERROR(U29/$W29,0)</f>
        <v>3.4313410109588452E-4</v>
      </c>
      <c r="V30" s="258">
        <f t="shared" si="29"/>
        <v>2.8630251560187867E-2</v>
      </c>
      <c r="W30" s="258">
        <f t="shared" si="29"/>
        <v>1</v>
      </c>
      <c r="X30" s="270">
        <f>W29/X29</f>
        <v>0.42778899082568805</v>
      </c>
    </row>
    <row r="31" spans="1:25" s="21" customFormat="1" ht="19.350000000000001" customHeight="1" x14ac:dyDescent="0.25">
      <c r="A31" s="352">
        <v>13</v>
      </c>
      <c r="B31" s="353" t="s">
        <v>58</v>
      </c>
      <c r="C31" s="350">
        <v>9</v>
      </c>
      <c r="D31" s="234">
        <f>LARGE(H31:T31,1)-LARGE(H31:T31,2)</f>
        <v>172</v>
      </c>
      <c r="E31" s="254">
        <f>'13. MAPIMI'!$E$80</f>
        <v>2294</v>
      </c>
      <c r="F31" s="254">
        <f>'13. MAPIMI'!$F$80</f>
        <v>265</v>
      </c>
      <c r="G31" s="241">
        <f>'13. MAPIMI'!$G$80</f>
        <v>92</v>
      </c>
      <c r="H31" s="241">
        <f>'13. MAPIMI'!$H$80</f>
        <v>2651</v>
      </c>
      <c r="I31" s="254">
        <f>'13. MAPIMI'!$I$80</f>
        <v>2823</v>
      </c>
      <c r="J31" s="254">
        <f>'13. MAPIMI'!$J$80</f>
        <v>248</v>
      </c>
      <c r="K31" s="254">
        <f>'13. MAPIMI'!$K$80</f>
        <v>124</v>
      </c>
      <c r="L31" s="254">
        <f>'13. MAPIMI'!$L$80</f>
        <v>263</v>
      </c>
      <c r="M31" s="254">
        <f>'13. MAPIMI'!$M$80</f>
        <v>721</v>
      </c>
      <c r="N31" s="254">
        <f>'13. MAPIMI'!$N$80</f>
        <v>2262</v>
      </c>
      <c r="O31" s="255"/>
      <c r="P31" s="255"/>
      <c r="Q31" s="255"/>
      <c r="R31" s="255"/>
      <c r="S31" s="255"/>
      <c r="T31" s="255"/>
      <c r="U31" s="234">
        <f>'13. MAPIMI'!$O$80</f>
        <v>3</v>
      </c>
      <c r="V31" s="234">
        <f>'13. MAPIMI'!$P$80</f>
        <v>217</v>
      </c>
      <c r="W31" s="236">
        <f>SUM(H31:V31)</f>
        <v>9312</v>
      </c>
      <c r="X31" s="316">
        <f>'13. MAPIMI'!$R$80</f>
        <v>18169</v>
      </c>
      <c r="Y31" s="40"/>
    </row>
    <row r="32" spans="1:25" s="21" customFormat="1" ht="19.350000000000001" customHeight="1" x14ac:dyDescent="0.25">
      <c r="A32" s="352"/>
      <c r="B32" s="353"/>
      <c r="C32" s="351"/>
      <c r="D32" s="258">
        <f>IFERROR(D31/$W31,0)</f>
        <v>1.8470790378006873E-2</v>
      </c>
      <c r="E32" s="257">
        <f>IFERROR(E31/$W31,0)</f>
        <v>0.24634879725085912</v>
      </c>
      <c r="F32" s="257">
        <f>IFERROR(F31/$W31,0)</f>
        <v>2.8457903780068728E-2</v>
      </c>
      <c r="G32" s="257">
        <f>IFERROR(G31/$W31,0)</f>
        <v>9.8797250859106525E-3</v>
      </c>
      <c r="H32" s="257">
        <f>IFERROR(H31/$W31,0)</f>
        <v>0.28468642611683848</v>
      </c>
      <c r="I32" s="258">
        <f t="shared" ref="I32:N32" si="30">IFERROR(I31/$W31,0)</f>
        <v>0.30315721649484534</v>
      </c>
      <c r="J32" s="258">
        <f t="shared" si="30"/>
        <v>2.6632302405498281E-2</v>
      </c>
      <c r="K32" s="258">
        <f t="shared" si="30"/>
        <v>1.331615120274914E-2</v>
      </c>
      <c r="L32" s="258">
        <f t="shared" si="30"/>
        <v>2.8243127147766323E-2</v>
      </c>
      <c r="M32" s="258">
        <f t="shared" si="30"/>
        <v>7.7426975945017185E-2</v>
      </c>
      <c r="N32" s="258">
        <f t="shared" si="30"/>
        <v>0.24291237113402062</v>
      </c>
      <c r="O32" s="237"/>
      <c r="P32" s="237"/>
      <c r="Q32" s="237"/>
      <c r="R32" s="237"/>
      <c r="S32" s="237"/>
      <c r="T32" s="237"/>
      <c r="U32" s="258">
        <f t="shared" ref="U32:W32" si="31">IFERROR(U31/$W31,0)</f>
        <v>3.2216494845360824E-4</v>
      </c>
      <c r="V32" s="258">
        <f t="shared" si="31"/>
        <v>2.3303264604810997E-2</v>
      </c>
      <c r="W32" s="258">
        <f t="shared" si="31"/>
        <v>1</v>
      </c>
      <c r="X32" s="270">
        <f>W31/X31</f>
        <v>0.51252132753591284</v>
      </c>
    </row>
    <row r="33" spans="1:25" s="21" customFormat="1" ht="19.350000000000001" customHeight="1" x14ac:dyDescent="0.25">
      <c r="A33" s="346">
        <v>14</v>
      </c>
      <c r="B33" s="348" t="s">
        <v>60</v>
      </c>
      <c r="C33" s="350">
        <v>9</v>
      </c>
      <c r="D33" s="234">
        <f>LARGE(H33:T33,1)-LARGE(H33:T33,2)</f>
        <v>1207</v>
      </c>
      <c r="E33" s="246">
        <f>'14. MEZQUITAL'!$E$108</f>
        <v>456</v>
      </c>
      <c r="F33" s="246">
        <f>'14. MEZQUITAL'!$F$108</f>
        <v>405</v>
      </c>
      <c r="G33" s="235">
        <f>'14. MEZQUITAL'!$G$108</f>
        <v>26</v>
      </c>
      <c r="H33" s="235">
        <f>'14. MEZQUITAL'!$H$108</f>
        <v>887</v>
      </c>
      <c r="I33" s="246">
        <f>'14. MEZQUITAL'!$I$108</f>
        <v>8226</v>
      </c>
      <c r="J33" s="246">
        <f>'14. MEZQUITAL'!$J$108</f>
        <v>861</v>
      </c>
      <c r="K33" s="245"/>
      <c r="L33" s="245"/>
      <c r="M33" s="246">
        <f>'14. MEZQUITAL'!$K$108</f>
        <v>301</v>
      </c>
      <c r="N33" s="246">
        <f>'14. MEZQUITAL'!$L$108</f>
        <v>7019</v>
      </c>
      <c r="O33" s="245"/>
      <c r="P33" s="245"/>
      <c r="Q33" s="245"/>
      <c r="R33" s="245"/>
      <c r="S33" s="245"/>
      <c r="T33" s="245"/>
      <c r="U33" s="234">
        <f>'14. MEZQUITAL'!$M$108</f>
        <v>4</v>
      </c>
      <c r="V33" s="234">
        <f>'14. MEZQUITAL'!$N$108</f>
        <v>561</v>
      </c>
      <c r="W33" s="236">
        <f>SUM(H33:V33)</f>
        <v>17859</v>
      </c>
      <c r="X33" s="316">
        <f>'14. MEZQUITAL'!$P$108</f>
        <v>29539</v>
      </c>
      <c r="Y33" s="40"/>
    </row>
    <row r="34" spans="1:25" s="21" customFormat="1" ht="19.350000000000001" customHeight="1" x14ac:dyDescent="0.25">
      <c r="A34" s="347"/>
      <c r="B34" s="349"/>
      <c r="C34" s="351"/>
      <c r="D34" s="259">
        <f t="shared" ref="D34:J34" si="32">IFERROR(D33/$W33,0)</f>
        <v>6.7584971162999052E-2</v>
      </c>
      <c r="E34" s="271">
        <f t="shared" si="32"/>
        <v>2.5533344532168656E-2</v>
      </c>
      <c r="F34" s="271">
        <f t="shared" si="32"/>
        <v>2.2677641525281372E-2</v>
      </c>
      <c r="G34" s="271">
        <f t="shared" si="32"/>
        <v>1.4558485917464583E-3</v>
      </c>
      <c r="H34" s="271">
        <f t="shared" si="32"/>
        <v>4.9666834649196481E-2</v>
      </c>
      <c r="I34" s="259">
        <f t="shared" si="32"/>
        <v>0.46060809675793718</v>
      </c>
      <c r="J34" s="259">
        <f t="shared" si="32"/>
        <v>4.8210986057450028E-2</v>
      </c>
      <c r="K34" s="271"/>
      <c r="L34" s="271"/>
      <c r="M34" s="259">
        <f>IFERROR(M33/$W33,0)</f>
        <v>1.6854247158295536E-2</v>
      </c>
      <c r="N34" s="259">
        <f t="shared" ref="N34" si="33">IFERROR(N33/$W33,0)</f>
        <v>0.39302312559493813</v>
      </c>
      <c r="O34" s="271"/>
      <c r="P34" s="271"/>
      <c r="Q34" s="271"/>
      <c r="R34" s="271"/>
      <c r="S34" s="271"/>
      <c r="T34" s="271"/>
      <c r="U34" s="259">
        <f t="shared" ref="U34:W34" si="34">IFERROR(U33/$W33,0)</f>
        <v>2.2397670642253207E-4</v>
      </c>
      <c r="V34" s="259">
        <f t="shared" si="34"/>
        <v>3.1412733075760119E-2</v>
      </c>
      <c r="W34" s="259">
        <f t="shared" si="34"/>
        <v>1</v>
      </c>
      <c r="X34" s="336">
        <f>W33/X33</f>
        <v>0.60459054131825718</v>
      </c>
    </row>
    <row r="35" spans="1:25" s="21" customFormat="1" ht="19.350000000000001" customHeight="1" x14ac:dyDescent="0.25">
      <c r="A35" s="356">
        <v>15</v>
      </c>
      <c r="B35" s="357" t="s">
        <v>62</v>
      </c>
      <c r="C35" s="350">
        <v>7</v>
      </c>
      <c r="D35" s="234">
        <f>LARGE(H35:T35,1)-LARGE(H35:T35,2)</f>
        <v>393</v>
      </c>
      <c r="E35" s="266">
        <f>'15. NAZAS'!E53</f>
        <v>2440</v>
      </c>
      <c r="F35" s="245"/>
      <c r="G35" s="245"/>
      <c r="H35" s="242"/>
      <c r="I35" s="246">
        <f>'15. NAZAS'!F53</f>
        <v>917</v>
      </c>
      <c r="J35" s="245"/>
      <c r="K35" s="246">
        <f>'15. NAZAS'!G53</f>
        <v>1522</v>
      </c>
      <c r="L35" s="245"/>
      <c r="M35" s="246">
        <f>'15. NAZAS'!H53</f>
        <v>464</v>
      </c>
      <c r="N35" s="246">
        <f>'15. NAZAS'!I53</f>
        <v>1129</v>
      </c>
      <c r="O35" s="245"/>
      <c r="P35" s="245"/>
      <c r="Q35" s="245"/>
      <c r="R35" s="245"/>
      <c r="S35" s="245"/>
      <c r="T35" s="245"/>
      <c r="U35" s="234">
        <f>'15. NAZAS'!J53</f>
        <v>2</v>
      </c>
      <c r="V35" s="234">
        <f>'15. NAZAS'!K53</f>
        <v>72</v>
      </c>
      <c r="W35" s="236">
        <f>SUM(E35:V35)</f>
        <v>6546</v>
      </c>
      <c r="X35" s="316">
        <f>'15. NAZAS'!$M$53</f>
        <v>9512</v>
      </c>
      <c r="Y35" s="40"/>
    </row>
    <row r="36" spans="1:25" s="21" customFormat="1" ht="19.350000000000001" customHeight="1" x14ac:dyDescent="0.25">
      <c r="A36" s="356"/>
      <c r="B36" s="357"/>
      <c r="C36" s="351"/>
      <c r="D36" s="259">
        <f>IFERROR(D35/$W35,0)</f>
        <v>6.0036663611365719E-2</v>
      </c>
      <c r="E36" s="259">
        <f>IFERROR(E35/$W35,0)</f>
        <v>0.37274671555148181</v>
      </c>
      <c r="F36" s="271"/>
      <c r="G36" s="271"/>
      <c r="H36" s="271"/>
      <c r="I36" s="259">
        <f>IFERROR(I35/$W35,0)</f>
        <v>0.14008554842652002</v>
      </c>
      <c r="J36" s="271"/>
      <c r="K36" s="259">
        <f>IFERROR(K35/$W35,0)</f>
        <v>0.23250840207760465</v>
      </c>
      <c r="L36" s="271"/>
      <c r="M36" s="259">
        <f>IFERROR(M35/$W35,0)</f>
        <v>7.0882981973724418E-2</v>
      </c>
      <c r="N36" s="259">
        <f t="shared" ref="N36" si="35">IFERROR(N35/$W35,0)</f>
        <v>0.17247173846623892</v>
      </c>
      <c r="O36" s="271"/>
      <c r="P36" s="271"/>
      <c r="Q36" s="271"/>
      <c r="R36" s="271"/>
      <c r="S36" s="271"/>
      <c r="T36" s="271"/>
      <c r="U36" s="259">
        <f t="shared" ref="U36:W36" si="36">IFERROR(U35/$W35,0)</f>
        <v>3.0553009471432935E-4</v>
      </c>
      <c r="V36" s="259">
        <f t="shared" si="36"/>
        <v>1.0999083409715857E-2</v>
      </c>
      <c r="W36" s="259">
        <f t="shared" si="36"/>
        <v>1</v>
      </c>
      <c r="X36" s="336">
        <f>W35/X35</f>
        <v>0.68818334735071485</v>
      </c>
    </row>
    <row r="37" spans="1:25" s="21" customFormat="1" ht="19.350000000000001" customHeight="1" x14ac:dyDescent="0.25">
      <c r="A37" s="346">
        <v>16</v>
      </c>
      <c r="B37" s="348" t="s">
        <v>63</v>
      </c>
      <c r="C37" s="350">
        <v>9</v>
      </c>
      <c r="D37" s="91">
        <f>LARGE(H37:T37,1)-LARGE(H37:T37,2)</f>
        <v>686</v>
      </c>
      <c r="E37" s="92">
        <f>'16. NOMBRE DE DIOS'!$E$62</f>
        <v>273</v>
      </c>
      <c r="F37" s="92">
        <f>'16. NOMBRE DE DIOS'!$F$62</f>
        <v>2334</v>
      </c>
      <c r="G37" s="94">
        <f>'16. NOMBRE DE DIOS'!$G$62</f>
        <v>54</v>
      </c>
      <c r="H37" s="235">
        <f>'16. NOMBRE DE DIOS'!$H$62</f>
        <v>2661</v>
      </c>
      <c r="I37" s="246">
        <f>'16. NOMBRE DE DIOS'!$I$62</f>
        <v>527</v>
      </c>
      <c r="J37" s="246">
        <f>'16. NOMBRE DE DIOS'!$J$62</f>
        <v>144</v>
      </c>
      <c r="K37" s="246">
        <f>'16. NOMBRE DE DIOS'!$K$62</f>
        <v>1975</v>
      </c>
      <c r="L37" s="246">
        <f>'16. NOMBRE DE DIOS'!$L$62</f>
        <v>1141</v>
      </c>
      <c r="M37" s="246">
        <f>'16. NOMBRE DE DIOS'!$M$62</f>
        <v>153</v>
      </c>
      <c r="N37" s="246">
        <f>'16. NOMBRE DE DIOS'!$N$62</f>
        <v>1245</v>
      </c>
      <c r="O37" s="130"/>
      <c r="P37" s="130"/>
      <c r="Q37" s="130"/>
      <c r="R37" s="92">
        <f>'16. NOMBRE DE DIOS'!O62</f>
        <v>43</v>
      </c>
      <c r="S37" s="130"/>
      <c r="T37" s="130"/>
      <c r="U37" s="91">
        <f>'16. NOMBRE DE DIOS'!P62</f>
        <v>1</v>
      </c>
      <c r="V37" s="91">
        <f>'16. NOMBRE DE DIOS'!Q62</f>
        <v>225</v>
      </c>
      <c r="W37" s="236">
        <f>SUM(H37:V37)</f>
        <v>8115</v>
      </c>
      <c r="X37" s="315">
        <f>'16. NOMBRE DE DIOS'!$S$62</f>
        <v>14664</v>
      </c>
      <c r="Y37" s="40"/>
    </row>
    <row r="38" spans="1:25" s="21" customFormat="1" ht="19.350000000000001" customHeight="1" x14ac:dyDescent="0.25">
      <c r="A38" s="347"/>
      <c r="B38" s="349"/>
      <c r="C38" s="351"/>
      <c r="D38" s="337">
        <f>IFERROR(D37/$W37,0)</f>
        <v>8.4534812076401719E-2</v>
      </c>
      <c r="E38" s="338">
        <f>IFERROR(E37/$W37,0)</f>
        <v>3.3641404805914973E-2</v>
      </c>
      <c r="F38" s="338">
        <f>IFERROR(F37/$W37,0)</f>
        <v>0.28761552680221814</v>
      </c>
      <c r="G38" s="338">
        <f>IFERROR(G37/$W37,0)</f>
        <v>6.6543438077634014E-3</v>
      </c>
      <c r="H38" s="271">
        <f>IFERROR(H37/$W37,0)</f>
        <v>0.32791127541589649</v>
      </c>
      <c r="I38" s="259">
        <f t="shared" ref="I38:N38" si="37">IFERROR(I37/$W37,0)</f>
        <v>6.4941466420209495E-2</v>
      </c>
      <c r="J38" s="259">
        <f t="shared" si="37"/>
        <v>1.7744916820702401E-2</v>
      </c>
      <c r="K38" s="259">
        <f t="shared" si="37"/>
        <v>0.24337646333949475</v>
      </c>
      <c r="L38" s="259">
        <f t="shared" si="37"/>
        <v>0.14060382008626002</v>
      </c>
      <c r="M38" s="259">
        <f t="shared" si="37"/>
        <v>1.8853974121996304E-2</v>
      </c>
      <c r="N38" s="259">
        <f t="shared" si="37"/>
        <v>0.15341959334565619</v>
      </c>
      <c r="O38" s="338"/>
      <c r="P38" s="338"/>
      <c r="Q38" s="338"/>
      <c r="R38" s="337">
        <f t="shared" ref="R38" si="38">IFERROR(R37/$W37,0)</f>
        <v>5.2988293284041898E-3</v>
      </c>
      <c r="S38" s="338"/>
      <c r="T38" s="338"/>
      <c r="U38" s="337">
        <f t="shared" ref="U38:W38" si="39">IFERROR(U37/$W37,0)</f>
        <v>1.2322858903265557E-4</v>
      </c>
      <c r="V38" s="337">
        <f t="shared" si="39"/>
        <v>2.7726432532347505E-2</v>
      </c>
      <c r="W38" s="259">
        <f t="shared" si="39"/>
        <v>1</v>
      </c>
      <c r="X38" s="336">
        <f>W37/X37</f>
        <v>0.55339607201309327</v>
      </c>
    </row>
    <row r="39" spans="1:25" s="21" customFormat="1" ht="19.350000000000001" customHeight="1" x14ac:dyDescent="0.25">
      <c r="A39" s="352">
        <v>17</v>
      </c>
      <c r="B39" s="353" t="s">
        <v>65</v>
      </c>
      <c r="C39" s="350">
        <v>9</v>
      </c>
      <c r="D39" s="91">
        <f>LARGE(H39:T39,1)-LARGE(H39:T39,2)</f>
        <v>2854</v>
      </c>
      <c r="E39" s="92">
        <f>'17, NUEVO IDEAL'!$E$89</f>
        <v>5227</v>
      </c>
      <c r="F39" s="92">
        <f>'17, NUEVO IDEAL'!$F$89</f>
        <v>63</v>
      </c>
      <c r="G39" s="94">
        <f>'17, NUEVO IDEAL'!$G$89</f>
        <v>291</v>
      </c>
      <c r="H39" s="235">
        <f>'17, NUEVO IDEAL'!$H$89</f>
        <v>5581</v>
      </c>
      <c r="I39" s="246">
        <f>'17, NUEVO IDEAL'!$I$89</f>
        <v>2727</v>
      </c>
      <c r="J39" s="245"/>
      <c r="K39" s="245"/>
      <c r="L39" s="246">
        <f>'17, NUEVO IDEAL'!$J$89</f>
        <v>476</v>
      </c>
      <c r="M39" s="246">
        <f>'17, NUEVO IDEAL'!$K$89</f>
        <v>32</v>
      </c>
      <c r="N39" s="246">
        <f>'17, NUEVO IDEAL'!$L$89</f>
        <v>1602</v>
      </c>
      <c r="O39" s="130"/>
      <c r="P39" s="130"/>
      <c r="Q39" s="130"/>
      <c r="R39" s="130"/>
      <c r="S39" s="130"/>
      <c r="T39" s="130"/>
      <c r="U39" s="91">
        <f>'17, NUEVO IDEAL'!$M$89</f>
        <v>5</v>
      </c>
      <c r="V39" s="91">
        <f>'17, NUEVO IDEAL'!$N$89</f>
        <v>178</v>
      </c>
      <c r="W39" s="236">
        <f>SUM(H39:V39)</f>
        <v>10601</v>
      </c>
      <c r="X39" s="315">
        <f>'17, NUEVO IDEAL'!$P$89</f>
        <v>21229</v>
      </c>
      <c r="Y39" s="40"/>
    </row>
    <row r="40" spans="1:25" s="21" customFormat="1" ht="19.350000000000001" customHeight="1" x14ac:dyDescent="0.25">
      <c r="A40" s="352"/>
      <c r="B40" s="353"/>
      <c r="C40" s="351"/>
      <c r="D40" s="337">
        <f t="shared" ref="D40:I40" si="40">IFERROR(D39/$W39,0)</f>
        <v>0.26921988491651733</v>
      </c>
      <c r="E40" s="338">
        <f t="shared" si="40"/>
        <v>0.49306669182152629</v>
      </c>
      <c r="F40" s="338">
        <f t="shared" si="40"/>
        <v>5.9428355815489102E-3</v>
      </c>
      <c r="G40" s="338">
        <f t="shared" si="40"/>
        <v>2.7450240543344967E-2</v>
      </c>
      <c r="H40" s="271">
        <f t="shared" si="40"/>
        <v>0.52645976794642013</v>
      </c>
      <c r="I40" s="259">
        <f t="shared" si="40"/>
        <v>0.25723988302990286</v>
      </c>
      <c r="J40" s="271"/>
      <c r="K40" s="271"/>
      <c r="L40" s="259">
        <f>IFERROR(L39/$W39,0)</f>
        <v>4.4901424393925103E-2</v>
      </c>
      <c r="M40" s="259">
        <f>IFERROR(M39/$W39,0)</f>
        <v>3.0185831525327798E-3</v>
      </c>
      <c r="N40" s="259">
        <f>IFERROR(N39/$W39,0)</f>
        <v>0.1511178190736723</v>
      </c>
      <c r="O40" s="338"/>
      <c r="P40" s="338"/>
      <c r="Q40" s="338"/>
      <c r="R40" s="338"/>
      <c r="S40" s="338"/>
      <c r="T40" s="338"/>
      <c r="U40" s="337">
        <f t="shared" ref="U40:W40" si="41">IFERROR(U39/$W39,0)</f>
        <v>4.7165361758324685E-4</v>
      </c>
      <c r="V40" s="337">
        <f t="shared" si="41"/>
        <v>1.679086878596359E-2</v>
      </c>
      <c r="W40" s="259">
        <f t="shared" si="41"/>
        <v>1</v>
      </c>
      <c r="X40" s="336">
        <f>W39/X39</f>
        <v>0.49936407744123607</v>
      </c>
    </row>
    <row r="41" spans="1:25" s="21" customFormat="1" ht="19.350000000000001" customHeight="1" x14ac:dyDescent="0.25">
      <c r="A41" s="346">
        <v>18</v>
      </c>
      <c r="B41" s="348" t="s">
        <v>67</v>
      </c>
      <c r="C41" s="350">
        <v>7</v>
      </c>
      <c r="D41" s="234">
        <f>LARGE(H41:T41,1)-LARGE(H41:T41,2)</f>
        <v>463</v>
      </c>
      <c r="E41" s="246">
        <f>'18. OCAMPO'!E48</f>
        <v>1232</v>
      </c>
      <c r="F41" s="246">
        <f>'18. OCAMPO'!F48</f>
        <v>12</v>
      </c>
      <c r="G41" s="235">
        <f>'18. OCAMPO'!G48</f>
        <v>9</v>
      </c>
      <c r="H41" s="235">
        <f>'18. OCAMPO'!H48</f>
        <v>1253</v>
      </c>
      <c r="I41" s="246">
        <f>'18. OCAMPO'!I48</f>
        <v>1716</v>
      </c>
      <c r="J41" s="245"/>
      <c r="K41" s="246">
        <f>'18. OCAMPO'!$J$48</f>
        <v>74</v>
      </c>
      <c r="L41" s="246">
        <f>'18. OCAMPO'!$K$48</f>
        <v>647</v>
      </c>
      <c r="M41" s="245"/>
      <c r="N41" s="246">
        <f>'18. OCAMPO'!$L$48</f>
        <v>682</v>
      </c>
      <c r="O41" s="245"/>
      <c r="P41" s="245"/>
      <c r="Q41" s="245"/>
      <c r="R41" s="245"/>
      <c r="S41" s="246">
        <f>'18. OCAMPO'!$M$48</f>
        <v>116</v>
      </c>
      <c r="T41" s="245"/>
      <c r="U41" s="234">
        <f>'18. OCAMPO'!N48</f>
        <v>1</v>
      </c>
      <c r="V41" s="234">
        <f>'18. OCAMPO'!O48</f>
        <v>69</v>
      </c>
      <c r="W41" s="236">
        <f>SUM(H41:V41)</f>
        <v>4558</v>
      </c>
      <c r="X41" s="315">
        <f>'18. OCAMPO'!$Q$48</f>
        <v>6803</v>
      </c>
      <c r="Y41" s="40"/>
    </row>
    <row r="42" spans="1:25" s="21" customFormat="1" ht="19.350000000000001" customHeight="1" x14ac:dyDescent="0.25">
      <c r="A42" s="347"/>
      <c r="B42" s="349"/>
      <c r="C42" s="351"/>
      <c r="D42" s="259">
        <f t="shared" ref="D42:I42" si="42">IFERROR(D41/$W41,0)</f>
        <v>0.10157964019306713</v>
      </c>
      <c r="E42" s="271">
        <f t="shared" si="42"/>
        <v>0.27029398859148751</v>
      </c>
      <c r="F42" s="271">
        <f t="shared" si="42"/>
        <v>2.6327336551118913E-3</v>
      </c>
      <c r="G42" s="271">
        <f t="shared" si="42"/>
        <v>1.9745502413339184E-3</v>
      </c>
      <c r="H42" s="271">
        <f t="shared" si="42"/>
        <v>0.27490127248793328</v>
      </c>
      <c r="I42" s="259">
        <f t="shared" si="42"/>
        <v>0.37648091268100042</v>
      </c>
      <c r="J42" s="271"/>
      <c r="K42" s="259">
        <f>IFERROR(K41/$W41,0)</f>
        <v>1.6235190873189996E-2</v>
      </c>
      <c r="L42" s="259">
        <f>IFERROR(L41/$W41,0)</f>
        <v>0.14194822290478279</v>
      </c>
      <c r="M42" s="271"/>
      <c r="N42" s="259">
        <f t="shared" ref="N42" si="43">IFERROR(N41/$W41,0)</f>
        <v>0.14962702939885913</v>
      </c>
      <c r="O42" s="271"/>
      <c r="P42" s="271"/>
      <c r="Q42" s="271"/>
      <c r="R42" s="271"/>
      <c r="S42" s="259">
        <f t="shared" ref="S42" si="44">IFERROR(S41/$W41,0)</f>
        <v>2.5449758666081616E-2</v>
      </c>
      <c r="T42" s="271"/>
      <c r="U42" s="259">
        <f t="shared" ref="U42:W42" si="45">IFERROR(U41/$W41,0)</f>
        <v>2.1939447125932427E-4</v>
      </c>
      <c r="V42" s="259">
        <f t="shared" si="45"/>
        <v>1.5138218516893374E-2</v>
      </c>
      <c r="W42" s="259">
        <f t="shared" si="45"/>
        <v>1</v>
      </c>
      <c r="X42" s="336">
        <f>W41/X41</f>
        <v>0.66999853006026755</v>
      </c>
    </row>
    <row r="43" spans="1:25" s="21" customFormat="1" ht="19.350000000000001" customHeight="1" x14ac:dyDescent="0.25">
      <c r="A43" s="352">
        <v>19</v>
      </c>
      <c r="B43" s="353" t="s">
        <v>68</v>
      </c>
      <c r="C43" s="350">
        <v>7</v>
      </c>
      <c r="D43" s="234">
        <f>LARGE(H43:T43,1)-LARGE(H43:T43,2)</f>
        <v>984</v>
      </c>
      <c r="E43" s="246">
        <f>'19. EL ORO'!$E$67</f>
        <v>2369</v>
      </c>
      <c r="F43" s="246">
        <f>'19. EL ORO'!$F$67</f>
        <v>22</v>
      </c>
      <c r="G43" s="235">
        <f>'19. EL ORO'!$G$67</f>
        <v>9</v>
      </c>
      <c r="H43" s="235">
        <f>'19. EL ORO'!$H$67</f>
        <v>2400</v>
      </c>
      <c r="I43" s="246">
        <f>'19. EL ORO'!$I$67</f>
        <v>1416</v>
      </c>
      <c r="J43" s="245"/>
      <c r="K43" s="246">
        <f>'19. EL ORO'!$J$67</f>
        <v>1099</v>
      </c>
      <c r="L43" s="246">
        <f>'19. EL ORO'!$K$67</f>
        <v>40</v>
      </c>
      <c r="M43" s="245"/>
      <c r="N43" s="246">
        <f>'19. EL ORO'!$L$67</f>
        <v>301</v>
      </c>
      <c r="O43" s="245"/>
      <c r="P43" s="245"/>
      <c r="Q43" s="245"/>
      <c r="R43" s="245"/>
      <c r="S43" s="245"/>
      <c r="T43" s="245"/>
      <c r="U43" s="234">
        <f>'19. EL ORO'!$M$67</f>
        <v>2</v>
      </c>
      <c r="V43" s="234">
        <f>'19. EL ORO'!$N$67</f>
        <v>103</v>
      </c>
      <c r="W43" s="236">
        <f>SUM(H43:V43)</f>
        <v>5361</v>
      </c>
      <c r="X43" s="316">
        <f>'19. EL ORO'!$P$67</f>
        <v>9787</v>
      </c>
      <c r="Y43" s="40"/>
    </row>
    <row r="44" spans="1:25" s="21" customFormat="1" ht="19.350000000000001" customHeight="1" x14ac:dyDescent="0.25">
      <c r="A44" s="352"/>
      <c r="B44" s="353"/>
      <c r="C44" s="351"/>
      <c r="D44" s="259">
        <f t="shared" ref="D44:I44" si="46">IFERROR(D43/$W43,0)</f>
        <v>0.18354784555120313</v>
      </c>
      <c r="E44" s="271">
        <f t="shared" si="46"/>
        <v>0.44189516881178886</v>
      </c>
      <c r="F44" s="271">
        <f t="shared" si="46"/>
        <v>4.1037119940309646E-3</v>
      </c>
      <c r="G44" s="271">
        <f t="shared" si="46"/>
        <v>1.6787912702853946E-3</v>
      </c>
      <c r="H44" s="271">
        <f t="shared" si="46"/>
        <v>0.4476776720761052</v>
      </c>
      <c r="I44" s="259">
        <f t="shared" si="46"/>
        <v>0.26412982652490208</v>
      </c>
      <c r="J44" s="271"/>
      <c r="K44" s="259">
        <f>IFERROR(K43/$W43,0)</f>
        <v>0.20499906733818318</v>
      </c>
      <c r="L44" s="259">
        <f>IFERROR(L43/$W43,0)</f>
        <v>7.4612945346017538E-3</v>
      </c>
      <c r="M44" s="271"/>
      <c r="N44" s="259">
        <f t="shared" ref="N44" si="47">IFERROR(N43/$W43,0)</f>
        <v>5.6146241372878193E-2</v>
      </c>
      <c r="O44" s="271"/>
      <c r="P44" s="271"/>
      <c r="Q44" s="271"/>
      <c r="R44" s="271"/>
      <c r="S44" s="271"/>
      <c r="T44" s="271"/>
      <c r="U44" s="259">
        <f t="shared" ref="U44:W44" si="48">IFERROR(U43/$W43,0)</f>
        <v>3.7306472673008767E-4</v>
      </c>
      <c r="V44" s="259">
        <f t="shared" si="48"/>
        <v>1.9212833426599515E-2</v>
      </c>
      <c r="W44" s="259">
        <f t="shared" si="48"/>
        <v>1</v>
      </c>
      <c r="X44" s="336">
        <f>W43/X43</f>
        <v>0.54776744661285381</v>
      </c>
    </row>
    <row r="45" spans="1:25" s="21" customFormat="1" ht="18.95" customHeight="1" x14ac:dyDescent="0.25">
      <c r="A45" s="346">
        <v>20</v>
      </c>
      <c r="B45" s="348" t="s">
        <v>83</v>
      </c>
      <c r="C45" s="350">
        <v>7</v>
      </c>
      <c r="D45" s="234">
        <f>LARGE(H45:T45,1)-LARGE(H45:T45,2)</f>
        <v>610</v>
      </c>
      <c r="E45" s="246">
        <f>'20. OTAEZ'!E45</f>
        <v>12</v>
      </c>
      <c r="F45" s="246">
        <f>'20. OTAEZ'!F45</f>
        <v>16</v>
      </c>
      <c r="G45" s="269">
        <f>'20. OTAEZ'!G45</f>
        <v>0</v>
      </c>
      <c r="H45" s="235">
        <f>'20. OTAEZ'!H45</f>
        <v>28</v>
      </c>
      <c r="I45" s="246">
        <f>'20. OTAEZ'!I45</f>
        <v>371</v>
      </c>
      <c r="J45" s="245"/>
      <c r="K45" s="246">
        <f>'20. OTAEZ'!J45</f>
        <v>107</v>
      </c>
      <c r="L45" s="246">
        <f>'20. OTAEZ'!K45</f>
        <v>811</v>
      </c>
      <c r="M45" s="245"/>
      <c r="N45" s="246">
        <f>'20. OTAEZ'!L45</f>
        <v>1421</v>
      </c>
      <c r="O45" s="245"/>
      <c r="P45" s="245"/>
      <c r="Q45" s="245"/>
      <c r="R45" s="245"/>
      <c r="S45" s="245"/>
      <c r="T45" s="245"/>
      <c r="U45" s="234">
        <f>'20. OTAEZ'!M45</f>
        <v>0</v>
      </c>
      <c r="V45" s="234">
        <f>'20. OTAEZ'!N45</f>
        <v>33</v>
      </c>
      <c r="W45" s="236">
        <f>SUM(H45:V45)</f>
        <v>2771</v>
      </c>
      <c r="X45" s="316">
        <f>'20. OTAEZ'!$P$45</f>
        <v>3867</v>
      </c>
      <c r="Y45" s="40"/>
    </row>
    <row r="46" spans="1:25" s="21" customFormat="1" ht="18.95" customHeight="1" x14ac:dyDescent="0.25">
      <c r="A46" s="354"/>
      <c r="B46" s="355"/>
      <c r="C46" s="351"/>
      <c r="D46" s="259">
        <f t="shared" ref="D46:I46" si="49">IFERROR(D45/$W45,0)</f>
        <v>0.22013713460844461</v>
      </c>
      <c r="E46" s="259">
        <f t="shared" si="49"/>
        <v>4.3305665824612052E-3</v>
      </c>
      <c r="F46" s="259">
        <f t="shared" si="49"/>
        <v>5.77408877661494E-3</v>
      </c>
      <c r="G46" s="259">
        <f t="shared" si="49"/>
        <v>0</v>
      </c>
      <c r="H46" s="259">
        <f t="shared" si="49"/>
        <v>1.0104655359076146E-2</v>
      </c>
      <c r="I46" s="259">
        <f t="shared" si="49"/>
        <v>0.13388668350775892</v>
      </c>
      <c r="J46" s="259"/>
      <c r="K46" s="259">
        <f>IFERROR(K45/$W45,0)</f>
        <v>3.8614218693612416E-2</v>
      </c>
      <c r="L46" s="259">
        <f>IFERROR(L45/$W45,0)</f>
        <v>0.29267412486466982</v>
      </c>
      <c r="M46" s="259"/>
      <c r="N46" s="259">
        <f t="shared" ref="N46" si="50">IFERROR(N45/$W45,0)</f>
        <v>0.51281125947311434</v>
      </c>
      <c r="O46" s="259"/>
      <c r="P46" s="259"/>
      <c r="Q46" s="259"/>
      <c r="R46" s="259"/>
      <c r="S46" s="259"/>
      <c r="T46" s="259"/>
      <c r="U46" s="259">
        <f t="shared" ref="U46:W46" si="51">IFERROR(U45/$W45,0)</f>
        <v>0</v>
      </c>
      <c r="V46" s="259">
        <f t="shared" si="51"/>
        <v>1.1909058101768314E-2</v>
      </c>
      <c r="W46" s="259">
        <f t="shared" si="51"/>
        <v>1</v>
      </c>
      <c r="X46" s="336">
        <f>W45/X45</f>
        <v>0.71657615722782519</v>
      </c>
    </row>
    <row r="47" spans="1:25" s="21" customFormat="1" ht="19.350000000000001" customHeight="1" x14ac:dyDescent="0.25">
      <c r="A47" s="352">
        <v>21</v>
      </c>
      <c r="B47" s="353" t="s">
        <v>85</v>
      </c>
      <c r="C47" s="350">
        <v>7</v>
      </c>
      <c r="D47" s="234">
        <f>LARGE(H47:T47,1)-LARGE(H47:T47,2)</f>
        <v>911</v>
      </c>
      <c r="E47" s="260">
        <f>'21. PANUCO DE CORONADO'!E56</f>
        <v>2211</v>
      </c>
      <c r="F47" s="260">
        <f>'21. PANUCO DE CORONADO'!F56</f>
        <v>33</v>
      </c>
      <c r="G47" s="261">
        <f>'21. PANUCO DE CORONADO'!G56</f>
        <v>39</v>
      </c>
      <c r="H47" s="261">
        <f>'21. PANUCO DE CORONADO'!H56</f>
        <v>2283</v>
      </c>
      <c r="I47" s="260">
        <f>'21. PANUCO DE CORONADO'!I56</f>
        <v>3194</v>
      </c>
      <c r="J47" s="260">
        <f>'21. PANUCO DE CORONADO'!J56</f>
        <v>79</v>
      </c>
      <c r="K47" s="260">
        <f>'21. PANUCO DE CORONADO'!K56</f>
        <v>269</v>
      </c>
      <c r="L47" s="262"/>
      <c r="M47" s="260">
        <f>'21. PANUCO DE CORONADO'!L56</f>
        <v>43</v>
      </c>
      <c r="N47" s="260">
        <f>'21. PANUCO DE CORONADO'!M56</f>
        <v>427</v>
      </c>
      <c r="O47" s="262"/>
      <c r="P47" s="262"/>
      <c r="Q47" s="262"/>
      <c r="R47" s="262"/>
      <c r="S47" s="262"/>
      <c r="T47" s="262"/>
      <c r="U47" s="234">
        <f>'21. PANUCO DE CORONADO'!N56</f>
        <v>0</v>
      </c>
      <c r="V47" s="234">
        <f>'21. PANUCO DE CORONADO'!O56</f>
        <v>124</v>
      </c>
      <c r="W47" s="236">
        <f>SUM(H47:V47)</f>
        <v>6419</v>
      </c>
      <c r="X47" s="315">
        <f>'21. PANUCO DE CORONADO'!$Q$56</f>
        <v>10942</v>
      </c>
      <c r="Y47" s="40"/>
    </row>
    <row r="48" spans="1:25" s="21" customFormat="1" ht="19.350000000000001" customHeight="1" x14ac:dyDescent="0.25">
      <c r="A48" s="352"/>
      <c r="B48" s="353"/>
      <c r="C48" s="351"/>
      <c r="D48" s="259">
        <f t="shared" ref="D48:K48" si="52">IFERROR(D47/$W47,0)</f>
        <v>0.14192241782209067</v>
      </c>
      <c r="E48" s="271">
        <f t="shared" si="52"/>
        <v>0.34444617541673156</v>
      </c>
      <c r="F48" s="271">
        <f t="shared" si="52"/>
        <v>5.1409876927870383E-3</v>
      </c>
      <c r="G48" s="271">
        <f t="shared" si="52"/>
        <v>6.0757127278392269E-3</v>
      </c>
      <c r="H48" s="271">
        <f t="shared" si="52"/>
        <v>0.35566287583735784</v>
      </c>
      <c r="I48" s="259">
        <f t="shared" si="52"/>
        <v>0.49758529365944854</v>
      </c>
      <c r="J48" s="259">
        <f t="shared" si="52"/>
        <v>1.2307212961520486E-2</v>
      </c>
      <c r="K48" s="259">
        <f t="shared" si="52"/>
        <v>4.1906839071506462E-2</v>
      </c>
      <c r="L48" s="271"/>
      <c r="M48" s="259">
        <f>IFERROR(M47/$W47,0)</f>
        <v>6.6988627512073531E-3</v>
      </c>
      <c r="N48" s="259">
        <f t="shared" ref="N48" si="53">IFERROR(N47/$W47,0)</f>
        <v>6.6521264994547441E-2</v>
      </c>
      <c r="O48" s="271"/>
      <c r="P48" s="271"/>
      <c r="Q48" s="271"/>
      <c r="R48" s="271"/>
      <c r="S48" s="271"/>
      <c r="T48" s="271"/>
      <c r="U48" s="259">
        <f t="shared" ref="U48:W48" si="54">IFERROR(U47/$W47,0)</f>
        <v>0</v>
      </c>
      <c r="V48" s="259">
        <f t="shared" si="54"/>
        <v>1.9317650724411901E-2</v>
      </c>
      <c r="W48" s="259">
        <f t="shared" si="54"/>
        <v>1</v>
      </c>
      <c r="X48" s="336">
        <f>W47/X47</f>
        <v>0.58663864010235789</v>
      </c>
    </row>
    <row r="49" spans="1:25" s="21" customFormat="1" ht="19.5" customHeight="1" x14ac:dyDescent="0.25">
      <c r="A49" s="346">
        <v>22</v>
      </c>
      <c r="B49" s="348" t="s">
        <v>87</v>
      </c>
      <c r="C49" s="350">
        <v>7</v>
      </c>
      <c r="D49" s="234">
        <f>LARGE(H49:T49,1)-LARGE(H49:T49,2)</f>
        <v>512</v>
      </c>
      <c r="E49" s="246">
        <f>'22. PEÑON BLANCO'!$E$48</f>
        <v>1483</v>
      </c>
      <c r="F49" s="246">
        <f>'22. PEÑON BLANCO'!$F$48</f>
        <v>25</v>
      </c>
      <c r="G49" s="235">
        <f>'22. PEÑON BLANCO'!$G$48</f>
        <v>33</v>
      </c>
      <c r="H49" s="235">
        <f>'22. PEÑON BLANCO'!$H$48</f>
        <v>1541</v>
      </c>
      <c r="I49" s="246">
        <f>'22. PEÑON BLANCO'!$I$48</f>
        <v>2053</v>
      </c>
      <c r="J49" s="246">
        <f>'22. PEÑON BLANCO'!$J$48</f>
        <v>70</v>
      </c>
      <c r="K49" s="245"/>
      <c r="L49" s="245"/>
      <c r="M49" s="246">
        <f>'22. PEÑON BLANCO'!$K$48</f>
        <v>130</v>
      </c>
      <c r="N49" s="246">
        <f>'22. PEÑON BLANCO'!$L$48</f>
        <v>1366</v>
      </c>
      <c r="O49" s="245"/>
      <c r="P49" s="245"/>
      <c r="Q49" s="245"/>
      <c r="R49" s="245"/>
      <c r="S49" s="245"/>
      <c r="T49" s="245"/>
      <c r="U49" s="234">
        <f>'22. PEÑON BLANCO'!$M$48</f>
        <v>0</v>
      </c>
      <c r="V49" s="234">
        <f>'22. PEÑON BLANCO'!$N$48</f>
        <v>99</v>
      </c>
      <c r="W49" s="236">
        <f>SUM(H49:V49)</f>
        <v>5259</v>
      </c>
      <c r="X49" s="316">
        <f>'22. PEÑON BLANCO'!$P$48</f>
        <v>8442</v>
      </c>
      <c r="Y49" s="40"/>
    </row>
    <row r="50" spans="1:25" s="21" customFormat="1" ht="19.5" customHeight="1" x14ac:dyDescent="0.25">
      <c r="A50" s="347"/>
      <c r="B50" s="349"/>
      <c r="C50" s="351"/>
      <c r="D50" s="259">
        <f t="shared" ref="D50:J50" si="55">IFERROR(D49/$W49,0)</f>
        <v>9.7356911960448753E-2</v>
      </c>
      <c r="E50" s="271">
        <f t="shared" si="55"/>
        <v>0.28199277429169045</v>
      </c>
      <c r="F50" s="271">
        <f t="shared" si="55"/>
        <v>4.7537554668187869E-3</v>
      </c>
      <c r="G50" s="271">
        <f t="shared" si="55"/>
        <v>6.2749572162007989E-3</v>
      </c>
      <c r="H50" s="271">
        <f t="shared" si="55"/>
        <v>0.29302148697471003</v>
      </c>
      <c r="I50" s="271">
        <f t="shared" si="55"/>
        <v>0.3903783989351588</v>
      </c>
      <c r="J50" s="259">
        <f t="shared" si="55"/>
        <v>1.3310515307092603E-2</v>
      </c>
      <c r="K50" s="271"/>
      <c r="L50" s="271"/>
      <c r="M50" s="259">
        <f>IFERROR(M49/$W49,0)</f>
        <v>2.4719528427457692E-2</v>
      </c>
      <c r="N50" s="259">
        <f t="shared" ref="N50" si="56">IFERROR(N49/$W49,0)</f>
        <v>0.25974519870697849</v>
      </c>
      <c r="O50" s="271"/>
      <c r="P50" s="271"/>
      <c r="Q50" s="271"/>
      <c r="R50" s="271"/>
      <c r="S50" s="271"/>
      <c r="T50" s="271"/>
      <c r="U50" s="259">
        <f t="shared" ref="U50:W50" si="57">IFERROR(U49/$W49,0)</f>
        <v>0</v>
      </c>
      <c r="V50" s="259">
        <f t="shared" si="57"/>
        <v>1.8824871648602397E-2</v>
      </c>
      <c r="W50" s="259">
        <f t="shared" si="57"/>
        <v>1</v>
      </c>
      <c r="X50" s="336">
        <f>W49/X49</f>
        <v>0.62295664534470507</v>
      </c>
    </row>
    <row r="51" spans="1:25" s="21" customFormat="1" ht="19.5" customHeight="1" x14ac:dyDescent="0.25">
      <c r="A51" s="352">
        <v>23</v>
      </c>
      <c r="B51" s="353" t="s">
        <v>69</v>
      </c>
      <c r="C51" s="350">
        <v>9</v>
      </c>
      <c r="D51" s="234">
        <f>LARGE(H51:T51,1)-LARGE(H51:T51,2)</f>
        <v>781</v>
      </c>
      <c r="E51" s="246">
        <f>'23. POANAS'!E77</f>
        <v>3046</v>
      </c>
      <c r="F51" s="246">
        <f>'23. POANAS'!F77</f>
        <v>134</v>
      </c>
      <c r="G51" s="235">
        <f>'23. POANAS'!G77</f>
        <v>58</v>
      </c>
      <c r="H51" s="235">
        <f>'23. POANAS'!H77</f>
        <v>3238</v>
      </c>
      <c r="I51" s="246">
        <f>'23. POANAS'!I77</f>
        <v>3253</v>
      </c>
      <c r="J51" s="246">
        <f>'23. POANAS'!J77</f>
        <v>612</v>
      </c>
      <c r="K51" s="246">
        <f>'23. POANAS'!K77</f>
        <v>127</v>
      </c>
      <c r="L51" s="246">
        <f>'23. POANAS'!L77</f>
        <v>4034</v>
      </c>
      <c r="M51" s="246">
        <f>'23. POANAS'!M77</f>
        <v>22</v>
      </c>
      <c r="N51" s="246">
        <f>'23. POANAS'!N77</f>
        <v>502</v>
      </c>
      <c r="O51" s="245"/>
      <c r="P51" s="245"/>
      <c r="Q51" s="245"/>
      <c r="R51" s="245"/>
      <c r="S51" s="245"/>
      <c r="T51" s="245"/>
      <c r="U51" s="246">
        <f>'23. POANAS'!O77</f>
        <v>5</v>
      </c>
      <c r="V51" s="246">
        <f>'23. POANAS'!P77</f>
        <v>214</v>
      </c>
      <c r="W51" s="236">
        <f>SUM(H51:V51)</f>
        <v>12007</v>
      </c>
      <c r="X51" s="315">
        <f>'23. POANAS'!$R$77</f>
        <v>19569</v>
      </c>
    </row>
    <row r="52" spans="1:25" s="21" customFormat="1" ht="19.5" customHeight="1" x14ac:dyDescent="0.25">
      <c r="A52" s="352"/>
      <c r="B52" s="353"/>
      <c r="C52" s="351"/>
      <c r="D52" s="259">
        <f>IFERROR(D51/$W51,0)</f>
        <v>6.504539018905639E-2</v>
      </c>
      <c r="E52" s="271">
        <f>IFERROR(E51/$W51,0)</f>
        <v>0.25368535021237609</v>
      </c>
      <c r="F52" s="271">
        <f>IFERROR(F51/$W51,0)</f>
        <v>1.1160156575331056E-2</v>
      </c>
      <c r="G52" s="271">
        <f>IFERROR(G51/$W51,0)</f>
        <v>4.8305155326059798E-3</v>
      </c>
      <c r="H52" s="271">
        <f>IFERROR(H51/$W51,0)</f>
        <v>0.26967602232031312</v>
      </c>
      <c r="I52" s="259">
        <f t="shared" ref="I52:N52" si="58">IFERROR(I51/$W51,0)</f>
        <v>0.27092529357874573</v>
      </c>
      <c r="J52" s="259">
        <f t="shared" si="58"/>
        <v>5.0970267344049303E-2</v>
      </c>
      <c r="K52" s="259">
        <f t="shared" si="58"/>
        <v>1.0577163321395853E-2</v>
      </c>
      <c r="L52" s="259">
        <f t="shared" si="58"/>
        <v>0.33597068376780209</v>
      </c>
      <c r="M52" s="259">
        <f t="shared" si="58"/>
        <v>1.8322645123677855E-3</v>
      </c>
      <c r="N52" s="259">
        <f t="shared" si="58"/>
        <v>4.180894478221038E-2</v>
      </c>
      <c r="O52" s="271"/>
      <c r="P52" s="271"/>
      <c r="Q52" s="271"/>
      <c r="R52" s="271"/>
      <c r="S52" s="271"/>
      <c r="T52" s="271"/>
      <c r="U52" s="259">
        <f t="shared" ref="U52:W52" si="59">IFERROR(U51/$W51,0)</f>
        <v>4.1642375281086033E-4</v>
      </c>
      <c r="V52" s="259">
        <f t="shared" si="59"/>
        <v>1.7822936620304822E-2</v>
      </c>
      <c r="W52" s="259">
        <f t="shared" si="59"/>
        <v>1</v>
      </c>
      <c r="X52" s="336">
        <f>W51/X51</f>
        <v>0.61357248709693901</v>
      </c>
    </row>
    <row r="53" spans="1:25" s="21" customFormat="1" ht="19.5" customHeight="1" x14ac:dyDescent="0.25">
      <c r="A53" s="346">
        <v>24</v>
      </c>
      <c r="B53" s="348" t="s">
        <v>72</v>
      </c>
      <c r="C53" s="350">
        <v>9</v>
      </c>
      <c r="D53" s="234">
        <f>LARGE(H53:T53,1)-LARGE(H53:T53,2)</f>
        <v>981</v>
      </c>
      <c r="E53" s="246">
        <f>'24, PUEBLO NUEVO'!$E$128</f>
        <v>4262</v>
      </c>
      <c r="F53" s="246">
        <f>'24, PUEBLO NUEVO'!$F$128</f>
        <v>353</v>
      </c>
      <c r="G53" s="235">
        <f>'24, PUEBLO NUEVO'!$G$128</f>
        <v>106</v>
      </c>
      <c r="H53" s="235">
        <f>'24, PUEBLO NUEVO'!$H$128</f>
        <v>4721</v>
      </c>
      <c r="I53" s="246">
        <f>'24, PUEBLO NUEVO'!$I$128</f>
        <v>5702</v>
      </c>
      <c r="J53" s="246">
        <f>'24, PUEBLO NUEVO'!$J$128</f>
        <v>439</v>
      </c>
      <c r="K53" s="246">
        <f>'24, PUEBLO NUEVO'!$K$128</f>
        <v>155</v>
      </c>
      <c r="L53" s="246">
        <f>'24, PUEBLO NUEVO'!$L$128</f>
        <v>272</v>
      </c>
      <c r="M53" s="246">
        <f>'24, PUEBLO NUEVO'!$M$128</f>
        <v>161</v>
      </c>
      <c r="N53" s="246">
        <f>'24, PUEBLO NUEVO'!$N$128</f>
        <v>4180</v>
      </c>
      <c r="O53" s="245"/>
      <c r="P53" s="245"/>
      <c r="Q53" s="245"/>
      <c r="R53" s="245"/>
      <c r="S53" s="245"/>
      <c r="T53" s="245"/>
      <c r="U53" s="234">
        <f>'24, PUEBLO NUEVO'!$O$128</f>
        <v>6</v>
      </c>
      <c r="V53" s="234">
        <f>'24, PUEBLO NUEVO'!$P$128</f>
        <v>422</v>
      </c>
      <c r="W53" s="236">
        <f>SUM(H53:V53)</f>
        <v>16058</v>
      </c>
      <c r="X53" s="315">
        <f>'24, PUEBLO NUEVO'!$R$128</f>
        <v>33109</v>
      </c>
    </row>
    <row r="54" spans="1:25" s="21" customFormat="1" ht="19.5" customHeight="1" x14ac:dyDescent="0.25">
      <c r="A54" s="347"/>
      <c r="B54" s="349"/>
      <c r="C54" s="351"/>
      <c r="D54" s="259">
        <f>IFERROR(D53/$W53,0)</f>
        <v>6.1091044962012703E-2</v>
      </c>
      <c r="E54" s="271">
        <f>IFERROR(E53/$W53,0)</f>
        <v>0.26541287831610411</v>
      </c>
      <c r="F54" s="271">
        <f>IFERROR(F53/$W53,0)</f>
        <v>2.1982812305392951E-2</v>
      </c>
      <c r="G54" s="271">
        <f>IFERROR(G53/$W53,0)</f>
        <v>6.6010711172001498E-3</v>
      </c>
      <c r="H54" s="271">
        <f>IFERROR(H53/$W53,0)</f>
        <v>0.29399676173869721</v>
      </c>
      <c r="I54" s="259">
        <f t="shared" ref="I54:N54" si="60">IFERROR(I53/$W53,0)</f>
        <v>0.35508780670070994</v>
      </c>
      <c r="J54" s="259">
        <f t="shared" si="60"/>
        <v>2.7338398306140241E-2</v>
      </c>
      <c r="K54" s="259">
        <f t="shared" si="60"/>
        <v>9.6525096525096523E-3</v>
      </c>
      <c r="L54" s="259">
        <f t="shared" si="60"/>
        <v>1.6938597583758874E-2</v>
      </c>
      <c r="M54" s="259">
        <f t="shared" si="60"/>
        <v>1.0026155187445511E-2</v>
      </c>
      <c r="N54" s="259">
        <f t="shared" si="60"/>
        <v>0.26030638933864741</v>
      </c>
      <c r="O54" s="271"/>
      <c r="P54" s="271"/>
      <c r="Q54" s="271"/>
      <c r="R54" s="271"/>
      <c r="S54" s="271"/>
      <c r="T54" s="271"/>
      <c r="U54" s="259">
        <f t="shared" ref="U54:W54" si="61">IFERROR(U53/$W53,0)</f>
        <v>3.7364553493585752E-4</v>
      </c>
      <c r="V54" s="259">
        <f t="shared" si="61"/>
        <v>2.6279735957155312E-2</v>
      </c>
      <c r="W54" s="259">
        <f t="shared" si="61"/>
        <v>1</v>
      </c>
      <c r="X54" s="336">
        <f>W53/X53</f>
        <v>0.48500407744117913</v>
      </c>
    </row>
    <row r="55" spans="1:25" s="21" customFormat="1" ht="19.5" customHeight="1" x14ac:dyDescent="0.25">
      <c r="A55" s="352">
        <v>25</v>
      </c>
      <c r="B55" s="353" t="s">
        <v>71</v>
      </c>
      <c r="C55" s="350">
        <v>7</v>
      </c>
      <c r="D55" s="234">
        <f>LARGE(H55:T55,1)-LARGE(H55:T55,2)</f>
        <v>2058</v>
      </c>
      <c r="E55" s="246">
        <f>'25. RODEO'!$E$59</f>
        <v>1317</v>
      </c>
      <c r="F55" s="246">
        <f>'25. RODEO'!$F$59</f>
        <v>1521</v>
      </c>
      <c r="G55" s="235">
        <f>'25. RODEO'!$G$59</f>
        <v>406</v>
      </c>
      <c r="H55" s="235">
        <f>'25. RODEO'!$H$59</f>
        <v>3244</v>
      </c>
      <c r="I55" s="246">
        <f>'25. RODEO'!$I$59</f>
        <v>1186</v>
      </c>
      <c r="J55" s="245"/>
      <c r="K55" s="245"/>
      <c r="L55" s="246">
        <f>'25. RODEO'!$J$59</f>
        <v>866</v>
      </c>
      <c r="M55" s="246">
        <f>'25. RODEO'!$K$59</f>
        <v>67</v>
      </c>
      <c r="N55" s="246">
        <f>'25. RODEO'!$L$59</f>
        <v>410</v>
      </c>
      <c r="O55" s="245"/>
      <c r="P55" s="245"/>
      <c r="Q55" s="245"/>
      <c r="R55" s="245"/>
      <c r="S55" s="245"/>
      <c r="T55" s="245"/>
      <c r="U55" s="234">
        <f>'25. RODEO'!$M$59</f>
        <v>10</v>
      </c>
      <c r="V55" s="234">
        <f>'25. RODEO'!$N$59</f>
        <v>91</v>
      </c>
      <c r="W55" s="236">
        <f>SUM(H55:V55)</f>
        <v>5874</v>
      </c>
      <c r="X55" s="315">
        <f>'25. RODEO'!$P$59</f>
        <v>9957</v>
      </c>
    </row>
    <row r="56" spans="1:25" s="21" customFormat="1" ht="19.5" customHeight="1" x14ac:dyDescent="0.25">
      <c r="A56" s="352"/>
      <c r="B56" s="353"/>
      <c r="C56" s="351"/>
      <c r="D56" s="259">
        <f t="shared" ref="D56:I56" si="62">IFERROR(D55/$W55,0)</f>
        <v>0.35035750766087842</v>
      </c>
      <c r="E56" s="271">
        <f t="shared" si="62"/>
        <v>0.22420837589376916</v>
      </c>
      <c r="F56" s="271">
        <f t="shared" si="62"/>
        <v>0.25893769152196117</v>
      </c>
      <c r="G56" s="271">
        <f t="shared" si="62"/>
        <v>6.911814776983316E-2</v>
      </c>
      <c r="H56" s="271">
        <f t="shared" si="62"/>
        <v>0.55226421518556346</v>
      </c>
      <c r="I56" s="259">
        <f t="shared" si="62"/>
        <v>0.20190670752468506</v>
      </c>
      <c r="J56" s="271"/>
      <c r="K56" s="271"/>
      <c r="L56" s="259">
        <f>IFERROR(L55/$W55,0)</f>
        <v>0.1474293496765407</v>
      </c>
      <c r="M56" s="259">
        <f>IFERROR(M55/$W55,0)</f>
        <v>1.1406196799455226E-2</v>
      </c>
      <c r="N56" s="259">
        <f>IFERROR(N55/$W55,0)</f>
        <v>6.9799114742934973E-2</v>
      </c>
      <c r="O56" s="271"/>
      <c r="P56" s="271"/>
      <c r="Q56" s="271"/>
      <c r="R56" s="271"/>
      <c r="S56" s="271"/>
      <c r="T56" s="271"/>
      <c r="U56" s="259">
        <f t="shared" ref="U56:W56" si="63">IFERROR(U55/$W55,0)</f>
        <v>1.7024174327545114E-3</v>
      </c>
      <c r="V56" s="259">
        <f t="shared" si="63"/>
        <v>1.5491998638066053E-2</v>
      </c>
      <c r="W56" s="259">
        <f t="shared" si="63"/>
        <v>1</v>
      </c>
      <c r="X56" s="336">
        <f>W55/X55</f>
        <v>0.58993672793009944</v>
      </c>
    </row>
    <row r="57" spans="1:25" s="21" customFormat="1" ht="19.5" customHeight="1" x14ac:dyDescent="0.25">
      <c r="A57" s="346">
        <v>26</v>
      </c>
      <c r="B57" s="348" t="s">
        <v>74</v>
      </c>
      <c r="C57" s="350">
        <v>7</v>
      </c>
      <c r="D57" s="234">
        <f>LARGE(H57:T57,1)-LARGE(H57:T57,2)</f>
        <v>201</v>
      </c>
      <c r="E57" s="246">
        <f>'26. SAN BERNARDO'!$E$39</f>
        <v>898</v>
      </c>
      <c r="F57" s="246">
        <f>'26. SAN BERNARDO'!$F$39</f>
        <v>27</v>
      </c>
      <c r="G57" s="235">
        <f>'26. SAN BERNARDO'!$G$39</f>
        <v>33</v>
      </c>
      <c r="H57" s="235">
        <f>'26. SAN BERNARDO'!$H$39</f>
        <v>958</v>
      </c>
      <c r="I57" s="246">
        <f>'26. SAN BERNARDO'!$I$39</f>
        <v>757</v>
      </c>
      <c r="J57" s="245"/>
      <c r="K57" s="245"/>
      <c r="L57" s="245"/>
      <c r="M57" s="245"/>
      <c r="N57" s="246">
        <f>'26. SAN BERNARDO'!$J$39</f>
        <v>74</v>
      </c>
      <c r="O57" s="245"/>
      <c r="P57" s="245"/>
      <c r="Q57" s="245"/>
      <c r="R57" s="245"/>
      <c r="S57" s="245"/>
      <c r="T57" s="245"/>
      <c r="U57" s="234">
        <f>'26. SAN BERNARDO'!$K$39</f>
        <v>0</v>
      </c>
      <c r="V57" s="234">
        <f>'26. SAN BERNARDO'!$L$39</f>
        <v>22</v>
      </c>
      <c r="W57" s="236">
        <f>SUM(H57:V57)</f>
        <v>1811</v>
      </c>
      <c r="X57" s="315">
        <f>'26. SAN BERNARDO'!$N$39</f>
        <v>2736</v>
      </c>
    </row>
    <row r="58" spans="1:25" s="21" customFormat="1" ht="19.5" customHeight="1" x14ac:dyDescent="0.25">
      <c r="A58" s="347"/>
      <c r="B58" s="349"/>
      <c r="C58" s="351"/>
      <c r="D58" s="259">
        <f t="shared" ref="D58:I58" si="64">IFERROR(D57/$W57,0)</f>
        <v>0.11098840419657648</v>
      </c>
      <c r="E58" s="271">
        <f t="shared" si="64"/>
        <v>0.49585864163445609</v>
      </c>
      <c r="F58" s="271">
        <f t="shared" si="64"/>
        <v>1.4908890115958034E-2</v>
      </c>
      <c r="G58" s="271">
        <f t="shared" si="64"/>
        <v>1.8221976808393152E-2</v>
      </c>
      <c r="H58" s="271">
        <f t="shared" si="64"/>
        <v>0.52898950855880733</v>
      </c>
      <c r="I58" s="259">
        <f t="shared" si="64"/>
        <v>0.41800110436223081</v>
      </c>
      <c r="J58" s="271"/>
      <c r="K58" s="271"/>
      <c r="L58" s="271"/>
      <c r="M58" s="271"/>
      <c r="N58" s="259">
        <f t="shared" ref="N58" si="65">IFERROR(N57/$W57,0)</f>
        <v>4.0861402540033134E-2</v>
      </c>
      <c r="O58" s="271"/>
      <c r="P58" s="271"/>
      <c r="Q58" s="271"/>
      <c r="R58" s="271"/>
      <c r="S58" s="271"/>
      <c r="T58" s="271"/>
      <c r="U58" s="259">
        <f t="shared" ref="U58:W58" si="66">IFERROR(U57/$W57,0)</f>
        <v>0</v>
      </c>
      <c r="V58" s="259">
        <f t="shared" si="66"/>
        <v>1.2147984538928768E-2</v>
      </c>
      <c r="W58" s="259">
        <f t="shared" si="66"/>
        <v>1</v>
      </c>
      <c r="X58" s="336">
        <f>W57/X57</f>
        <v>0.66191520467836262</v>
      </c>
    </row>
    <row r="59" spans="1:25" s="21" customFormat="1" ht="19.5" customHeight="1" x14ac:dyDescent="0.25">
      <c r="A59" s="352">
        <v>27</v>
      </c>
      <c r="B59" s="353" t="s">
        <v>76</v>
      </c>
      <c r="C59" s="350">
        <v>9</v>
      </c>
      <c r="D59" s="234">
        <f>LARGE(H59:T59,1)-LARGE(H59:T59,2)</f>
        <v>1069</v>
      </c>
      <c r="E59" s="246">
        <f>'27, SAN DIMAS'!$E$90</f>
        <v>2862</v>
      </c>
      <c r="F59" s="246">
        <f>'27, SAN DIMAS'!$F$90</f>
        <v>28</v>
      </c>
      <c r="G59" s="235">
        <f>'27, SAN DIMAS'!$G$90</f>
        <v>222</v>
      </c>
      <c r="H59" s="235">
        <f>'27, SAN DIMAS'!$H$90</f>
        <v>3112</v>
      </c>
      <c r="I59" s="246">
        <f>'27, SAN DIMAS'!$I$90</f>
        <v>2043</v>
      </c>
      <c r="J59" s="245"/>
      <c r="K59" s="245"/>
      <c r="L59" s="246">
        <f>'27, SAN DIMAS'!$J$90</f>
        <v>481</v>
      </c>
      <c r="M59" s="246">
        <f>'27, SAN DIMAS'!$K$90</f>
        <v>86</v>
      </c>
      <c r="N59" s="246">
        <f>'27, SAN DIMAS'!$L$90</f>
        <v>1819</v>
      </c>
      <c r="O59" s="245"/>
      <c r="P59" s="245"/>
      <c r="Q59" s="245"/>
      <c r="R59" s="245"/>
      <c r="S59" s="245"/>
      <c r="T59" s="245"/>
      <c r="U59" s="246">
        <f>'27, SAN DIMAS'!$M$90</f>
        <v>0</v>
      </c>
      <c r="V59" s="246">
        <f>'27, SAN DIMAS'!$N$90</f>
        <v>114</v>
      </c>
      <c r="W59" s="236">
        <f>SUM(H59:V59)</f>
        <v>7655</v>
      </c>
      <c r="X59" s="315">
        <f>'27, SAN DIMAS'!$P$90</f>
        <v>13711</v>
      </c>
    </row>
    <row r="60" spans="1:25" s="21" customFormat="1" ht="19.5" customHeight="1" x14ac:dyDescent="0.25">
      <c r="A60" s="352"/>
      <c r="B60" s="353"/>
      <c r="C60" s="351"/>
      <c r="D60" s="259">
        <f t="shared" ref="D60:I60" si="67">IFERROR(D59/$W59,0)</f>
        <v>0.13964728935336382</v>
      </c>
      <c r="E60" s="271">
        <f t="shared" si="67"/>
        <v>0.37387328543435661</v>
      </c>
      <c r="F60" s="271">
        <f t="shared" si="67"/>
        <v>3.6577400391900718E-3</v>
      </c>
      <c r="G60" s="271">
        <f t="shared" si="67"/>
        <v>2.900065316786414E-2</v>
      </c>
      <c r="H60" s="271">
        <f t="shared" si="67"/>
        <v>0.40653167864141082</v>
      </c>
      <c r="I60" s="259">
        <f t="shared" si="67"/>
        <v>0.26688438928804703</v>
      </c>
      <c r="J60" s="271"/>
      <c r="K60" s="271"/>
      <c r="L60" s="259">
        <f>IFERROR(L59/$W59,0)</f>
        <v>6.2834748530372311E-2</v>
      </c>
      <c r="M60" s="259">
        <f>IFERROR(M59/$W59,0)</f>
        <v>1.1234487263226648E-2</v>
      </c>
      <c r="N60" s="259">
        <f>IFERROR(N59/$W59,0)</f>
        <v>0.23762246897452646</v>
      </c>
      <c r="O60" s="271"/>
      <c r="P60" s="271"/>
      <c r="Q60" s="271"/>
      <c r="R60" s="271"/>
      <c r="S60" s="271"/>
      <c r="T60" s="271"/>
      <c r="U60" s="259">
        <f t="shared" ref="U60:W60" si="68">IFERROR(U59/$W59,0)</f>
        <v>0</v>
      </c>
      <c r="V60" s="259">
        <f t="shared" si="68"/>
        <v>1.4892227302416721E-2</v>
      </c>
      <c r="W60" s="259">
        <f t="shared" si="68"/>
        <v>1</v>
      </c>
      <c r="X60" s="336">
        <f>W59/X59</f>
        <v>0.55831084530668806</v>
      </c>
    </row>
    <row r="61" spans="1:25" s="21" customFormat="1" ht="19.5" customHeight="1" x14ac:dyDescent="0.25">
      <c r="A61" s="346">
        <v>28</v>
      </c>
      <c r="B61" s="348" t="s">
        <v>90</v>
      </c>
      <c r="C61" s="350">
        <v>7</v>
      </c>
      <c r="D61" s="234">
        <f>LARGE(H61:T61,1)-LARGE(H61:T61,2)</f>
        <v>6</v>
      </c>
      <c r="E61" s="246">
        <f>'28. SAN JUAN DE GUADALUPE'!E40</f>
        <v>272</v>
      </c>
      <c r="F61" s="246">
        <f>'28. SAN JUAN DE GUADALUPE'!F40</f>
        <v>609</v>
      </c>
      <c r="G61" s="235">
        <f>'28. SAN JUAN DE GUADALUPE'!G40</f>
        <v>193</v>
      </c>
      <c r="H61" s="235">
        <f>'28. SAN JUAN DE GUADALUPE'!H40</f>
        <v>1074</v>
      </c>
      <c r="I61" s="246">
        <f>'28. SAN JUAN DE GUADALUPE'!I40</f>
        <v>1080</v>
      </c>
      <c r="J61" s="246">
        <f>'28. SAN JUAN DE GUADALUPE'!J40</f>
        <v>787</v>
      </c>
      <c r="K61" s="245"/>
      <c r="L61" s="245"/>
      <c r="M61" s="246">
        <f>'28. SAN JUAN DE GUADALUPE'!K40</f>
        <v>12</v>
      </c>
      <c r="N61" s="246">
        <f>'28. SAN JUAN DE GUADALUPE'!L40</f>
        <v>160</v>
      </c>
      <c r="O61" s="245"/>
      <c r="P61" s="245"/>
      <c r="Q61" s="245"/>
      <c r="R61" s="245"/>
      <c r="S61" s="245"/>
      <c r="T61" s="245"/>
      <c r="U61" s="234">
        <f>'28. SAN JUAN DE GUADALUPE'!M40</f>
        <v>0</v>
      </c>
      <c r="V61" s="234">
        <f>'28. SAN JUAN DE GUADALUPE'!N40</f>
        <v>34</v>
      </c>
      <c r="W61" s="236">
        <f>SUM(H61:V61)</f>
        <v>3147</v>
      </c>
      <c r="X61" s="315">
        <f>'28. SAN JUAN DE GUADALUPE'!$P$40</f>
        <v>4340</v>
      </c>
    </row>
    <row r="62" spans="1:25" s="21" customFormat="1" ht="19.5" customHeight="1" x14ac:dyDescent="0.25">
      <c r="A62" s="347"/>
      <c r="B62" s="349"/>
      <c r="C62" s="351"/>
      <c r="D62" s="259">
        <f t="shared" ref="D62:J62" si="69">IFERROR(D61/$W61,0)</f>
        <v>1.9065776930409914E-3</v>
      </c>
      <c r="E62" s="271">
        <f t="shared" si="69"/>
        <v>8.6431522084524939E-2</v>
      </c>
      <c r="F62" s="271">
        <f t="shared" si="69"/>
        <v>0.19351763584366063</v>
      </c>
      <c r="G62" s="271">
        <f t="shared" si="69"/>
        <v>6.1328249126151889E-2</v>
      </c>
      <c r="H62" s="271">
        <f t="shared" si="69"/>
        <v>0.34127740705433746</v>
      </c>
      <c r="I62" s="259">
        <f t="shared" si="69"/>
        <v>0.34318398474737843</v>
      </c>
      <c r="J62" s="259">
        <f t="shared" si="69"/>
        <v>0.25007944073721006</v>
      </c>
      <c r="K62" s="271"/>
      <c r="L62" s="271"/>
      <c r="M62" s="259">
        <f>IFERROR(M61/$W61,0)</f>
        <v>3.8131553860819827E-3</v>
      </c>
      <c r="N62" s="259">
        <f t="shared" ref="N62" si="70">IFERROR(N61/$W61,0)</f>
        <v>5.0842071814426439E-2</v>
      </c>
      <c r="O62" s="271"/>
      <c r="P62" s="271"/>
      <c r="Q62" s="271"/>
      <c r="R62" s="271"/>
      <c r="S62" s="271"/>
      <c r="T62" s="271"/>
      <c r="U62" s="259">
        <f t="shared" ref="U62:W62" si="71">IFERROR(U61/$W61,0)</f>
        <v>0</v>
      </c>
      <c r="V62" s="259">
        <f t="shared" si="71"/>
        <v>1.0803940260565617E-2</v>
      </c>
      <c r="W62" s="259">
        <f t="shared" si="71"/>
        <v>1</v>
      </c>
      <c r="X62" s="336">
        <f>W61/X61</f>
        <v>0.72511520737327184</v>
      </c>
    </row>
    <row r="63" spans="1:25" s="21" customFormat="1" ht="19.5" customHeight="1" x14ac:dyDescent="0.25">
      <c r="A63" s="352">
        <v>29</v>
      </c>
      <c r="B63" s="353" t="s">
        <v>92</v>
      </c>
      <c r="C63" s="350">
        <v>7</v>
      </c>
      <c r="D63" s="234">
        <f>LARGE(H63:T63,1)-LARGE(H63:T63,2)</f>
        <v>732</v>
      </c>
      <c r="E63" s="246">
        <f>'29. SAN JUAN DEL RIO'!E64</f>
        <v>1028</v>
      </c>
      <c r="F63" s="246">
        <f>'29. SAN JUAN DEL RIO'!F64</f>
        <v>27</v>
      </c>
      <c r="G63" s="235">
        <f>'29. SAN JUAN DEL RIO'!G64</f>
        <v>5</v>
      </c>
      <c r="H63" s="235">
        <f>'29. SAN JUAN DEL RIO'!H64</f>
        <v>1060</v>
      </c>
      <c r="I63" s="246">
        <f>'29. SAN JUAN DEL RIO'!I64</f>
        <v>2531</v>
      </c>
      <c r="J63" s="246">
        <f>'29. SAN JUAN DEL RIO'!J64</f>
        <v>300</v>
      </c>
      <c r="K63" s="245"/>
      <c r="L63" s="245"/>
      <c r="M63" s="246">
        <f>'29. SAN JUAN DEL RIO'!K64</f>
        <v>503</v>
      </c>
      <c r="N63" s="246">
        <f>'29. SAN JUAN DEL RIO'!L64</f>
        <v>1799</v>
      </c>
      <c r="O63" s="245"/>
      <c r="P63" s="245"/>
      <c r="Q63" s="245"/>
      <c r="R63" s="245"/>
      <c r="S63" s="245"/>
      <c r="T63" s="245"/>
      <c r="U63" s="234">
        <f>'29. SAN JUAN DEL RIO'!M64</f>
        <v>0</v>
      </c>
      <c r="V63" s="234">
        <f>'29. SAN JUAN DEL RIO'!N64</f>
        <v>110</v>
      </c>
      <c r="W63" s="236">
        <f>SUM(H63:V63)</f>
        <v>6303</v>
      </c>
      <c r="X63" s="315">
        <f>'29. SAN JUAN DEL RIO'!$P$64</f>
        <v>9966</v>
      </c>
    </row>
    <row r="64" spans="1:25" s="21" customFormat="1" ht="19.5" customHeight="1" x14ac:dyDescent="0.25">
      <c r="A64" s="352"/>
      <c r="B64" s="353"/>
      <c r="C64" s="351"/>
      <c r="D64" s="259">
        <f t="shared" ref="D64:J64" si="72">IFERROR(D63/$W63,0)</f>
        <v>0.11613517372679677</v>
      </c>
      <c r="E64" s="271">
        <f t="shared" si="72"/>
        <v>0.16309693796604791</v>
      </c>
      <c r="F64" s="271">
        <f t="shared" si="72"/>
        <v>4.2836744407425036E-3</v>
      </c>
      <c r="G64" s="271">
        <f t="shared" si="72"/>
        <v>7.9327304458194506E-4</v>
      </c>
      <c r="H64" s="271">
        <f t="shared" si="72"/>
        <v>0.16817388545137235</v>
      </c>
      <c r="I64" s="259">
        <f t="shared" si="72"/>
        <v>0.40155481516738062</v>
      </c>
      <c r="J64" s="259">
        <f t="shared" si="72"/>
        <v>4.7596382674916705E-2</v>
      </c>
      <c r="K64" s="271"/>
      <c r="L64" s="271"/>
      <c r="M64" s="259">
        <f>IFERROR(M63/$W63,0)</f>
        <v>7.9803268284943676E-2</v>
      </c>
      <c r="N64" s="259">
        <f t="shared" ref="N64" si="73">IFERROR(N63/$W63,0)</f>
        <v>0.28541964144058385</v>
      </c>
      <c r="O64" s="271"/>
      <c r="P64" s="271"/>
      <c r="Q64" s="271"/>
      <c r="R64" s="271"/>
      <c r="S64" s="271"/>
      <c r="T64" s="271"/>
      <c r="U64" s="259">
        <f t="shared" ref="U64:W64" si="74">IFERROR(U63/$W63,0)</f>
        <v>0</v>
      </c>
      <c r="V64" s="259">
        <f t="shared" si="74"/>
        <v>1.7452006980802792E-2</v>
      </c>
      <c r="W64" s="259">
        <f t="shared" si="74"/>
        <v>1</v>
      </c>
      <c r="X64" s="336">
        <f>W63/X63</f>
        <v>0.63245033112582782</v>
      </c>
    </row>
    <row r="65" spans="1:25" s="21" customFormat="1" ht="19.5" customHeight="1" x14ac:dyDescent="0.25">
      <c r="A65" s="346">
        <v>30</v>
      </c>
      <c r="B65" s="348" t="s">
        <v>94</v>
      </c>
      <c r="C65" s="350">
        <v>7</v>
      </c>
      <c r="D65" s="234">
        <f>LARGE(H65:T65,1)-LARGE(H65:T65,2)</f>
        <v>340</v>
      </c>
      <c r="E65" s="246">
        <f>'30. SAN LUIS DEL CORDERO'!E24</f>
        <v>665</v>
      </c>
      <c r="F65" s="246">
        <f>'30. SAN LUIS DEL CORDERO'!F24</f>
        <v>14</v>
      </c>
      <c r="G65" s="235">
        <f>'30. SAN LUIS DEL CORDERO'!G24</f>
        <v>7</v>
      </c>
      <c r="H65" s="235">
        <f>'30. SAN LUIS DEL CORDERO'!H24</f>
        <v>686</v>
      </c>
      <c r="I65" s="246">
        <f>'30. SAN LUIS DEL CORDERO'!I24</f>
        <v>89</v>
      </c>
      <c r="J65" s="245"/>
      <c r="K65" s="246">
        <f>'30. SAN LUIS DEL CORDERO'!J24</f>
        <v>83</v>
      </c>
      <c r="L65" s="245"/>
      <c r="M65" s="245"/>
      <c r="N65" s="246">
        <f>'30. SAN LUIS DEL CORDERO'!K24</f>
        <v>346</v>
      </c>
      <c r="O65" s="245"/>
      <c r="P65" s="245"/>
      <c r="Q65" s="245"/>
      <c r="R65" s="245"/>
      <c r="S65" s="245"/>
      <c r="T65" s="245"/>
      <c r="U65" s="234">
        <f>'30. SAN LUIS DEL CORDERO'!L24</f>
        <v>0</v>
      </c>
      <c r="V65" s="234">
        <f>'30. SAN LUIS DEL CORDERO'!M24</f>
        <v>12</v>
      </c>
      <c r="W65" s="236">
        <f>SUM(H65:V65)</f>
        <v>1216</v>
      </c>
      <c r="X65" s="316">
        <f>'30. SAN LUIS DEL CORDERO'!$O$24</f>
        <v>1868</v>
      </c>
    </row>
    <row r="66" spans="1:25" s="21" customFormat="1" ht="19.5" customHeight="1" x14ac:dyDescent="0.25">
      <c r="A66" s="347"/>
      <c r="B66" s="349"/>
      <c r="C66" s="351"/>
      <c r="D66" s="259">
        <f t="shared" ref="D66:I66" si="75">IFERROR(D65/$W65,0)</f>
        <v>0.27960526315789475</v>
      </c>
      <c r="E66" s="271">
        <f t="shared" si="75"/>
        <v>0.546875</v>
      </c>
      <c r="F66" s="271">
        <f t="shared" si="75"/>
        <v>1.1513157894736841E-2</v>
      </c>
      <c r="G66" s="271">
        <f t="shared" si="75"/>
        <v>5.7565789473684207E-3</v>
      </c>
      <c r="H66" s="271">
        <f t="shared" si="75"/>
        <v>0.56414473684210531</v>
      </c>
      <c r="I66" s="259">
        <f t="shared" si="75"/>
        <v>7.3190789473684209E-2</v>
      </c>
      <c r="J66" s="271"/>
      <c r="K66" s="259">
        <f>IFERROR(K65/$W65,0)</f>
        <v>6.8256578947368418E-2</v>
      </c>
      <c r="L66" s="271"/>
      <c r="M66" s="271"/>
      <c r="N66" s="259">
        <f t="shared" ref="N66" si="76">IFERROR(N65/$W65,0)</f>
        <v>0.28453947368421051</v>
      </c>
      <c r="O66" s="271"/>
      <c r="P66" s="271"/>
      <c r="Q66" s="271"/>
      <c r="R66" s="271"/>
      <c r="S66" s="271"/>
      <c r="T66" s="271"/>
      <c r="U66" s="259">
        <f t="shared" ref="U66:W66" si="77">IFERROR(U65/$W65,0)</f>
        <v>0</v>
      </c>
      <c r="V66" s="259">
        <f t="shared" si="77"/>
        <v>9.8684210526315784E-3</v>
      </c>
      <c r="W66" s="259">
        <f t="shared" si="77"/>
        <v>1</v>
      </c>
      <c r="X66" s="336">
        <f>W65/X65</f>
        <v>0.65096359743040688</v>
      </c>
    </row>
    <row r="67" spans="1:25" s="21" customFormat="1" ht="18.75" customHeight="1" x14ac:dyDescent="0.25">
      <c r="A67" s="352">
        <v>31</v>
      </c>
      <c r="B67" s="353" t="s">
        <v>118</v>
      </c>
      <c r="C67" s="350">
        <v>7</v>
      </c>
      <c r="D67" s="234">
        <f>LARGE(H67:T67,1)-LARGE(H67:T67,2)</f>
        <v>84</v>
      </c>
      <c r="E67" s="246">
        <f>'31. SAN PEDRO EL GALLO'!E26</f>
        <v>442</v>
      </c>
      <c r="F67" s="246">
        <f>'31. SAN PEDRO EL GALLO'!F26</f>
        <v>61</v>
      </c>
      <c r="G67" s="235">
        <f>'31. SAN PEDRO EL GALLO'!G26</f>
        <v>17</v>
      </c>
      <c r="H67" s="235">
        <f>'31. SAN PEDRO EL GALLO'!H26</f>
        <v>520</v>
      </c>
      <c r="I67" s="246">
        <f>'31. SAN PEDRO EL GALLO'!I26</f>
        <v>436</v>
      </c>
      <c r="J67" s="245"/>
      <c r="K67" s="246">
        <f>'31. SAN PEDRO EL GALLO'!J26</f>
        <v>107</v>
      </c>
      <c r="L67" s="245"/>
      <c r="M67" s="245"/>
      <c r="N67" s="246">
        <f>'31. SAN PEDRO EL GALLO'!K26</f>
        <v>22</v>
      </c>
      <c r="O67" s="245"/>
      <c r="P67" s="245"/>
      <c r="Q67" s="245"/>
      <c r="R67" s="245"/>
      <c r="S67" s="245"/>
      <c r="T67" s="245"/>
      <c r="U67" s="234">
        <f>'31. SAN PEDRO EL GALLO'!L26</f>
        <v>0</v>
      </c>
      <c r="V67" s="234">
        <f>'31. SAN PEDRO EL GALLO'!M26</f>
        <v>4</v>
      </c>
      <c r="W67" s="236">
        <f>SUM(H67:V67)</f>
        <v>1089</v>
      </c>
      <c r="X67" s="315">
        <f>'31. SAN PEDRO EL GALLO'!$O$26</f>
        <v>1480</v>
      </c>
    </row>
    <row r="68" spans="1:25" s="21" customFormat="1" ht="18.75" customHeight="1" x14ac:dyDescent="0.25">
      <c r="A68" s="352"/>
      <c r="B68" s="353"/>
      <c r="C68" s="351"/>
      <c r="D68" s="259">
        <f t="shared" ref="D68:I68" si="78">IFERROR(D67/$W67,0)</f>
        <v>7.7134986225895319E-2</v>
      </c>
      <c r="E68" s="271">
        <f t="shared" si="78"/>
        <v>0.40587695133149676</v>
      </c>
      <c r="F68" s="271">
        <f t="shared" si="78"/>
        <v>5.6014692378328741E-2</v>
      </c>
      <c r="G68" s="271">
        <f t="shared" si="78"/>
        <v>1.5610651974288337E-2</v>
      </c>
      <c r="H68" s="271">
        <f t="shared" si="78"/>
        <v>0.47750229568411384</v>
      </c>
      <c r="I68" s="259">
        <f t="shared" si="78"/>
        <v>0.40036730945821852</v>
      </c>
      <c r="J68" s="271"/>
      <c r="K68" s="259">
        <f>IFERROR(K67/$W67,0)</f>
        <v>9.825528007346189E-2</v>
      </c>
      <c r="L68" s="271"/>
      <c r="M68" s="271"/>
      <c r="N68" s="259">
        <f t="shared" ref="N68" si="79">IFERROR(N67/$W67,0)</f>
        <v>2.0202020202020204E-2</v>
      </c>
      <c r="O68" s="271"/>
      <c r="P68" s="271"/>
      <c r="Q68" s="271"/>
      <c r="R68" s="271"/>
      <c r="S68" s="271"/>
      <c r="T68" s="271"/>
      <c r="U68" s="259">
        <f t="shared" ref="U68:W68" si="80">IFERROR(U67/$W67,0)</f>
        <v>0</v>
      </c>
      <c r="V68" s="259">
        <f t="shared" si="80"/>
        <v>3.6730945821854912E-3</v>
      </c>
      <c r="W68" s="259">
        <f t="shared" si="80"/>
        <v>1</v>
      </c>
      <c r="X68" s="336">
        <f>W67/X67</f>
        <v>0.73581081081081079</v>
      </c>
    </row>
    <row r="69" spans="1:25" s="21" customFormat="1" ht="18.75" customHeight="1" x14ac:dyDescent="0.25">
      <c r="A69" s="346">
        <v>32</v>
      </c>
      <c r="B69" s="348" t="s">
        <v>97</v>
      </c>
      <c r="C69" s="350">
        <v>7</v>
      </c>
      <c r="D69" s="234">
        <f>LARGE(H69:T69,1)-LARGE(H69:T69,2)</f>
        <v>10</v>
      </c>
      <c r="E69" s="246">
        <f>'32. SANTA CLARA'!E34</f>
        <v>459</v>
      </c>
      <c r="F69" s="246">
        <f>'32. SANTA CLARA'!F34</f>
        <v>469</v>
      </c>
      <c r="G69" s="235">
        <f>'32. SANTA CLARA'!G34</f>
        <v>182</v>
      </c>
      <c r="H69" s="235">
        <f>'32. SANTA CLARA'!H34</f>
        <v>1110</v>
      </c>
      <c r="I69" s="246">
        <f>'32. SANTA CLARA'!I34</f>
        <v>1229</v>
      </c>
      <c r="J69" s="245"/>
      <c r="K69" s="246">
        <f>'32. SANTA CLARA'!J34</f>
        <v>123</v>
      </c>
      <c r="L69" s="245"/>
      <c r="M69" s="246">
        <f>'32. SANTA CLARA'!K34</f>
        <v>48</v>
      </c>
      <c r="N69" s="246">
        <f>'32. SANTA CLARA'!L34</f>
        <v>1219</v>
      </c>
      <c r="O69" s="245"/>
      <c r="P69" s="245"/>
      <c r="Q69" s="245"/>
      <c r="R69" s="245"/>
      <c r="S69" s="245"/>
      <c r="T69" s="245"/>
      <c r="U69" s="234">
        <f>'32. SANTA CLARA'!M34</f>
        <v>0</v>
      </c>
      <c r="V69" s="234">
        <f>'32. SANTA CLARA'!N34</f>
        <v>67</v>
      </c>
      <c r="W69" s="236">
        <f>SUM(H69:V69)</f>
        <v>3796</v>
      </c>
      <c r="X69" s="316">
        <f>'32. SANTA CLARA'!$P$34</f>
        <v>5334</v>
      </c>
      <c r="Y69" s="40"/>
    </row>
    <row r="70" spans="1:25" s="21" customFormat="1" ht="18.75" customHeight="1" x14ac:dyDescent="0.25">
      <c r="A70" s="347"/>
      <c r="B70" s="349"/>
      <c r="C70" s="351"/>
      <c r="D70" s="259">
        <f t="shared" ref="D70:I70" si="81">IFERROR(D69/$W69,0)</f>
        <v>2.6343519494204425E-3</v>
      </c>
      <c r="E70" s="271">
        <f t="shared" si="81"/>
        <v>0.12091675447839831</v>
      </c>
      <c r="F70" s="271">
        <f t="shared" si="81"/>
        <v>0.12355110642781876</v>
      </c>
      <c r="G70" s="271">
        <f t="shared" si="81"/>
        <v>4.7945205479452052E-2</v>
      </c>
      <c r="H70" s="271">
        <f t="shared" si="81"/>
        <v>0.29241306638566911</v>
      </c>
      <c r="I70" s="259">
        <f t="shared" si="81"/>
        <v>0.32376185458377238</v>
      </c>
      <c r="J70" s="271"/>
      <c r="K70" s="259">
        <f>IFERROR(K69/$W69,0)</f>
        <v>3.2402528977871443E-2</v>
      </c>
      <c r="L70" s="271"/>
      <c r="M70" s="259">
        <f>IFERROR(M69/$W69,0)</f>
        <v>1.2644889357218124E-2</v>
      </c>
      <c r="N70" s="259">
        <f t="shared" ref="N70" si="82">IFERROR(N69/$W69,0)</f>
        <v>0.32112750263435197</v>
      </c>
      <c r="O70" s="259"/>
      <c r="P70" s="259"/>
      <c r="Q70" s="259"/>
      <c r="R70" s="259"/>
      <c r="S70" s="259"/>
      <c r="T70" s="259"/>
      <c r="U70" s="259">
        <f t="shared" ref="U70:W70" si="83">IFERROR(U69/$W69,0)</f>
        <v>0</v>
      </c>
      <c r="V70" s="259">
        <f t="shared" si="83"/>
        <v>1.7650158061116965E-2</v>
      </c>
      <c r="W70" s="259">
        <f t="shared" si="83"/>
        <v>1</v>
      </c>
      <c r="X70" s="336">
        <f>W69/X69</f>
        <v>0.71166104236970373</v>
      </c>
    </row>
    <row r="71" spans="1:25" s="21" customFormat="1" ht="18" customHeight="1" x14ac:dyDescent="0.25">
      <c r="A71" s="352">
        <v>33</v>
      </c>
      <c r="B71" s="353" t="s">
        <v>98</v>
      </c>
      <c r="C71" s="350">
        <v>9</v>
      </c>
      <c r="D71" s="234">
        <f>LARGE(H71:T71,1)-LARGE(H71:T71,2)</f>
        <v>9743</v>
      </c>
      <c r="E71" s="246">
        <f>'33. SANTIAGO PAPASQUIARO'!E157</f>
        <v>11816</v>
      </c>
      <c r="F71" s="246">
        <f>'33. SANTIAGO PAPASQUIARO'!F157</f>
        <v>694</v>
      </c>
      <c r="G71" s="235">
        <f>'33. SANTIAGO PAPASQUIARO'!G157</f>
        <v>207</v>
      </c>
      <c r="H71" s="235">
        <f>'33. SANTIAGO PAPASQUIARO'!H157</f>
        <v>12717</v>
      </c>
      <c r="I71" s="246">
        <f>'33. SANTIAGO PAPASQUIARO'!I157</f>
        <v>1763</v>
      </c>
      <c r="J71" s="246">
        <f>'33. SANTIAGO PAPASQUIARO'!J157</f>
        <v>275</v>
      </c>
      <c r="K71" s="245"/>
      <c r="L71" s="245"/>
      <c r="M71" s="246">
        <f>'33. SANTIAGO PAPASQUIARO'!K157</f>
        <v>96</v>
      </c>
      <c r="N71" s="246">
        <f>'33. SANTIAGO PAPASQUIARO'!L157</f>
        <v>2974</v>
      </c>
      <c r="O71" s="245"/>
      <c r="P71" s="245"/>
      <c r="Q71" s="245"/>
      <c r="R71" s="245"/>
      <c r="S71" s="245"/>
      <c r="T71" s="245"/>
      <c r="U71" s="234">
        <f>'33. SANTIAGO PAPASQUIARO'!M157</f>
        <v>7</v>
      </c>
      <c r="V71" s="234">
        <f>'33. SANTIAGO PAPASQUIARO'!N157</f>
        <v>435</v>
      </c>
      <c r="W71" s="236">
        <f>SUM(H71:V71)</f>
        <v>18267</v>
      </c>
      <c r="X71" s="316">
        <f>'33. SANTIAGO PAPASQUIARO'!$P$157</f>
        <v>37127</v>
      </c>
      <c r="Y71" s="40"/>
    </row>
    <row r="72" spans="1:25" s="21" customFormat="1" ht="18" customHeight="1" x14ac:dyDescent="0.25">
      <c r="A72" s="352"/>
      <c r="B72" s="353"/>
      <c r="C72" s="351"/>
      <c r="D72" s="259">
        <f t="shared" ref="D72:J72" si="84">IFERROR(D71/$W71,0)</f>
        <v>0.53336617944928011</v>
      </c>
      <c r="E72" s="271">
        <f t="shared" si="84"/>
        <v>0.64684951004543711</v>
      </c>
      <c r="F72" s="271">
        <f t="shared" si="84"/>
        <v>3.7992007445119616E-2</v>
      </c>
      <c r="G72" s="271">
        <f t="shared" si="84"/>
        <v>1.1331910001642305E-2</v>
      </c>
      <c r="H72" s="271">
        <f t="shared" si="84"/>
        <v>0.69617342749219902</v>
      </c>
      <c r="I72" s="259">
        <f t="shared" si="84"/>
        <v>9.6512837356982531E-2</v>
      </c>
      <c r="J72" s="259">
        <f t="shared" si="84"/>
        <v>1.5054469808945092E-2</v>
      </c>
      <c r="K72" s="271"/>
      <c r="L72" s="271"/>
      <c r="M72" s="259">
        <f>IFERROR(M71/$W71,0)</f>
        <v>5.255378551486287E-3</v>
      </c>
      <c r="N72" s="259">
        <f t="shared" ref="N72" si="85">IFERROR(N71/$W71,0)</f>
        <v>0.16280724804291893</v>
      </c>
      <c r="O72" s="271"/>
      <c r="P72" s="271"/>
      <c r="Q72" s="271"/>
      <c r="R72" s="271"/>
      <c r="S72" s="271"/>
      <c r="T72" s="271"/>
      <c r="U72" s="259">
        <f t="shared" ref="U72:W72" si="86">IFERROR(U71/$W71,0)</f>
        <v>3.8320468604587506E-4</v>
      </c>
      <c r="V72" s="259">
        <f t="shared" si="86"/>
        <v>2.3813434061422237E-2</v>
      </c>
      <c r="W72" s="259">
        <f t="shared" si="86"/>
        <v>1</v>
      </c>
      <c r="X72" s="336">
        <f>W71/X71</f>
        <v>0.4920138982411722</v>
      </c>
    </row>
    <row r="73" spans="1:25" s="21" customFormat="1" ht="18.75" customHeight="1" x14ac:dyDescent="0.25">
      <c r="A73" s="346">
        <v>34</v>
      </c>
      <c r="B73" s="348" t="s">
        <v>100</v>
      </c>
      <c r="C73" s="350">
        <v>7</v>
      </c>
      <c r="D73" s="234">
        <f>LARGE(H73:T73,1)-LARGE(H73:T73,2)</f>
        <v>10</v>
      </c>
      <c r="E73" s="246">
        <f>'34. SÚCHIL'!E38</f>
        <v>1091</v>
      </c>
      <c r="F73" s="246">
        <f>'34. SÚCHIL'!F38</f>
        <v>14</v>
      </c>
      <c r="G73" s="235">
        <f>'34. SÚCHIL'!G38</f>
        <v>7</v>
      </c>
      <c r="H73" s="235">
        <f>'34. SÚCHIL'!H38</f>
        <v>1112</v>
      </c>
      <c r="I73" s="246">
        <f>'34. SÚCHIL'!I38</f>
        <v>1102</v>
      </c>
      <c r="J73" s="245"/>
      <c r="K73" s="246">
        <f>'34. SÚCHIL'!J38</f>
        <v>237</v>
      </c>
      <c r="L73" s="246">
        <f>'34. SÚCHIL'!K38</f>
        <v>9</v>
      </c>
      <c r="M73" s="246">
        <f>'34. SÚCHIL'!L38</f>
        <v>21</v>
      </c>
      <c r="N73" s="246">
        <f>'34. SÚCHIL'!M38</f>
        <v>188</v>
      </c>
      <c r="O73" s="245"/>
      <c r="P73" s="245"/>
      <c r="Q73" s="245"/>
      <c r="R73" s="245"/>
      <c r="S73" s="245"/>
      <c r="T73" s="246">
        <f>'34. SÚCHIL'!N38</f>
        <v>946</v>
      </c>
      <c r="U73" s="246">
        <f>'34. SÚCHIL'!O38</f>
        <v>0</v>
      </c>
      <c r="V73" s="246">
        <f>'34. SÚCHIL'!P38</f>
        <v>18</v>
      </c>
      <c r="W73" s="236">
        <f>SUM(H73:V73)</f>
        <v>3633</v>
      </c>
      <c r="X73" s="316">
        <f>'34. SÚCHIL'!$R$38</f>
        <v>5344</v>
      </c>
      <c r="Y73" s="40"/>
    </row>
    <row r="74" spans="1:25" s="21" customFormat="1" ht="18.75" customHeight="1" x14ac:dyDescent="0.25">
      <c r="A74" s="347"/>
      <c r="B74" s="349"/>
      <c r="C74" s="351"/>
      <c r="D74" s="259">
        <f t="shared" ref="D74:I74" si="87">IFERROR(D73/$W73,0)</f>
        <v>2.7525461051472614E-3</v>
      </c>
      <c r="E74" s="271">
        <f t="shared" si="87"/>
        <v>0.30030278007156619</v>
      </c>
      <c r="F74" s="271">
        <f t="shared" si="87"/>
        <v>3.8535645472061657E-3</v>
      </c>
      <c r="G74" s="271">
        <f t="shared" si="87"/>
        <v>1.9267822736030828E-3</v>
      </c>
      <c r="H74" s="271">
        <f t="shared" si="87"/>
        <v>0.30608312689237543</v>
      </c>
      <c r="I74" s="259">
        <f t="shared" si="87"/>
        <v>0.30333058078722819</v>
      </c>
      <c r="J74" s="271"/>
      <c r="K74" s="259">
        <f>IFERROR(K73/$W73,0)</f>
        <v>6.5235342691990092E-2</v>
      </c>
      <c r="L74" s="259">
        <f>IFERROR(L73/$W73,0)</f>
        <v>2.477291494632535E-3</v>
      </c>
      <c r="M74" s="259">
        <f>IFERROR(M73/$W73,0)</f>
        <v>5.7803468208092483E-3</v>
      </c>
      <c r="N74" s="259">
        <f>IFERROR(N73/$W73,0)</f>
        <v>5.1747866776768514E-2</v>
      </c>
      <c r="O74" s="271"/>
      <c r="P74" s="271"/>
      <c r="Q74" s="271"/>
      <c r="R74" s="271"/>
      <c r="S74" s="271"/>
      <c r="T74" s="259">
        <f t="shared" ref="T74:W74" si="88">IFERROR(T73/$W73,0)</f>
        <v>0.26039086154693092</v>
      </c>
      <c r="U74" s="259">
        <f t="shared" si="88"/>
        <v>0</v>
      </c>
      <c r="V74" s="259">
        <f t="shared" si="88"/>
        <v>4.9545829892650699E-3</v>
      </c>
      <c r="W74" s="259">
        <f t="shared" si="88"/>
        <v>1</v>
      </c>
      <c r="X74" s="336">
        <f>W73/X73</f>
        <v>0.67982784431137722</v>
      </c>
    </row>
    <row r="75" spans="1:25" s="21" customFormat="1" ht="18.75" customHeight="1" x14ac:dyDescent="0.25">
      <c r="A75" s="352">
        <v>35</v>
      </c>
      <c r="B75" s="353" t="s">
        <v>103</v>
      </c>
      <c r="C75" s="350">
        <v>9</v>
      </c>
      <c r="D75" s="234">
        <f>LARGE(H75:T75,1)-LARGE(H75:T75,2)</f>
        <v>427</v>
      </c>
      <c r="E75" s="246">
        <f>'35. TAMAZULA DE VICTORIA'!E82</f>
        <v>1712</v>
      </c>
      <c r="F75" s="246">
        <f>'35. TAMAZULA DE VICTORIA'!F82</f>
        <v>81</v>
      </c>
      <c r="G75" s="235">
        <f>'35. TAMAZULA DE VICTORIA'!G82</f>
        <v>17</v>
      </c>
      <c r="H75" s="235">
        <f>'35. TAMAZULA DE VICTORIA'!H82</f>
        <v>1810</v>
      </c>
      <c r="I75" s="246">
        <f>'35. TAMAZULA DE VICTORIA'!I82</f>
        <v>4308</v>
      </c>
      <c r="J75" s="245"/>
      <c r="K75" s="245"/>
      <c r="L75" s="245"/>
      <c r="M75" s="245"/>
      <c r="N75" s="246">
        <f>'35. TAMAZULA DE VICTORIA'!J82</f>
        <v>3881</v>
      </c>
      <c r="O75" s="245"/>
      <c r="P75" s="245"/>
      <c r="Q75" s="245"/>
      <c r="R75" s="245"/>
      <c r="S75" s="245"/>
      <c r="T75" s="245"/>
      <c r="U75" s="234">
        <f>'35. TAMAZULA DE VICTORIA'!K82</f>
        <v>3</v>
      </c>
      <c r="V75" s="234">
        <f>'35. TAMAZULA DE VICTORIA'!L82</f>
        <v>80</v>
      </c>
      <c r="W75" s="236">
        <f>SUM(H75:V75)</f>
        <v>10082</v>
      </c>
      <c r="X75" s="316">
        <f>'35. TAMAZULA DE VICTORIA'!$N$82</f>
        <v>16245</v>
      </c>
      <c r="Y75" s="40"/>
    </row>
    <row r="76" spans="1:25" s="21" customFormat="1" ht="18.75" customHeight="1" x14ac:dyDescent="0.25">
      <c r="A76" s="352"/>
      <c r="B76" s="353"/>
      <c r="C76" s="351"/>
      <c r="D76" s="259">
        <f t="shared" ref="D76:I76" si="89">IFERROR(D75/$W75,0)</f>
        <v>4.2352707796072205E-2</v>
      </c>
      <c r="E76" s="271">
        <f t="shared" si="89"/>
        <v>0.16980757786153541</v>
      </c>
      <c r="F76" s="271">
        <f t="shared" si="89"/>
        <v>8.0341202142432053E-3</v>
      </c>
      <c r="G76" s="271">
        <f t="shared" si="89"/>
        <v>1.6861733782979568E-3</v>
      </c>
      <c r="H76" s="271">
        <f t="shared" si="89"/>
        <v>0.17952787145407656</v>
      </c>
      <c r="I76" s="259">
        <f t="shared" si="89"/>
        <v>0.42729617139456455</v>
      </c>
      <c r="J76" s="271"/>
      <c r="K76" s="271"/>
      <c r="L76" s="271"/>
      <c r="M76" s="271"/>
      <c r="N76" s="259">
        <f t="shared" ref="N76" si="90">IFERROR(N75/$W75,0)</f>
        <v>0.38494346359849235</v>
      </c>
      <c r="O76" s="271"/>
      <c r="P76" s="271"/>
      <c r="Q76" s="271"/>
      <c r="R76" s="271"/>
      <c r="S76" s="271"/>
      <c r="T76" s="271"/>
      <c r="U76" s="259">
        <f t="shared" ref="U76:W76" si="91">IFERROR(U75/$W75,0)</f>
        <v>2.9756000793493357E-4</v>
      </c>
      <c r="V76" s="259">
        <f t="shared" si="91"/>
        <v>7.9349335449315616E-3</v>
      </c>
      <c r="W76" s="259">
        <f t="shared" si="91"/>
        <v>1</v>
      </c>
      <c r="X76" s="336">
        <f>W75/X75</f>
        <v>0.620621729763004</v>
      </c>
    </row>
    <row r="77" spans="1:25" s="21" customFormat="1" ht="18.75" customHeight="1" x14ac:dyDescent="0.25">
      <c r="A77" s="346">
        <v>36</v>
      </c>
      <c r="B77" s="348" t="s">
        <v>105</v>
      </c>
      <c r="C77" s="350">
        <v>7</v>
      </c>
      <c r="D77" s="234">
        <f>LARGE(H77:T77,1)-LARGE(H77:T77,2)</f>
        <v>400</v>
      </c>
      <c r="E77" s="246">
        <f>'36. TEPEHUANES'!E69</f>
        <v>140</v>
      </c>
      <c r="F77" s="246">
        <f>'36. TEPEHUANES'!F69</f>
        <v>89</v>
      </c>
      <c r="G77" s="235">
        <f>'36. TEPEHUANES'!G69</f>
        <v>1</v>
      </c>
      <c r="H77" s="235">
        <f>'36. TEPEHUANES'!H69</f>
        <v>230</v>
      </c>
      <c r="I77" s="246">
        <f>'36. TEPEHUANES'!I69</f>
        <v>2191</v>
      </c>
      <c r="J77" s="246">
        <f>'36. TEPEHUANES'!J69</f>
        <v>1791</v>
      </c>
      <c r="K77" s="245"/>
      <c r="L77" s="245"/>
      <c r="M77" s="245"/>
      <c r="N77" s="246">
        <f>'36. TEPEHUANES'!K69</f>
        <v>1406</v>
      </c>
      <c r="O77" s="245"/>
      <c r="P77" s="245"/>
      <c r="Q77" s="245"/>
      <c r="R77" s="245"/>
      <c r="S77" s="245"/>
      <c r="T77" s="245"/>
      <c r="U77" s="234">
        <f>'36. TEPEHUANES'!L69</f>
        <v>0</v>
      </c>
      <c r="V77" s="234">
        <f>'36. TEPEHUANES'!M69</f>
        <v>96</v>
      </c>
      <c r="W77" s="236">
        <f>SUM(H77:V77)</f>
        <v>5714</v>
      </c>
      <c r="X77" s="315">
        <f>'36. TEPEHUANES'!$O$69</f>
        <v>9941</v>
      </c>
      <c r="Y77" s="40"/>
    </row>
    <row r="78" spans="1:25" s="21" customFormat="1" ht="18.75" customHeight="1" x14ac:dyDescent="0.25">
      <c r="A78" s="347"/>
      <c r="B78" s="349"/>
      <c r="C78" s="351"/>
      <c r="D78" s="258">
        <f t="shared" ref="D78:J78" si="92">IFERROR(D77/$W77,0)</f>
        <v>7.0003500175008754E-2</v>
      </c>
      <c r="E78" s="257">
        <f t="shared" si="92"/>
        <v>2.4501225061253063E-2</v>
      </c>
      <c r="F78" s="257">
        <f t="shared" si="92"/>
        <v>1.5575778788939447E-2</v>
      </c>
      <c r="G78" s="271">
        <f t="shared" si="92"/>
        <v>1.7500875043752187E-4</v>
      </c>
      <c r="H78" s="271">
        <f t="shared" si="92"/>
        <v>4.0252012600630029E-2</v>
      </c>
      <c r="I78" s="259">
        <f t="shared" si="92"/>
        <v>0.38344417220861043</v>
      </c>
      <c r="J78" s="259">
        <f t="shared" si="92"/>
        <v>0.31344067203360165</v>
      </c>
      <c r="K78" s="271"/>
      <c r="L78" s="271"/>
      <c r="M78" s="271"/>
      <c r="N78" s="259">
        <f t="shared" ref="N78" si="93">IFERROR(N77/$W77,0)</f>
        <v>0.24606230311515576</v>
      </c>
      <c r="O78" s="271"/>
      <c r="P78" s="271"/>
      <c r="Q78" s="271"/>
      <c r="R78" s="271"/>
      <c r="S78" s="271"/>
      <c r="T78" s="271"/>
      <c r="U78" s="259">
        <f t="shared" ref="U78:W78" si="94">IFERROR(U77/$W77,0)</f>
        <v>0</v>
      </c>
      <c r="V78" s="259">
        <f t="shared" si="94"/>
        <v>1.6800840042002101E-2</v>
      </c>
      <c r="W78" s="259">
        <f t="shared" si="94"/>
        <v>1</v>
      </c>
      <c r="X78" s="336">
        <f>W77/X77</f>
        <v>0.57479126848405593</v>
      </c>
    </row>
    <row r="79" spans="1:25" s="21" customFormat="1" ht="18" customHeight="1" x14ac:dyDescent="0.25">
      <c r="A79" s="352">
        <v>37</v>
      </c>
      <c r="B79" s="353" t="s">
        <v>107</v>
      </c>
      <c r="C79" s="350">
        <v>9</v>
      </c>
      <c r="D79" s="234">
        <f>LARGE(H79:T79,1)-LARGE(H79:T79,2)</f>
        <v>443</v>
      </c>
      <c r="E79" s="246">
        <f>'37. TLAHUALILO'!E70</f>
        <v>3266</v>
      </c>
      <c r="F79" s="246">
        <f>'37. TLAHUALILO'!F70</f>
        <v>81</v>
      </c>
      <c r="G79" s="235">
        <f>'37. TLAHUALILO'!G70</f>
        <v>54</v>
      </c>
      <c r="H79" s="235">
        <f>'37. TLAHUALILO'!H70</f>
        <v>3401</v>
      </c>
      <c r="I79" s="246">
        <f>'37. TLAHUALILO'!I70</f>
        <v>3844</v>
      </c>
      <c r="J79" s="245"/>
      <c r="K79" s="246">
        <f>'37. TLAHUALILO'!$J$70</f>
        <v>256</v>
      </c>
      <c r="L79" s="245"/>
      <c r="M79" s="246">
        <f>'37. TLAHUALILO'!K70</f>
        <v>486</v>
      </c>
      <c r="N79" s="246">
        <f>'37. TLAHUALILO'!L70</f>
        <v>1408</v>
      </c>
      <c r="O79" s="245"/>
      <c r="P79" s="245"/>
      <c r="Q79" s="245"/>
      <c r="R79" s="245"/>
      <c r="S79" s="245"/>
      <c r="T79" s="245"/>
      <c r="U79" s="234">
        <f>'37. TLAHUALILO'!$M$70</f>
        <v>2</v>
      </c>
      <c r="V79" s="234">
        <f>'37. TLAHUALILO'!$N$70</f>
        <v>160</v>
      </c>
      <c r="W79" s="236">
        <f>SUM(H79:V79)</f>
        <v>9557</v>
      </c>
      <c r="X79" s="315">
        <f>'37. TLAHUALILO'!$P$70</f>
        <v>14967</v>
      </c>
      <c r="Y79" s="40"/>
    </row>
    <row r="80" spans="1:25" s="21" customFormat="1" ht="18" customHeight="1" x14ac:dyDescent="0.25">
      <c r="A80" s="352"/>
      <c r="B80" s="353"/>
      <c r="C80" s="351"/>
      <c r="D80" s="258">
        <f t="shared" ref="D80:I80" si="95">IFERROR(D79/$W79,0)</f>
        <v>4.6353458198179348E-2</v>
      </c>
      <c r="E80" s="257">
        <f t="shared" si="95"/>
        <v>0.34173903944752537</v>
      </c>
      <c r="F80" s="271">
        <f t="shared" si="95"/>
        <v>8.4754630114052525E-3</v>
      </c>
      <c r="G80" s="271">
        <f t="shared" si="95"/>
        <v>5.6503086742701681E-3</v>
      </c>
      <c r="H80" s="271">
        <f t="shared" si="95"/>
        <v>0.35586481113320079</v>
      </c>
      <c r="I80" s="259">
        <f t="shared" si="95"/>
        <v>0.40221826933138016</v>
      </c>
      <c r="J80" s="271"/>
      <c r="K80" s="259">
        <f>IFERROR(K79/$W79,0)</f>
        <v>2.6786648529873391E-2</v>
      </c>
      <c r="L80" s="271"/>
      <c r="M80" s="259">
        <f>IFERROR(M79/$W79,0)</f>
        <v>5.0852778068431519E-2</v>
      </c>
      <c r="N80" s="259">
        <f t="shared" ref="N80:N82" si="96">IFERROR(N79/$W79,0)</f>
        <v>0.14732656691430365</v>
      </c>
      <c r="O80" s="271"/>
      <c r="P80" s="271"/>
      <c r="Q80" s="271"/>
      <c r="R80" s="271"/>
      <c r="S80" s="271"/>
      <c r="T80" s="271"/>
      <c r="U80" s="259">
        <f t="shared" ref="U80:W82" si="97">IFERROR(U79/$W79,0)</f>
        <v>2.0927069163963587E-4</v>
      </c>
      <c r="V80" s="259">
        <f t="shared" si="97"/>
        <v>1.674165533117087E-2</v>
      </c>
      <c r="W80" s="259">
        <f t="shared" si="97"/>
        <v>1</v>
      </c>
      <c r="X80" s="336">
        <f>W79/X79</f>
        <v>0.63853811719115383</v>
      </c>
    </row>
    <row r="81" spans="1:25" s="21" customFormat="1" ht="18.75" customHeight="1" x14ac:dyDescent="0.25">
      <c r="A81" s="346">
        <v>38</v>
      </c>
      <c r="B81" s="348" t="s">
        <v>109</v>
      </c>
      <c r="C81" s="350">
        <v>7</v>
      </c>
      <c r="D81" s="234">
        <f>LARGE(H81:T81,1)-LARGE(H81:T81,2)</f>
        <v>315</v>
      </c>
      <c r="E81" s="246">
        <f>'38. TOPIA'!E44</f>
        <v>1222</v>
      </c>
      <c r="F81" s="246">
        <f>'38. TOPIA'!F44</f>
        <v>16</v>
      </c>
      <c r="G81" s="235">
        <f>'38. TOPIA'!G44</f>
        <v>16</v>
      </c>
      <c r="H81" s="235">
        <f>'38. TOPIA'!H44</f>
        <v>1254</v>
      </c>
      <c r="I81" s="246">
        <f>'38. TOPIA'!I44</f>
        <v>895</v>
      </c>
      <c r="J81" s="245"/>
      <c r="K81" s="246">
        <f>'38. TOPIA'!J44</f>
        <v>28</v>
      </c>
      <c r="L81" s="246">
        <f>'38. TOPIA'!K44</f>
        <v>279</v>
      </c>
      <c r="M81" s="245"/>
      <c r="N81" s="246">
        <f>'38. TOPIA'!L44</f>
        <v>939</v>
      </c>
      <c r="O81" s="245"/>
      <c r="P81" s="245"/>
      <c r="Q81" s="245"/>
      <c r="R81" s="245"/>
      <c r="S81" s="245"/>
      <c r="T81" s="245"/>
      <c r="U81" s="234">
        <f>'38. TOPIA'!M44</f>
        <v>0</v>
      </c>
      <c r="V81" s="234">
        <f>'38. TOPIA'!N44</f>
        <v>59</v>
      </c>
      <c r="W81" s="236">
        <f>SUM(H81:V81)</f>
        <v>3454</v>
      </c>
      <c r="X81" s="315">
        <f>'38. TOPIA'!$P$44</f>
        <v>5773</v>
      </c>
      <c r="Y81" s="40"/>
    </row>
    <row r="82" spans="1:25" s="21" customFormat="1" ht="18.75" customHeight="1" x14ac:dyDescent="0.25">
      <c r="A82" s="347"/>
      <c r="B82" s="349"/>
      <c r="C82" s="351"/>
      <c r="D82" s="258">
        <f t="shared" ref="D82:I82" si="98">IFERROR(D81/$W81,0)</f>
        <v>9.1198610306890568E-2</v>
      </c>
      <c r="E82" s="257">
        <f t="shared" si="98"/>
        <v>0.35379270411117547</v>
      </c>
      <c r="F82" s="271">
        <f t="shared" si="98"/>
        <v>4.6323103647944409E-3</v>
      </c>
      <c r="G82" s="271">
        <f t="shared" si="98"/>
        <v>4.6323103647944409E-3</v>
      </c>
      <c r="H82" s="271">
        <f t="shared" si="98"/>
        <v>0.36305732484076431</v>
      </c>
      <c r="I82" s="259">
        <f t="shared" si="98"/>
        <v>0.25911986103068907</v>
      </c>
      <c r="J82" s="271"/>
      <c r="K82" s="259">
        <f>IFERROR(K81/$W81,0)</f>
        <v>8.1065431383902722E-3</v>
      </c>
      <c r="L82" s="259">
        <f>IFERROR(L81/$W81,0)</f>
        <v>8.0775911986103066E-2</v>
      </c>
      <c r="M82" s="271"/>
      <c r="N82" s="259">
        <f t="shared" si="96"/>
        <v>0.27185871453387378</v>
      </c>
      <c r="O82" s="271"/>
      <c r="P82" s="271"/>
      <c r="Q82" s="271"/>
      <c r="R82" s="271"/>
      <c r="S82" s="271"/>
      <c r="T82" s="271"/>
      <c r="U82" s="259">
        <f t="shared" si="97"/>
        <v>0</v>
      </c>
      <c r="V82" s="259">
        <f t="shared" si="97"/>
        <v>1.7081644470179503E-2</v>
      </c>
      <c r="W82" s="259">
        <f t="shared" si="97"/>
        <v>1</v>
      </c>
      <c r="X82" s="336">
        <f>W81/X81</f>
        <v>0.59830244240429586</v>
      </c>
    </row>
    <row r="83" spans="1:25" s="21" customFormat="1" ht="19.5" customHeight="1" x14ac:dyDescent="0.25">
      <c r="A83" s="352">
        <v>39</v>
      </c>
      <c r="B83" s="353" t="s">
        <v>110</v>
      </c>
      <c r="C83" s="350">
        <v>9</v>
      </c>
      <c r="D83" s="234">
        <f>LARGE(H83:T83,1)-LARGE(H83:T83,2)</f>
        <v>134</v>
      </c>
      <c r="E83" s="246">
        <f>'39. VICENTE GUERRERO'!E62</f>
        <v>3090</v>
      </c>
      <c r="F83" s="246">
        <f>'39. VICENTE GUERRERO'!F62</f>
        <v>65</v>
      </c>
      <c r="G83" s="235">
        <f>'39. VICENTE GUERRERO'!G62</f>
        <v>62</v>
      </c>
      <c r="H83" s="235">
        <f>'39. VICENTE GUERRERO'!H62</f>
        <v>3217</v>
      </c>
      <c r="I83" s="246">
        <f>'39. VICENTE GUERRERO'!I62</f>
        <v>1834</v>
      </c>
      <c r="J83" s="245"/>
      <c r="K83" s="246">
        <f>'39. VICENTE GUERRERO'!J62</f>
        <v>3083</v>
      </c>
      <c r="L83" s="246">
        <f>'39. VICENTE GUERRERO'!K62</f>
        <v>305</v>
      </c>
      <c r="M83" s="246">
        <f>'39. VICENTE GUERRERO'!L62</f>
        <v>26</v>
      </c>
      <c r="N83" s="246">
        <f>'39. VICENTE GUERRERO'!M62</f>
        <v>930</v>
      </c>
      <c r="O83" s="245"/>
      <c r="P83" s="245"/>
      <c r="Q83" s="245"/>
      <c r="R83" s="245"/>
      <c r="S83" s="245"/>
      <c r="T83" s="245"/>
      <c r="U83" s="234">
        <f>'39. VICENTE GUERRERO'!N62</f>
        <v>0</v>
      </c>
      <c r="V83" s="234">
        <f>'39. VICENTE GUERRERO'!O62</f>
        <v>163</v>
      </c>
      <c r="W83" s="236">
        <f>SUM(H83:V83)</f>
        <v>9558</v>
      </c>
      <c r="X83" s="316">
        <f>'39. VICENTE GUERRERO'!$Q$62</f>
        <v>17222</v>
      </c>
      <c r="Y83" s="40"/>
    </row>
    <row r="84" spans="1:25" s="21" customFormat="1" ht="19.5" customHeight="1" x14ac:dyDescent="0.25">
      <c r="A84" s="352"/>
      <c r="B84" s="353"/>
      <c r="C84" s="351"/>
      <c r="D84" s="258">
        <f t="shared" ref="D84:I84" si="99">IFERROR(D83/$W83,0)</f>
        <v>1.4019669386901025E-2</v>
      </c>
      <c r="E84" s="271">
        <f t="shared" si="99"/>
        <v>0.32328939108600124</v>
      </c>
      <c r="F84" s="271">
        <f t="shared" si="99"/>
        <v>6.8005858966310945E-3</v>
      </c>
      <c r="G84" s="271">
        <f t="shared" si="99"/>
        <v>6.4867127014019673E-3</v>
      </c>
      <c r="H84" s="271">
        <f t="shared" si="99"/>
        <v>0.33657668968403431</v>
      </c>
      <c r="I84" s="259">
        <f t="shared" si="99"/>
        <v>0.19188114668340658</v>
      </c>
      <c r="J84" s="271"/>
      <c r="K84" s="259">
        <f>IFERROR(K83/$W83,0)</f>
        <v>0.32255702029713329</v>
      </c>
      <c r="L84" s="259">
        <f>IFERROR(L83/$W83,0)</f>
        <v>3.1910441514961287E-2</v>
      </c>
      <c r="M84" s="259">
        <f>IFERROR(M83/$W83,0)</f>
        <v>2.7202343586524378E-3</v>
      </c>
      <c r="N84" s="259">
        <f>IFERROR(N83/$W83,0)</f>
        <v>9.7300690521029506E-2</v>
      </c>
      <c r="O84" s="271"/>
      <c r="P84" s="271"/>
      <c r="Q84" s="271"/>
      <c r="R84" s="271"/>
      <c r="S84" s="271"/>
      <c r="T84" s="271"/>
      <c r="U84" s="259">
        <f t="shared" ref="U84:W84" si="100">IFERROR(U83/$W83,0)</f>
        <v>0</v>
      </c>
      <c r="V84" s="259">
        <f t="shared" si="100"/>
        <v>1.705377694078259E-2</v>
      </c>
      <c r="W84" s="259">
        <f t="shared" si="100"/>
        <v>1</v>
      </c>
      <c r="X84" s="336">
        <f>W83/X83</f>
        <v>0.5549878062942748</v>
      </c>
    </row>
    <row r="85" spans="1:25" s="21" customFormat="1" ht="19.5" customHeight="1" x14ac:dyDescent="0.25">
      <c r="A85" s="340" t="s">
        <v>114</v>
      </c>
      <c r="B85" s="341"/>
      <c r="C85" s="344">
        <f>SUM(C7:C84)</f>
        <v>327</v>
      </c>
      <c r="D85" s="272">
        <f>LARGE(H85:T85,1)-LARGE(H85:T85,2)</f>
        <v>31135</v>
      </c>
      <c r="E85" s="249">
        <f>E7+E9+E11+E13+E15+E17+E19+E21+E23+E25+E27+E29+E31+E33+E35+E37+E39+E41+E43+E45+E47+E49+E51+E53+E55+E57+E59+E61+E63+E65+E67+E69+E71+E73+E75+E77+E79+E81+E83</f>
        <v>161413</v>
      </c>
      <c r="F85" s="249">
        <f>F7+F9+F11+F13+F15+F17+F19+F21+F23+F25+F27+F29+F31+F33+F35+F37+F39+F41+F43+F45+F47+F49+F51+F53+F55+F57+F59+F61+F63+F65+F67+F69+F71+F73+F75+F77+F79+F81+F83</f>
        <v>12531</v>
      </c>
      <c r="G85" s="249">
        <f>G7+G9+G11+G13+G15+G17+G19+G21+G23+G25+G27+G29+G31+G33+G35+G37+G39+G41+G43+G45+G47+G49+G51+G53+G55+G57+G59+G61+G63+G65+G67+G69+G71+G73+G75+G77+G79+G81+G83</f>
        <v>3463</v>
      </c>
      <c r="H85" s="249">
        <f>H7+H9+H11+H13+H15+H17+H19+H21+H23+H25+H27+H29+H31+H33+H35+H37+H39+H41+H43+H45+H47+H49+H51+H53+H55+H57+H59+H61+H63+H65+H67+H69+H71+H73+H75+H77+H79+H81+H83</f>
        <v>82478</v>
      </c>
      <c r="I85" s="249">
        <f t="shared" ref="I85:X85" si="101">I7+I9+I11+I13+I15+I17+I19+I21+I23+I25+I27+I29+I31+I33+I35+I37+I39+I41+I43+I45+I47+I49+I51+I53+I55+I57+I59+I61+I63+I65+I67+I69+I71+I73+I75+I77+I79+I81+I83</f>
        <v>136467</v>
      </c>
      <c r="J85" s="249">
        <f t="shared" si="101"/>
        <v>23561</v>
      </c>
      <c r="K85" s="249">
        <f t="shared" si="101"/>
        <v>39125</v>
      </c>
      <c r="L85" s="249">
        <f>L7+L9+L11+L13+L15+L17+L19+L21+L23+L25+L27+L29+L31+L33+L35+L37+L39+L41+L43+L45+L47+L49+L51+L53+L55+L57+L59+L61+L63+L65+L67+L69+L71+L73+L75+L77+L79+L81+L83</f>
        <v>71805</v>
      </c>
      <c r="M85" s="249">
        <f t="shared" si="101"/>
        <v>8568</v>
      </c>
      <c r="N85" s="249">
        <f t="shared" si="101"/>
        <v>105332</v>
      </c>
      <c r="O85" s="249">
        <f t="shared" si="101"/>
        <v>601</v>
      </c>
      <c r="P85" s="249">
        <f>P7+P9+P11+P13+P15+P17+P19+P21+P23+P25+P27+P29+P31+P33+P35+P37+P39+P41+P43+P45+P47+P49+P51+P53+P55+P57+P59+P61+P63+P65+P67+P69+P71+P73+P75+P77+P79+P81+P83</f>
        <v>4442</v>
      </c>
      <c r="Q85" s="249">
        <f t="shared" si="101"/>
        <v>1406</v>
      </c>
      <c r="R85" s="249">
        <f t="shared" si="101"/>
        <v>43</v>
      </c>
      <c r="S85" s="249">
        <f t="shared" si="101"/>
        <v>116</v>
      </c>
      <c r="T85" s="249">
        <f t="shared" si="101"/>
        <v>946</v>
      </c>
      <c r="U85" s="250">
        <f t="shared" si="101"/>
        <v>1392</v>
      </c>
      <c r="V85" s="250">
        <f t="shared" si="101"/>
        <v>14189</v>
      </c>
      <c r="W85" s="250">
        <f t="shared" si="101"/>
        <v>585400</v>
      </c>
      <c r="X85" s="323">
        <f t="shared" si="101"/>
        <v>1298587</v>
      </c>
    </row>
    <row r="86" spans="1:25" s="21" customFormat="1" ht="19.5" customHeight="1" x14ac:dyDescent="0.25">
      <c r="A86" s="342"/>
      <c r="B86" s="343"/>
      <c r="C86" s="345"/>
      <c r="D86" s="324">
        <f t="shared" ref="D86:W86" si="102">IFERROR(D85/$W85,0)</f>
        <v>5.3185855825076872E-2</v>
      </c>
      <c r="E86" s="325">
        <f t="shared" si="102"/>
        <v>0.27573112401776562</v>
      </c>
      <c r="F86" s="325">
        <f t="shared" si="102"/>
        <v>2.1405876323881107E-2</v>
      </c>
      <c r="G86" s="325">
        <f t="shared" si="102"/>
        <v>5.9156132558934064E-3</v>
      </c>
      <c r="H86" s="325">
        <f t="shared" si="102"/>
        <v>0.14089169798428425</v>
      </c>
      <c r="I86" s="325">
        <f t="shared" si="102"/>
        <v>0.23311752647762213</v>
      </c>
      <c r="J86" s="325">
        <f t="shared" si="102"/>
        <v>4.02476938845234E-2</v>
      </c>
      <c r="K86" s="325">
        <f t="shared" si="102"/>
        <v>6.6834642979159545E-2</v>
      </c>
      <c r="L86" s="325">
        <f t="shared" si="102"/>
        <v>0.12265971984967544</v>
      </c>
      <c r="M86" s="325">
        <f t="shared" si="102"/>
        <v>1.4636146224803553E-2</v>
      </c>
      <c r="N86" s="325">
        <f t="shared" si="102"/>
        <v>0.17993167065254526</v>
      </c>
      <c r="O86" s="325">
        <f t="shared" si="102"/>
        <v>1.0266484455073454E-3</v>
      </c>
      <c r="P86" s="325">
        <f t="shared" si="102"/>
        <v>7.5879740348479673E-3</v>
      </c>
      <c r="Q86" s="325">
        <f t="shared" si="102"/>
        <v>2.4017765630338231E-3</v>
      </c>
      <c r="R86" s="325">
        <f t="shared" si="102"/>
        <v>7.3454048513836698E-5</v>
      </c>
      <c r="S86" s="325">
        <f t="shared" si="102"/>
        <v>1.9815510761872225E-4</v>
      </c>
      <c r="T86" s="325">
        <f t="shared" si="102"/>
        <v>1.6159890673044072E-3</v>
      </c>
      <c r="U86" s="325">
        <f t="shared" si="102"/>
        <v>2.3778612914246667E-3</v>
      </c>
      <c r="V86" s="325">
        <f t="shared" si="102"/>
        <v>2.4238127775879741E-2</v>
      </c>
      <c r="W86" s="326">
        <f t="shared" si="102"/>
        <v>1</v>
      </c>
      <c r="X86" s="327">
        <f>W85/X85</f>
        <v>0.45079767470335064</v>
      </c>
    </row>
    <row r="87" spans="1:25" x14ac:dyDescent="0.25">
      <c r="Y87" s="21"/>
    </row>
  </sheetData>
  <mergeCells count="124">
    <mergeCell ref="D4:D6"/>
    <mergeCell ref="E4:G4"/>
    <mergeCell ref="H4:V4"/>
    <mergeCell ref="W4:W6"/>
    <mergeCell ref="X4:X6"/>
    <mergeCell ref="A17:A18"/>
    <mergeCell ref="B17:B18"/>
    <mergeCell ref="C17:C18"/>
    <mergeCell ref="A19:A20"/>
    <mergeCell ref="B19:B20"/>
    <mergeCell ref="C19:C20"/>
    <mergeCell ref="A15:A16"/>
    <mergeCell ref="B15:B16"/>
    <mergeCell ref="C15:C16"/>
    <mergeCell ref="A7:A8"/>
    <mergeCell ref="B7:B8"/>
    <mergeCell ref="C7:C8"/>
    <mergeCell ref="A13:A14"/>
    <mergeCell ref="B13:B14"/>
    <mergeCell ref="C13:C14"/>
    <mergeCell ref="A9:A10"/>
    <mergeCell ref="B9:B10"/>
    <mergeCell ref="C9:C10"/>
    <mergeCell ref="A11:A12"/>
    <mergeCell ref="B11:B12"/>
    <mergeCell ref="C11:C12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33:A34"/>
    <mergeCell ref="B33:B34"/>
    <mergeCell ref="C33:C34"/>
    <mergeCell ref="A35:A36"/>
    <mergeCell ref="B35:B36"/>
    <mergeCell ref="C35:C36"/>
    <mergeCell ref="A29:A30"/>
    <mergeCell ref="B29:B30"/>
    <mergeCell ref="C29:C30"/>
    <mergeCell ref="A31:A32"/>
    <mergeCell ref="B31:B32"/>
    <mergeCell ref="C31:C32"/>
    <mergeCell ref="A41:A42"/>
    <mergeCell ref="B41:B42"/>
    <mergeCell ref="C41:C42"/>
    <mergeCell ref="A43:A44"/>
    <mergeCell ref="B43:B44"/>
    <mergeCell ref="C43:C44"/>
    <mergeCell ref="A37:A38"/>
    <mergeCell ref="B37:B38"/>
    <mergeCell ref="C37:C38"/>
    <mergeCell ref="A39:A40"/>
    <mergeCell ref="B39:B40"/>
    <mergeCell ref="C39:C40"/>
    <mergeCell ref="A49:A50"/>
    <mergeCell ref="B49:B50"/>
    <mergeCell ref="C49:C50"/>
    <mergeCell ref="A51:A52"/>
    <mergeCell ref="B51:B52"/>
    <mergeCell ref="C51:C52"/>
    <mergeCell ref="A45:A46"/>
    <mergeCell ref="B45:B46"/>
    <mergeCell ref="C45:C46"/>
    <mergeCell ref="A47:A48"/>
    <mergeCell ref="B47:B48"/>
    <mergeCell ref="C47:C48"/>
    <mergeCell ref="A57:A58"/>
    <mergeCell ref="B57:B58"/>
    <mergeCell ref="C57:C58"/>
    <mergeCell ref="A59:A60"/>
    <mergeCell ref="B59:B60"/>
    <mergeCell ref="C59:C60"/>
    <mergeCell ref="A53:A54"/>
    <mergeCell ref="B53:B54"/>
    <mergeCell ref="C53:C54"/>
    <mergeCell ref="A55:A56"/>
    <mergeCell ref="B55:B56"/>
    <mergeCell ref="C55:C56"/>
    <mergeCell ref="A65:A66"/>
    <mergeCell ref="B65:B66"/>
    <mergeCell ref="C65:C66"/>
    <mergeCell ref="A67:A68"/>
    <mergeCell ref="B67:B68"/>
    <mergeCell ref="C67:C68"/>
    <mergeCell ref="A61:A62"/>
    <mergeCell ref="B61:B62"/>
    <mergeCell ref="C61:C62"/>
    <mergeCell ref="A63:A64"/>
    <mergeCell ref="B63:B64"/>
    <mergeCell ref="C63:C64"/>
    <mergeCell ref="A73:A74"/>
    <mergeCell ref="B73:B74"/>
    <mergeCell ref="C73:C74"/>
    <mergeCell ref="A75:A76"/>
    <mergeCell ref="B75:B76"/>
    <mergeCell ref="C75:C76"/>
    <mergeCell ref="A69:A70"/>
    <mergeCell ref="B69:B70"/>
    <mergeCell ref="C69:C70"/>
    <mergeCell ref="A71:A72"/>
    <mergeCell ref="B71:B72"/>
    <mergeCell ref="C71:C72"/>
    <mergeCell ref="A85:B86"/>
    <mergeCell ref="C85:C86"/>
    <mergeCell ref="A81:A82"/>
    <mergeCell ref="B81:B82"/>
    <mergeCell ref="C81:C82"/>
    <mergeCell ref="A83:A84"/>
    <mergeCell ref="B83:B84"/>
    <mergeCell ref="C83:C84"/>
    <mergeCell ref="A77:A78"/>
    <mergeCell ref="B77:B78"/>
    <mergeCell ref="C77:C78"/>
    <mergeCell ref="A79:A80"/>
    <mergeCell ref="B79:B80"/>
    <mergeCell ref="C79:C80"/>
  </mergeCells>
  <conditionalFormatting sqref="I13:T13">
    <cfRule type="cellIs" dxfId="3483" priority="272" operator="equal">
      <formula>LARGE($H13:$T13,1)</formula>
    </cfRule>
  </conditionalFormatting>
  <conditionalFormatting sqref="I33:T33">
    <cfRule type="cellIs" dxfId="3482" priority="263" operator="equal">
      <formula>LARGE($H33:$T33,2)</formula>
    </cfRule>
    <cfRule type="cellIs" dxfId="3481" priority="264" operator="equal">
      <formula>LARGE($H33:$T33,1)</formula>
    </cfRule>
  </conditionalFormatting>
  <conditionalFormatting sqref="I27:T27">
    <cfRule type="cellIs" dxfId="3480" priority="262" operator="equal">
      <formula>LARGE($H27:$T27,1)</formula>
    </cfRule>
  </conditionalFormatting>
  <conditionalFormatting sqref="I45:T45">
    <cfRule type="cellIs" dxfId="3479" priority="255" operator="equal">
      <formula>LARGE($H45:$T45,2)</formula>
    </cfRule>
    <cfRule type="cellIs" dxfId="3478" priority="256" operator="equal">
      <formula>LARGE($H45:$T45,1)</formula>
    </cfRule>
  </conditionalFormatting>
  <conditionalFormatting sqref="I51:T51">
    <cfRule type="cellIs" dxfId="3477" priority="245" operator="equal">
      <formula>LARGE($H51:$T51,2)</formula>
    </cfRule>
    <cfRule type="cellIs" dxfId="3476" priority="246" operator="equal">
      <formula>LARGE($H51:$T51,1)</formula>
    </cfRule>
  </conditionalFormatting>
  <conditionalFormatting sqref="I63:T63">
    <cfRule type="cellIs" dxfId="3475" priority="235" operator="equal">
      <formula>LARGE($H63:$T63,2)</formula>
    </cfRule>
    <cfRule type="cellIs" dxfId="3474" priority="236" operator="equal">
      <formula>LARGE($H63:$T63,1)</formula>
    </cfRule>
  </conditionalFormatting>
  <conditionalFormatting sqref="I75:T75">
    <cfRule type="cellIs" dxfId="3473" priority="225" operator="equal">
      <formula>LARGE($H75:$T75,2)</formula>
    </cfRule>
    <cfRule type="cellIs" dxfId="3472" priority="226" operator="equal">
      <formula>LARGE($H75:$T75,1)</formula>
    </cfRule>
  </conditionalFormatting>
  <conditionalFormatting sqref="I69:T69">
    <cfRule type="cellIs" dxfId="3471" priority="223" operator="equal">
      <formula>LARGE($H69:$T69,2)</formula>
    </cfRule>
    <cfRule type="cellIs" dxfId="3470" priority="224" operator="equal">
      <formula>LARGE($H69:$T69,1)</formula>
    </cfRule>
  </conditionalFormatting>
  <conditionalFormatting sqref="I77:T77">
    <cfRule type="cellIs" dxfId="3469" priority="217" operator="equal">
      <formula>LARGE($H77:$T77,2)</formula>
    </cfRule>
    <cfRule type="cellIs" dxfId="3468" priority="218" operator="equal">
      <formula>LARGE($H77:$T77,1)</formula>
    </cfRule>
  </conditionalFormatting>
  <conditionalFormatting sqref="G9">
    <cfRule type="cellIs" dxfId="3467" priority="185" operator="equal">
      <formula>$Y$9</formula>
    </cfRule>
    <cfRule type="cellIs" dxfId="3466" priority="186" operator="equal">
      <formula>$X$9</formula>
    </cfRule>
  </conditionalFormatting>
  <conditionalFormatting sqref="G11">
    <cfRule type="cellIs" dxfId="3465" priority="187" operator="equal">
      <formula>$Y$11</formula>
    </cfRule>
    <cfRule type="cellIs" dxfId="3464" priority="188" operator="equal">
      <formula>$X$11</formula>
    </cfRule>
  </conditionalFormatting>
  <conditionalFormatting sqref="G13">
    <cfRule type="cellIs" dxfId="3463" priority="189" operator="equal">
      <formula>$Y$13</formula>
    </cfRule>
    <cfRule type="cellIs" dxfId="3462" priority="190" operator="equal">
      <formula>$X$13</formula>
    </cfRule>
  </conditionalFormatting>
  <conditionalFormatting sqref="G19">
    <cfRule type="cellIs" dxfId="3461" priority="191" operator="equal">
      <formula>$Y$19</formula>
    </cfRule>
    <cfRule type="cellIs" dxfId="3460" priority="192" operator="equal">
      <formula>$X$19</formula>
    </cfRule>
  </conditionalFormatting>
  <conditionalFormatting sqref="G21">
    <cfRule type="cellIs" dxfId="3459" priority="193" operator="equal">
      <formula>$Y$21</formula>
    </cfRule>
    <cfRule type="cellIs" dxfId="3458" priority="194" operator="equal">
      <formula>$X$21</formula>
    </cfRule>
  </conditionalFormatting>
  <conditionalFormatting sqref="G31">
    <cfRule type="cellIs" dxfId="3457" priority="199" operator="equal">
      <formula>$Y$31</formula>
    </cfRule>
    <cfRule type="cellIs" dxfId="3456" priority="200" operator="equal">
      <formula>$X$31</formula>
    </cfRule>
  </conditionalFormatting>
  <conditionalFormatting sqref="G25">
    <cfRule type="cellIs" dxfId="3455" priority="183" operator="equal">
      <formula>$Y$25</formula>
    </cfRule>
    <cfRule type="cellIs" dxfId="3454" priority="184" operator="equal">
      <formula>$X$25</formula>
    </cfRule>
  </conditionalFormatting>
  <conditionalFormatting sqref="G33">
    <cfRule type="cellIs" dxfId="3453" priority="181" operator="equal">
      <formula>$Y$33</formula>
    </cfRule>
    <cfRule type="cellIs" dxfId="3452" priority="182" operator="equal">
      <formula>$X$33</formula>
    </cfRule>
  </conditionalFormatting>
  <conditionalFormatting sqref="G49">
    <cfRule type="cellIs" dxfId="3451" priority="177" operator="equal">
      <formula>$Y$49</formula>
    </cfRule>
    <cfRule type="cellIs" dxfId="3450" priority="178" operator="equal">
      <formula>$X$49</formula>
    </cfRule>
  </conditionalFormatting>
  <conditionalFormatting sqref="G41">
    <cfRule type="cellIs" dxfId="3449" priority="173" operator="equal">
      <formula>$Y$41</formula>
    </cfRule>
    <cfRule type="cellIs" dxfId="3448" priority="174" operator="equal">
      <formula>$X$41</formula>
    </cfRule>
  </conditionalFormatting>
  <conditionalFormatting sqref="G43">
    <cfRule type="cellIs" dxfId="3447" priority="171" operator="equal">
      <formula>$Y$43</formula>
    </cfRule>
    <cfRule type="cellIs" dxfId="3446" priority="172" operator="equal">
      <formula>$X$43</formula>
    </cfRule>
  </conditionalFormatting>
  <conditionalFormatting sqref="G47">
    <cfRule type="cellIs" dxfId="3445" priority="169" operator="equal">
      <formula>$Y$47</formula>
    </cfRule>
    <cfRule type="cellIs" dxfId="3444" priority="170" operator="equal">
      <formula>$X$47</formula>
    </cfRule>
  </conditionalFormatting>
  <conditionalFormatting sqref="G57">
    <cfRule type="cellIs" dxfId="3443" priority="167" operator="equal">
      <formula>$Y$57</formula>
    </cfRule>
    <cfRule type="cellIs" dxfId="3442" priority="168" operator="equal">
      <formula>$X$57</formula>
    </cfRule>
  </conditionalFormatting>
  <conditionalFormatting sqref="G51">
    <cfRule type="cellIs" dxfId="3441" priority="165" operator="equal">
      <formula>$Y$51</formula>
    </cfRule>
    <cfRule type="cellIs" dxfId="3440" priority="166" operator="equal">
      <formula>$X$51</formula>
    </cfRule>
  </conditionalFormatting>
  <conditionalFormatting sqref="G53">
    <cfRule type="cellIs" dxfId="3439" priority="163" operator="equal">
      <formula>$Y$53</formula>
    </cfRule>
    <cfRule type="cellIs" dxfId="3438" priority="164" operator="equal">
      <formula>$X$53</formula>
    </cfRule>
  </conditionalFormatting>
  <conditionalFormatting sqref="G55">
    <cfRule type="cellIs" dxfId="3437" priority="161" operator="equal">
      <formula>$Y$55</formula>
    </cfRule>
    <cfRule type="cellIs" dxfId="3436" priority="162" operator="equal">
      <formula>$X$55</formula>
    </cfRule>
  </conditionalFormatting>
  <conditionalFormatting sqref="G61">
    <cfRule type="cellIs" dxfId="3435" priority="157" operator="equal">
      <formula>$Y$61</formula>
    </cfRule>
    <cfRule type="cellIs" dxfId="3434" priority="158" operator="equal">
      <formula>$X$61</formula>
    </cfRule>
  </conditionalFormatting>
  <conditionalFormatting sqref="G63">
    <cfRule type="cellIs" dxfId="3433" priority="155" operator="equal">
      <formula>$Y$63</formula>
    </cfRule>
    <cfRule type="cellIs" dxfId="3432" priority="156" operator="equal">
      <formula>$X$63</formula>
    </cfRule>
  </conditionalFormatting>
  <conditionalFormatting sqref="G65">
    <cfRule type="cellIs" dxfId="3431" priority="153" operator="equal">
      <formula>$Y$65</formula>
    </cfRule>
    <cfRule type="cellIs" dxfId="3430" priority="154" operator="equal">
      <formula>$X$65</formula>
    </cfRule>
  </conditionalFormatting>
  <conditionalFormatting sqref="G37">
    <cfRule type="cellIs" dxfId="3429" priority="151" operator="equal">
      <formula>$Y$37</formula>
    </cfRule>
    <cfRule type="cellIs" dxfId="3428" priority="152" operator="equal">
      <formula>$X$37</formula>
    </cfRule>
  </conditionalFormatting>
  <conditionalFormatting sqref="G39">
    <cfRule type="cellIs" dxfId="3427" priority="149" operator="equal">
      <formula>$Y$39</formula>
    </cfRule>
    <cfRule type="cellIs" dxfId="3426" priority="150" operator="equal">
      <formula>$X$39</formula>
    </cfRule>
  </conditionalFormatting>
  <conditionalFormatting sqref="G67">
    <cfRule type="cellIs" dxfId="3425" priority="147" operator="equal">
      <formula>$Y$67</formula>
    </cfRule>
    <cfRule type="cellIs" dxfId="3424" priority="148" operator="equal">
      <formula>$X$67</formula>
    </cfRule>
  </conditionalFormatting>
  <conditionalFormatting sqref="G75">
    <cfRule type="cellIs" dxfId="3423" priority="145" operator="equal">
      <formula>$Y$75</formula>
    </cfRule>
    <cfRule type="cellIs" dxfId="3422" priority="146" operator="equal">
      <formula>$X$75</formula>
    </cfRule>
  </conditionalFormatting>
  <conditionalFormatting sqref="G69">
    <cfRule type="cellIs" dxfId="3421" priority="143" operator="equal">
      <formula>$Y$69</formula>
    </cfRule>
    <cfRule type="cellIs" dxfId="3420" priority="144" operator="equal">
      <formula>$X$69</formula>
    </cfRule>
  </conditionalFormatting>
  <conditionalFormatting sqref="G71">
    <cfRule type="cellIs" dxfId="3419" priority="141" operator="equal">
      <formula>$Y$71</formula>
    </cfRule>
    <cfRule type="cellIs" dxfId="3418" priority="142" operator="equal">
      <formula>$X$71</formula>
    </cfRule>
  </conditionalFormatting>
  <conditionalFormatting sqref="G73">
    <cfRule type="cellIs" dxfId="3417" priority="139" operator="equal">
      <formula>$Y$73</formula>
    </cfRule>
    <cfRule type="cellIs" dxfId="3416" priority="140" operator="equal">
      <formula>$X$73</formula>
    </cfRule>
  </conditionalFormatting>
  <conditionalFormatting sqref="G77">
    <cfRule type="cellIs" dxfId="3415" priority="137" operator="equal">
      <formula>$Y$77</formula>
    </cfRule>
    <cfRule type="cellIs" dxfId="3414" priority="138" operator="equal">
      <formula>$X$77</formula>
    </cfRule>
  </conditionalFormatting>
  <conditionalFormatting sqref="G81">
    <cfRule type="cellIs" dxfId="3413" priority="133" operator="equal">
      <formula>$Y$81</formula>
    </cfRule>
    <cfRule type="cellIs" dxfId="3412" priority="134" operator="equal">
      <formula>$X$81</formula>
    </cfRule>
  </conditionalFormatting>
  <conditionalFormatting sqref="G7">
    <cfRule type="cellIs" dxfId="3411" priority="129" operator="equal">
      <formula>$Y$7</formula>
    </cfRule>
    <cfRule type="cellIs" dxfId="3410" priority="130" operator="equal">
      <formula>$X$7</formula>
    </cfRule>
  </conditionalFormatting>
  <conditionalFormatting sqref="G23">
    <cfRule type="cellIs" dxfId="3409" priority="195" operator="equal">
      <formula>$Y$23</formula>
    </cfRule>
    <cfRule type="cellIs" dxfId="3408" priority="196" operator="equal">
      <formula>$X$23</formula>
    </cfRule>
  </conditionalFormatting>
  <conditionalFormatting sqref="G59">
    <cfRule type="cellIs" dxfId="3407" priority="159" operator="equal">
      <formula>$Y$59</formula>
    </cfRule>
    <cfRule type="cellIs" dxfId="3406" priority="160" operator="equal">
      <formula>$X$59</formula>
    </cfRule>
  </conditionalFormatting>
  <conditionalFormatting sqref="G79">
    <cfRule type="cellIs" dxfId="3405" priority="135" operator="equal">
      <formula>$Y$79</formula>
    </cfRule>
    <cfRule type="cellIs" dxfId="3404" priority="136" operator="equal">
      <formula>$X$79</formula>
    </cfRule>
  </conditionalFormatting>
  <conditionalFormatting sqref="G83">
    <cfRule type="cellIs" dxfId="3403" priority="131" operator="equal">
      <formula>$Y$83</formula>
    </cfRule>
    <cfRule type="cellIs" dxfId="3402" priority="132" operator="equal">
      <formula>$X$83</formula>
    </cfRule>
  </conditionalFormatting>
  <conditionalFormatting sqref="H7:T7">
    <cfRule type="cellIs" dxfId="3401" priority="209" operator="equal">
      <formula>LARGE($H7:$T7,2)</formula>
    </cfRule>
    <cfRule type="cellIs" dxfId="3400" priority="210" operator="equal">
      <formula>LARGE($H7:$T7,1)</formula>
    </cfRule>
  </conditionalFormatting>
  <conditionalFormatting sqref="H9:T9">
    <cfRule type="cellIs" dxfId="3399" priority="267" operator="equal">
      <formula>LARGE($H9:$T9,2)</formula>
    </cfRule>
    <cfRule type="cellIs" dxfId="3398" priority="268" operator="equal">
      <formula>LARGE($H9:$T9,1)</formula>
    </cfRule>
  </conditionalFormatting>
  <conditionalFormatting sqref="H11:T11">
    <cfRule type="cellIs" dxfId="3397" priority="269" operator="equal">
      <formula>LARGE($H11:$T11,2)</formula>
    </cfRule>
    <cfRule type="cellIs" dxfId="3396" priority="270" operator="equal">
      <formula>LARGE($H11:$T11,1)</formula>
    </cfRule>
  </conditionalFormatting>
  <conditionalFormatting sqref="H13:T13">
    <cfRule type="cellIs" dxfId="3395" priority="271" operator="equal">
      <formula>LARGE($H13:$T13,2)</formula>
    </cfRule>
  </conditionalFormatting>
  <conditionalFormatting sqref="H19:T19">
    <cfRule type="cellIs" dxfId="3394" priority="277" operator="equal">
      <formula>LARGE($H19:$T19,2)</formula>
    </cfRule>
    <cfRule type="cellIs" dxfId="3393" priority="278" operator="equal">
      <formula>LARGE($H19:$T19,1)</formula>
    </cfRule>
  </conditionalFormatting>
  <conditionalFormatting sqref="H21:T21">
    <cfRule type="cellIs" dxfId="3392" priority="279" operator="equal">
      <formula>LARGE($H21:$T21,2)</formula>
    </cfRule>
    <cfRule type="cellIs" dxfId="3391" priority="280" operator="equal">
      <formula>LARGE($H21:$T21,1)</formula>
    </cfRule>
  </conditionalFormatting>
  <conditionalFormatting sqref="H23:T23">
    <cfRule type="cellIs" dxfId="3390" priority="281" operator="equal">
      <formula>LARGE($H23:$T23,2)</formula>
    </cfRule>
    <cfRule type="cellIs" dxfId="3389" priority="282" operator="equal">
      <formula>LARGE($H23:$T23,1)</formula>
    </cfRule>
  </conditionalFormatting>
  <conditionalFormatting sqref="H25:O25">
    <cfRule type="cellIs" dxfId="3388" priority="265" operator="equal">
      <formula>LARGE($H25:$T25,2)</formula>
    </cfRule>
    <cfRule type="cellIs" dxfId="3387" priority="266" operator="equal">
      <formula>LARGE($H25:$T25,1)</formula>
    </cfRule>
  </conditionalFormatting>
  <conditionalFormatting sqref="H31:T31">
    <cfRule type="cellIs" dxfId="3386" priority="285" operator="equal">
      <formula>LARGE($H31:$T31,2)</formula>
    </cfRule>
    <cfRule type="cellIs" dxfId="3385" priority="286" operator="equal">
      <formula>LARGE($H31:$T31,1)</formula>
    </cfRule>
  </conditionalFormatting>
  <conditionalFormatting sqref="H39:T39">
    <cfRule type="cellIs" dxfId="3384" priority="229" operator="equal">
      <formula>LARGE($H39:$T39,2)</formula>
    </cfRule>
    <cfRule type="cellIs" dxfId="3383" priority="230" operator="equal">
      <formula>LARGE($H39:$T39,1)</formula>
    </cfRule>
  </conditionalFormatting>
  <conditionalFormatting sqref="H41:T41">
    <cfRule type="cellIs" dxfId="3382" priority="253" operator="equal">
      <formula>LARGE($H41:$T41,2)</formula>
    </cfRule>
    <cfRule type="cellIs" dxfId="3381" priority="254" operator="equal">
      <formula>LARGE($H41:$T41,1)</formula>
    </cfRule>
  </conditionalFormatting>
  <conditionalFormatting sqref="H43:T43">
    <cfRule type="cellIs" dxfId="3380" priority="251" operator="equal">
      <formula>LARGE($H43:$T43,2)</formula>
    </cfRule>
    <cfRule type="cellIs" dxfId="3379" priority="252" operator="equal">
      <formula>LARGE($H43:$T43,1)</formula>
    </cfRule>
  </conditionalFormatting>
  <conditionalFormatting sqref="H47:T47">
    <cfRule type="cellIs" dxfId="3378" priority="249" operator="equal">
      <formula>LARGE($H47:$T47,2)</formula>
    </cfRule>
    <cfRule type="cellIs" dxfId="3377" priority="250" operator="equal">
      <formula>LARGE($H47:$T47,1)</formula>
    </cfRule>
  </conditionalFormatting>
  <conditionalFormatting sqref="H49:T49">
    <cfRule type="cellIs" dxfId="3376" priority="257" operator="equal">
      <formula>LARGE($H49:$T49,2)</formula>
    </cfRule>
    <cfRule type="cellIs" dxfId="3375" priority="258" operator="equal">
      <formula>LARGE($H49:$T49,1)</formula>
    </cfRule>
  </conditionalFormatting>
  <conditionalFormatting sqref="H53:T53">
    <cfRule type="cellIs" dxfId="3374" priority="243" operator="equal">
      <formula>LARGE($H53:$T53,2)</formula>
    </cfRule>
    <cfRule type="cellIs" dxfId="3373" priority="244" operator="equal">
      <formula>LARGE($H53:$T53,1)</formula>
    </cfRule>
  </conditionalFormatting>
  <conditionalFormatting sqref="H55:T55">
    <cfRule type="cellIs" dxfId="3372" priority="241" operator="equal">
      <formula>LARGE($H55:$T55,2)</formula>
    </cfRule>
    <cfRule type="cellIs" dxfId="3371" priority="242" operator="equal">
      <formula>LARGE($H55:$T55,1)</formula>
    </cfRule>
  </conditionalFormatting>
  <conditionalFormatting sqref="H57:T57">
    <cfRule type="cellIs" dxfId="3370" priority="247" operator="equal">
      <formula>LARGE($H57:$T57,2)</formula>
    </cfRule>
    <cfRule type="cellIs" dxfId="3369" priority="248" operator="equal">
      <formula>LARGE($H57:$T57,1)</formula>
    </cfRule>
  </conditionalFormatting>
  <conditionalFormatting sqref="H59:T59">
    <cfRule type="cellIs" dxfId="3368" priority="239" operator="equal">
      <formula>LARGE($H59:$T59,2)</formula>
    </cfRule>
    <cfRule type="cellIs" dxfId="3367" priority="240" operator="equal">
      <formula>LARGE($H59:$T59,1)</formula>
    </cfRule>
  </conditionalFormatting>
  <conditionalFormatting sqref="H61:T61">
    <cfRule type="cellIs" dxfId="3366" priority="237" operator="equal">
      <formula>LARGE($H61:$T61,2)</formula>
    </cfRule>
    <cfRule type="cellIs" dxfId="3365" priority="238" operator="equal">
      <formula>LARGE($H61:$T61,1)</formula>
    </cfRule>
  </conditionalFormatting>
  <conditionalFormatting sqref="H65:T65">
    <cfRule type="cellIs" dxfId="3364" priority="233" operator="equal">
      <formula>LARGE($H65:$T65,2)</formula>
    </cfRule>
    <cfRule type="cellIs" dxfId="3363" priority="234" operator="equal">
      <formula>LARGE($H65:$T65,1)</formula>
    </cfRule>
  </conditionalFormatting>
  <conditionalFormatting sqref="H67:T67">
    <cfRule type="cellIs" dxfId="3362" priority="227" operator="equal">
      <formula>LARGE($H67:$T67,2)</formula>
    </cfRule>
    <cfRule type="cellIs" dxfId="3361" priority="228" operator="equal">
      <formula>LARGE($H67:$T67,1)</formula>
    </cfRule>
  </conditionalFormatting>
  <conditionalFormatting sqref="H71:T71">
    <cfRule type="cellIs" dxfId="3360" priority="221" operator="equal">
      <formula>LARGE($H71:$T71,2)</formula>
    </cfRule>
    <cfRule type="cellIs" dxfId="3359" priority="222" operator="equal">
      <formula>LARGE($H71:$T71,1)</formula>
    </cfRule>
  </conditionalFormatting>
  <conditionalFormatting sqref="H79:T79">
    <cfRule type="cellIs" dxfId="3358" priority="215" operator="equal">
      <formula>LARGE($H79:$T79,2)</formula>
    </cfRule>
    <cfRule type="cellIs" dxfId="3357" priority="216" operator="equal">
      <formula>LARGE($H79:$T79,1)</formula>
    </cfRule>
  </conditionalFormatting>
  <conditionalFormatting sqref="H81:T81">
    <cfRule type="cellIs" dxfId="3356" priority="213" operator="equal">
      <formula>LARGE($H81:$T81,2)</formula>
    </cfRule>
    <cfRule type="cellIs" dxfId="3355" priority="214" operator="equal">
      <formula>LARGE($H81:$T81,1)</formula>
    </cfRule>
  </conditionalFormatting>
  <conditionalFormatting sqref="H83:T83">
    <cfRule type="cellIs" dxfId="3354" priority="211" operator="equal">
      <formula>LARGE($H83:$T83,2)</formula>
    </cfRule>
    <cfRule type="cellIs" dxfId="3353" priority="212" operator="equal">
      <formula>LARGE($H83:$T83,1)</formula>
    </cfRule>
  </conditionalFormatting>
  <conditionalFormatting sqref="E17:T17">
    <cfRule type="cellIs" dxfId="3352" priority="275" operator="equal">
      <formula>LARGE($E17:$T17,2)</formula>
    </cfRule>
    <cfRule type="cellIs" dxfId="3351" priority="276" operator="equal">
      <formula>LARGE($E17:$T17,1)</formula>
    </cfRule>
  </conditionalFormatting>
  <conditionalFormatting sqref="E35:T35">
    <cfRule type="cellIs" dxfId="3350" priority="259" operator="equal">
      <formula>LARGE($E35:$T35,2)</formula>
    </cfRule>
    <cfRule type="cellIs" dxfId="3349" priority="260" operator="equal">
      <formula>LARGE($E35:$T35,1)</formula>
    </cfRule>
  </conditionalFormatting>
  <conditionalFormatting sqref="E85:T85">
    <cfRule type="cellIs" dxfId="3348" priority="287" operator="equal">
      <formula>LARGE($E85:$T85,2)</formula>
    </cfRule>
    <cfRule type="cellIs" dxfId="3347" priority="288" operator="equal">
      <formula>LARGE($E85:$T85,1)</formula>
    </cfRule>
  </conditionalFormatting>
  <conditionalFormatting sqref="B9">
    <cfRule type="cellIs" dxfId="3346" priority="75" operator="equal">
      <formula>$X$9</formula>
    </cfRule>
    <cfRule type="cellIs" dxfId="3345" priority="76" operator="equal">
      <formula>$W$9</formula>
    </cfRule>
  </conditionalFormatting>
  <conditionalFormatting sqref="A9">
    <cfRule type="cellIs" dxfId="3344" priority="73" operator="equal">
      <formula>$X$9</formula>
    </cfRule>
    <cfRule type="cellIs" dxfId="3343" priority="74" operator="equal">
      <formula>$W$9</formula>
    </cfRule>
  </conditionalFormatting>
  <conditionalFormatting sqref="B13">
    <cfRule type="cellIs" dxfId="3342" priority="71" operator="equal">
      <formula>$X$9</formula>
    </cfRule>
    <cfRule type="cellIs" dxfId="3341" priority="72" operator="equal">
      <formula>$W$9</formula>
    </cfRule>
  </conditionalFormatting>
  <conditionalFormatting sqref="A13">
    <cfRule type="cellIs" dxfId="3340" priority="69" operator="equal">
      <formula>$X$9</formula>
    </cfRule>
    <cfRule type="cellIs" dxfId="3339" priority="70" operator="equal">
      <formula>$W$9</formula>
    </cfRule>
  </conditionalFormatting>
  <conditionalFormatting sqref="B17">
    <cfRule type="cellIs" dxfId="3338" priority="67" operator="equal">
      <formula>$X$9</formula>
    </cfRule>
    <cfRule type="cellIs" dxfId="3337" priority="68" operator="equal">
      <formula>$W$9</formula>
    </cfRule>
  </conditionalFormatting>
  <conditionalFormatting sqref="A17">
    <cfRule type="cellIs" dxfId="3336" priority="65" operator="equal">
      <formula>$X$9</formula>
    </cfRule>
    <cfRule type="cellIs" dxfId="3335" priority="66" operator="equal">
      <formula>$W$9</formula>
    </cfRule>
  </conditionalFormatting>
  <conditionalFormatting sqref="B21">
    <cfRule type="cellIs" dxfId="3334" priority="63" operator="equal">
      <formula>$X$9</formula>
    </cfRule>
    <cfRule type="cellIs" dxfId="3333" priority="64" operator="equal">
      <formula>$W$9</formula>
    </cfRule>
  </conditionalFormatting>
  <conditionalFormatting sqref="A21">
    <cfRule type="cellIs" dxfId="3332" priority="61" operator="equal">
      <formula>$X$9</formula>
    </cfRule>
    <cfRule type="cellIs" dxfId="3331" priority="62" operator="equal">
      <formula>$W$9</formula>
    </cfRule>
  </conditionalFormatting>
  <conditionalFormatting sqref="B25">
    <cfRule type="cellIs" dxfId="3330" priority="59" operator="equal">
      <formula>$X$9</formula>
    </cfRule>
    <cfRule type="cellIs" dxfId="3329" priority="60" operator="equal">
      <formula>$W$9</formula>
    </cfRule>
  </conditionalFormatting>
  <conditionalFormatting sqref="A25">
    <cfRule type="cellIs" dxfId="3328" priority="57" operator="equal">
      <formula>$X$9</formula>
    </cfRule>
    <cfRule type="cellIs" dxfId="3327" priority="58" operator="equal">
      <formula>$W$9</formula>
    </cfRule>
  </conditionalFormatting>
  <conditionalFormatting sqref="B29">
    <cfRule type="cellIs" dxfId="3326" priority="55" operator="equal">
      <formula>$X$9</formula>
    </cfRule>
    <cfRule type="cellIs" dxfId="3325" priority="56" operator="equal">
      <formula>$W$9</formula>
    </cfRule>
  </conditionalFormatting>
  <conditionalFormatting sqref="A29">
    <cfRule type="cellIs" dxfId="3324" priority="53" operator="equal">
      <formula>$X$9</formula>
    </cfRule>
    <cfRule type="cellIs" dxfId="3323" priority="54" operator="equal">
      <formula>$W$9</formula>
    </cfRule>
  </conditionalFormatting>
  <conditionalFormatting sqref="B37">
    <cfRule type="cellIs" dxfId="3322" priority="51" operator="equal">
      <formula>$X$9</formula>
    </cfRule>
    <cfRule type="cellIs" dxfId="3321" priority="52" operator="equal">
      <formula>$W$9</formula>
    </cfRule>
  </conditionalFormatting>
  <conditionalFormatting sqref="A37">
    <cfRule type="cellIs" dxfId="3320" priority="49" operator="equal">
      <formula>$X$9</formula>
    </cfRule>
    <cfRule type="cellIs" dxfId="3319" priority="50" operator="equal">
      <formula>$W$9</formula>
    </cfRule>
  </conditionalFormatting>
  <conditionalFormatting sqref="B41">
    <cfRule type="cellIs" dxfId="3318" priority="47" operator="equal">
      <formula>$X$9</formula>
    </cfRule>
    <cfRule type="cellIs" dxfId="3317" priority="48" operator="equal">
      <formula>$W$9</formula>
    </cfRule>
  </conditionalFormatting>
  <conditionalFormatting sqref="A41">
    <cfRule type="cellIs" dxfId="3316" priority="45" operator="equal">
      <formula>$X$9</formula>
    </cfRule>
    <cfRule type="cellIs" dxfId="3315" priority="46" operator="equal">
      <formula>$W$9</formula>
    </cfRule>
  </conditionalFormatting>
  <conditionalFormatting sqref="B45">
    <cfRule type="cellIs" dxfId="3314" priority="43" operator="equal">
      <formula>$X$9</formula>
    </cfRule>
    <cfRule type="cellIs" dxfId="3313" priority="44" operator="equal">
      <formula>$W$9</formula>
    </cfRule>
  </conditionalFormatting>
  <conditionalFormatting sqref="A45">
    <cfRule type="cellIs" dxfId="3312" priority="41" operator="equal">
      <formula>$X$9</formula>
    </cfRule>
    <cfRule type="cellIs" dxfId="3311" priority="42" operator="equal">
      <formula>$W$9</formula>
    </cfRule>
  </conditionalFormatting>
  <conditionalFormatting sqref="B65">
    <cfRule type="cellIs" dxfId="3310" priority="39" operator="equal">
      <formula>$X$9</formula>
    </cfRule>
    <cfRule type="cellIs" dxfId="3309" priority="40" operator="equal">
      <formula>$W$9</formula>
    </cfRule>
  </conditionalFormatting>
  <conditionalFormatting sqref="A65">
    <cfRule type="cellIs" dxfId="3308" priority="37" operator="equal">
      <formula>$X$9</formula>
    </cfRule>
    <cfRule type="cellIs" dxfId="3307" priority="38" operator="equal">
      <formula>$W$9</formula>
    </cfRule>
  </conditionalFormatting>
  <conditionalFormatting sqref="B73">
    <cfRule type="cellIs" dxfId="3306" priority="35" operator="equal">
      <formula>$X$9</formula>
    </cfRule>
    <cfRule type="cellIs" dxfId="3305" priority="36" operator="equal">
      <formula>$W$9</formula>
    </cfRule>
  </conditionalFormatting>
  <conditionalFormatting sqref="A73">
    <cfRule type="cellIs" dxfId="3304" priority="33" operator="equal">
      <formula>$X$9</formula>
    </cfRule>
    <cfRule type="cellIs" dxfId="3303" priority="34" operator="equal">
      <formula>$W$9</formula>
    </cfRule>
  </conditionalFormatting>
  <conditionalFormatting sqref="B61">
    <cfRule type="cellIs" dxfId="3302" priority="31" operator="equal">
      <formula>$X$9</formula>
    </cfRule>
    <cfRule type="cellIs" dxfId="3301" priority="32" operator="equal">
      <formula>$W$9</formula>
    </cfRule>
  </conditionalFormatting>
  <conditionalFormatting sqref="A61">
    <cfRule type="cellIs" dxfId="3300" priority="29" operator="equal">
      <formula>$X$9</formula>
    </cfRule>
    <cfRule type="cellIs" dxfId="3299" priority="30" operator="equal">
      <formula>$W$9</formula>
    </cfRule>
  </conditionalFormatting>
  <conditionalFormatting sqref="B57">
    <cfRule type="cellIs" dxfId="3298" priority="27" operator="equal">
      <formula>$X$9</formula>
    </cfRule>
    <cfRule type="cellIs" dxfId="3297" priority="28" operator="equal">
      <formula>$W$9</formula>
    </cfRule>
  </conditionalFormatting>
  <conditionalFormatting sqref="A57">
    <cfRule type="cellIs" dxfId="3296" priority="25" operator="equal">
      <formula>$X$9</formula>
    </cfRule>
    <cfRule type="cellIs" dxfId="3295" priority="26" operator="equal">
      <formula>$W$9</formula>
    </cfRule>
  </conditionalFormatting>
  <conditionalFormatting sqref="B53">
    <cfRule type="cellIs" dxfId="3294" priority="23" operator="equal">
      <formula>$X$9</formula>
    </cfRule>
    <cfRule type="cellIs" dxfId="3293" priority="24" operator="equal">
      <formula>$W$9</formula>
    </cfRule>
  </conditionalFormatting>
  <conditionalFormatting sqref="A53">
    <cfRule type="cellIs" dxfId="3292" priority="21" operator="equal">
      <formula>$X$9</formula>
    </cfRule>
    <cfRule type="cellIs" dxfId="3291" priority="22" operator="equal">
      <formula>$W$9</formula>
    </cfRule>
  </conditionalFormatting>
  <conditionalFormatting sqref="B69">
    <cfRule type="cellIs" dxfId="3290" priority="19" operator="equal">
      <formula>$X$9</formula>
    </cfRule>
    <cfRule type="cellIs" dxfId="3289" priority="20" operator="equal">
      <formula>$W$9</formula>
    </cfRule>
  </conditionalFormatting>
  <conditionalFormatting sqref="A69">
    <cfRule type="cellIs" dxfId="3288" priority="17" operator="equal">
      <formula>$X$9</formula>
    </cfRule>
    <cfRule type="cellIs" dxfId="3287" priority="18" operator="equal">
      <formula>$W$9</formula>
    </cfRule>
  </conditionalFormatting>
  <conditionalFormatting sqref="B49">
    <cfRule type="cellIs" dxfId="3286" priority="15" operator="equal">
      <formula>$X$9</formula>
    </cfRule>
    <cfRule type="cellIs" dxfId="3285" priority="16" operator="equal">
      <formula>$W$9</formula>
    </cfRule>
  </conditionalFormatting>
  <conditionalFormatting sqref="A49">
    <cfRule type="cellIs" dxfId="3284" priority="13" operator="equal">
      <formula>$X$9</formula>
    </cfRule>
    <cfRule type="cellIs" dxfId="3283" priority="14" operator="equal">
      <formula>$W$9</formula>
    </cfRule>
  </conditionalFormatting>
  <conditionalFormatting sqref="B33">
    <cfRule type="cellIs" dxfId="3282" priority="11" operator="equal">
      <formula>$X$9</formula>
    </cfRule>
    <cfRule type="cellIs" dxfId="3281" priority="12" operator="equal">
      <formula>$W$9</formula>
    </cfRule>
  </conditionalFormatting>
  <conditionalFormatting sqref="A33">
    <cfRule type="cellIs" dxfId="3280" priority="9" operator="equal">
      <formula>$X$9</formula>
    </cfRule>
    <cfRule type="cellIs" dxfId="3279" priority="10" operator="equal">
      <formula>$W$9</formula>
    </cfRule>
  </conditionalFormatting>
  <conditionalFormatting sqref="B77">
    <cfRule type="cellIs" dxfId="3278" priority="7" operator="equal">
      <formula>$X$9</formula>
    </cfRule>
    <cfRule type="cellIs" dxfId="3277" priority="8" operator="equal">
      <formula>$W$9</formula>
    </cfRule>
  </conditionalFormatting>
  <conditionalFormatting sqref="A77">
    <cfRule type="cellIs" dxfId="3276" priority="5" operator="equal">
      <formula>$X$9</formula>
    </cfRule>
    <cfRule type="cellIs" dxfId="3275" priority="6" operator="equal">
      <formula>$W$9</formula>
    </cfRule>
  </conditionalFormatting>
  <conditionalFormatting sqref="B81">
    <cfRule type="cellIs" dxfId="3274" priority="3" operator="equal">
      <formula>$X$9</formula>
    </cfRule>
    <cfRule type="cellIs" dxfId="3273" priority="4" operator="equal">
      <formula>$W$9</formula>
    </cfRule>
  </conditionalFormatting>
  <conditionalFormatting sqref="A81">
    <cfRule type="cellIs" dxfId="3272" priority="1" operator="equal">
      <formula>$X$9</formula>
    </cfRule>
    <cfRule type="cellIs" dxfId="3271" priority="2" operator="equal">
      <formula>$W$9</formula>
    </cfRule>
  </conditionalFormatting>
  <conditionalFormatting sqref="H37:T37">
    <cfRule type="cellIs" dxfId="3270" priority="77" operator="equal">
      <formula>LARGE($H37:$T37,2)</formula>
    </cfRule>
    <cfRule type="cellIs" dxfId="3269" priority="78" operator="equal">
      <formula>LARGE($H37:$T37,1)</formula>
    </cfRule>
  </conditionalFormatting>
  <conditionalFormatting sqref="H73:T73">
    <cfRule type="cellIs" dxfId="3268" priority="219" operator="equal">
      <formula>LARGE($H73:$T73,2)</formula>
    </cfRule>
    <cfRule type="cellIs" dxfId="3267" priority="220" operator="equal">
      <formula>LARGE($H73:$T73,1)</formula>
    </cfRule>
  </conditionalFormatting>
  <conditionalFormatting sqref="E15:T15">
    <cfRule type="cellIs" dxfId="3266" priority="273" operator="equal">
      <formula>LARGE($E15:$T15,2)</formula>
    </cfRule>
    <cfRule type="cellIs" dxfId="3265" priority="274" operator="equal">
      <formula>LARGE($E15:$T15,1)</formula>
    </cfRule>
  </conditionalFormatting>
  <conditionalFormatting sqref="E29:T29">
    <cfRule type="cellIs" dxfId="3264" priority="283" operator="equal">
      <formula>LARGE($E29:$T29,2)</formula>
    </cfRule>
    <cfRule type="cellIs" dxfId="3263" priority="284" operator="equal">
      <formula>LARGE($E29:$T29,1)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2397"/>
  <sheetViews>
    <sheetView view="pageBreakPreview" zoomScaleSheetLayoutView="100" workbookViewId="0">
      <selection activeCell="S1153" sqref="S1153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7" width="10.140625" customWidth="1"/>
    <col min="8" max="8" width="10.42578125" customWidth="1"/>
    <col min="9" max="14" width="10.28515625" customWidth="1"/>
    <col min="15" max="16" width="9.85546875" customWidth="1"/>
    <col min="17" max="19" width="11.7109375" customWidth="1"/>
  </cols>
  <sheetData>
    <row r="1" spans="1:19" ht="25.5" customHeight="1" x14ac:dyDescent="0.25">
      <c r="C1" s="282" t="s">
        <v>157</v>
      </c>
      <c r="D1" s="24"/>
      <c r="E1" s="24"/>
      <c r="F1" s="24"/>
      <c r="G1" s="24"/>
      <c r="H1" s="24"/>
      <c r="I1" s="24"/>
      <c r="J1" s="24"/>
    </row>
    <row r="2" spans="1:19" ht="15" customHeight="1" x14ac:dyDescent="0.25">
      <c r="C2" s="38" t="s">
        <v>124</v>
      </c>
      <c r="D2" s="25"/>
      <c r="E2" s="25"/>
      <c r="F2" s="25"/>
      <c r="G2" s="25"/>
      <c r="H2" s="25"/>
      <c r="I2" s="25"/>
      <c r="J2" s="25"/>
    </row>
    <row r="3" spans="1:19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9" ht="17.100000000000001" customHeight="1" x14ac:dyDescent="0.3">
      <c r="B4" s="1"/>
      <c r="C4" s="1"/>
      <c r="D4" s="402" t="s">
        <v>35</v>
      </c>
      <c r="E4" s="437" t="s">
        <v>241</v>
      </c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07" t="s">
        <v>39</v>
      </c>
      <c r="R4" s="407" t="s">
        <v>211</v>
      </c>
      <c r="S4" s="366" t="s">
        <v>33</v>
      </c>
    </row>
    <row r="5" spans="1:19" ht="15.75" customHeight="1" x14ac:dyDescent="0.25">
      <c r="B5" s="423" t="s">
        <v>177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35"/>
      <c r="L5" s="7"/>
      <c r="M5" s="7"/>
      <c r="N5" s="7"/>
      <c r="O5" s="43"/>
      <c r="P5" s="96"/>
      <c r="Q5" s="408"/>
      <c r="R5" s="408"/>
      <c r="S5" s="367"/>
    </row>
    <row r="6" spans="1:19" ht="15.75" x14ac:dyDescent="0.25">
      <c r="B6" s="423"/>
      <c r="C6" s="443"/>
      <c r="D6" s="360"/>
      <c r="E6" s="14"/>
      <c r="F6" s="7"/>
      <c r="G6" s="7"/>
      <c r="H6" s="410"/>
      <c r="I6" s="35"/>
      <c r="J6" s="7"/>
      <c r="K6" s="35"/>
      <c r="L6" s="7"/>
      <c r="M6" s="7"/>
      <c r="N6" s="7"/>
      <c r="O6" s="7"/>
      <c r="P6" s="12"/>
      <c r="Q6" s="408"/>
      <c r="R6" s="408"/>
      <c r="S6" s="367"/>
    </row>
    <row r="7" spans="1:19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35"/>
      <c r="L7" s="8"/>
      <c r="M7" s="8"/>
      <c r="N7" s="8"/>
      <c r="O7" s="8"/>
      <c r="P7" s="13"/>
      <c r="Q7" s="408"/>
      <c r="R7" s="408"/>
      <c r="S7" s="367"/>
    </row>
    <row r="8" spans="1:19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3</v>
      </c>
      <c r="K8" s="294" t="s">
        <v>4</v>
      </c>
      <c r="L8" s="294" t="s">
        <v>5</v>
      </c>
      <c r="M8" s="294" t="s">
        <v>6</v>
      </c>
      <c r="N8" s="294" t="s">
        <v>7</v>
      </c>
      <c r="O8" s="294" t="s">
        <v>32</v>
      </c>
      <c r="P8" s="295" t="s">
        <v>40</v>
      </c>
      <c r="Q8" s="409"/>
      <c r="R8" s="409"/>
      <c r="S8" s="368"/>
    </row>
    <row r="9" spans="1:19" s="30" customFormat="1" ht="15.6" customHeight="1" x14ac:dyDescent="0.25">
      <c r="A9" s="53">
        <v>1</v>
      </c>
      <c r="B9" s="54">
        <v>612</v>
      </c>
      <c r="C9" s="55" t="s">
        <v>126</v>
      </c>
      <c r="D9" s="131">
        <f t="shared" ref="D9:D72" si="0">LARGE(H9:N9,1)-LARGE(H9:N9,2)</f>
        <v>24</v>
      </c>
      <c r="E9" s="132">
        <v>53</v>
      </c>
      <c r="F9" s="132">
        <v>50</v>
      </c>
      <c r="G9" s="132">
        <v>8</v>
      </c>
      <c r="H9" s="132">
        <v>111</v>
      </c>
      <c r="I9" s="132">
        <v>61</v>
      </c>
      <c r="J9" s="132">
        <v>135</v>
      </c>
      <c r="K9" s="132">
        <v>1</v>
      </c>
      <c r="L9" s="132">
        <v>7</v>
      </c>
      <c r="M9" s="132">
        <v>17</v>
      </c>
      <c r="N9" s="132">
        <v>15</v>
      </c>
      <c r="O9" s="132">
        <v>0</v>
      </c>
      <c r="P9" s="132">
        <v>5</v>
      </c>
      <c r="Q9" s="132">
        <v>352</v>
      </c>
      <c r="R9" s="132">
        <v>650</v>
      </c>
      <c r="S9" s="133">
        <f t="shared" ref="S9:S40" si="1">Q9/R9</f>
        <v>0.54153846153846152</v>
      </c>
    </row>
    <row r="10" spans="1:19" s="30" customFormat="1" ht="15.6" customHeight="1" x14ac:dyDescent="0.25">
      <c r="A10" s="71">
        <v>2</v>
      </c>
      <c r="B10" s="72">
        <v>612</v>
      </c>
      <c r="C10" s="73" t="s">
        <v>128</v>
      </c>
      <c r="D10" s="134">
        <f t="shared" si="0"/>
        <v>25</v>
      </c>
      <c r="E10" s="135">
        <v>61</v>
      </c>
      <c r="F10" s="135">
        <v>60</v>
      </c>
      <c r="G10" s="135">
        <v>10</v>
      </c>
      <c r="H10" s="135">
        <v>131</v>
      </c>
      <c r="I10" s="135">
        <v>69</v>
      </c>
      <c r="J10" s="135">
        <v>106</v>
      </c>
      <c r="K10" s="135">
        <v>10</v>
      </c>
      <c r="L10" s="135">
        <v>17</v>
      </c>
      <c r="M10" s="135">
        <v>13</v>
      </c>
      <c r="N10" s="135">
        <v>8</v>
      </c>
      <c r="O10" s="135">
        <v>1</v>
      </c>
      <c r="P10" s="135">
        <v>8</v>
      </c>
      <c r="Q10" s="135">
        <v>363</v>
      </c>
      <c r="R10" s="135">
        <v>650</v>
      </c>
      <c r="S10" s="136">
        <f t="shared" si="1"/>
        <v>0.55846153846153845</v>
      </c>
    </row>
    <row r="11" spans="1:19" s="30" customFormat="1" ht="15.6" customHeight="1" x14ac:dyDescent="0.25">
      <c r="A11" s="65">
        <v>3</v>
      </c>
      <c r="B11" s="66">
        <v>612</v>
      </c>
      <c r="C11" s="67" t="s">
        <v>129</v>
      </c>
      <c r="D11" s="140">
        <f t="shared" si="0"/>
        <v>29</v>
      </c>
      <c r="E11" s="141">
        <v>64</v>
      </c>
      <c r="F11" s="141">
        <v>50</v>
      </c>
      <c r="G11" s="141">
        <v>17</v>
      </c>
      <c r="H11" s="141">
        <v>131</v>
      </c>
      <c r="I11" s="141">
        <v>63</v>
      </c>
      <c r="J11" s="141">
        <v>102</v>
      </c>
      <c r="K11" s="141">
        <v>11</v>
      </c>
      <c r="L11" s="141">
        <v>10</v>
      </c>
      <c r="M11" s="141">
        <v>20</v>
      </c>
      <c r="N11" s="141">
        <v>18</v>
      </c>
      <c r="O11" s="141">
        <v>0</v>
      </c>
      <c r="P11" s="141">
        <v>6</v>
      </c>
      <c r="Q11" s="141">
        <v>361</v>
      </c>
      <c r="R11" s="141">
        <v>649</v>
      </c>
      <c r="S11" s="142">
        <f t="shared" si="1"/>
        <v>0.55624036979969183</v>
      </c>
    </row>
    <row r="12" spans="1:19" s="30" customFormat="1" ht="15.6" customHeight="1" x14ac:dyDescent="0.25">
      <c r="A12" s="59" t="s">
        <v>178</v>
      </c>
      <c r="B12" s="60">
        <v>612</v>
      </c>
      <c r="C12" s="61" t="s">
        <v>12</v>
      </c>
      <c r="D12" s="137">
        <f t="shared" si="0"/>
        <v>30</v>
      </c>
      <c r="E12" s="138">
        <v>178</v>
      </c>
      <c r="F12" s="138">
        <v>160</v>
      </c>
      <c r="G12" s="138">
        <v>35</v>
      </c>
      <c r="H12" s="138">
        <v>373</v>
      </c>
      <c r="I12" s="138">
        <v>193</v>
      </c>
      <c r="J12" s="138">
        <v>343</v>
      </c>
      <c r="K12" s="138">
        <v>22</v>
      </c>
      <c r="L12" s="138">
        <v>34</v>
      </c>
      <c r="M12" s="138">
        <v>50</v>
      </c>
      <c r="N12" s="138">
        <v>41</v>
      </c>
      <c r="O12" s="138">
        <v>1</v>
      </c>
      <c r="P12" s="138">
        <v>19</v>
      </c>
      <c r="Q12" s="138">
        <v>1076</v>
      </c>
      <c r="R12" s="138">
        <v>1949</v>
      </c>
      <c r="S12" s="139">
        <f t="shared" si="1"/>
        <v>0.55207798871216007</v>
      </c>
    </row>
    <row r="13" spans="1:19" s="30" customFormat="1" ht="15.6" customHeight="1" x14ac:dyDescent="0.25">
      <c r="A13" s="65">
        <v>4</v>
      </c>
      <c r="B13" s="66">
        <v>613</v>
      </c>
      <c r="C13" s="67" t="s">
        <v>126</v>
      </c>
      <c r="D13" s="140">
        <f t="shared" si="0"/>
        <v>17</v>
      </c>
      <c r="E13" s="141">
        <v>58</v>
      </c>
      <c r="F13" s="141">
        <v>57</v>
      </c>
      <c r="G13" s="141">
        <v>8</v>
      </c>
      <c r="H13" s="141">
        <v>123</v>
      </c>
      <c r="I13" s="141">
        <v>86</v>
      </c>
      <c r="J13" s="141">
        <v>106</v>
      </c>
      <c r="K13" s="141">
        <v>8</v>
      </c>
      <c r="L13" s="141">
        <v>13</v>
      </c>
      <c r="M13" s="141">
        <v>28</v>
      </c>
      <c r="N13" s="141">
        <v>24</v>
      </c>
      <c r="O13" s="141">
        <v>0</v>
      </c>
      <c r="P13" s="141">
        <v>2</v>
      </c>
      <c r="Q13" s="141">
        <v>390</v>
      </c>
      <c r="R13" s="141">
        <v>686</v>
      </c>
      <c r="S13" s="142">
        <f t="shared" si="1"/>
        <v>0.56851311953352768</v>
      </c>
    </row>
    <row r="14" spans="1:19" s="30" customFormat="1" ht="15.6" customHeight="1" x14ac:dyDescent="0.25">
      <c r="A14" s="71">
        <v>5</v>
      </c>
      <c r="B14" s="72">
        <v>613</v>
      </c>
      <c r="C14" s="73" t="s">
        <v>128</v>
      </c>
      <c r="D14" s="134">
        <f t="shared" si="0"/>
        <v>64</v>
      </c>
      <c r="E14" s="135">
        <v>63</v>
      </c>
      <c r="F14" s="135">
        <v>73</v>
      </c>
      <c r="G14" s="135">
        <v>8</v>
      </c>
      <c r="H14" s="135">
        <v>144</v>
      </c>
      <c r="I14" s="135">
        <v>75</v>
      </c>
      <c r="J14" s="135">
        <v>80</v>
      </c>
      <c r="K14" s="135">
        <v>7</v>
      </c>
      <c r="L14" s="135">
        <v>18</v>
      </c>
      <c r="M14" s="135">
        <v>22</v>
      </c>
      <c r="N14" s="135">
        <v>19</v>
      </c>
      <c r="O14" s="135">
        <v>0</v>
      </c>
      <c r="P14" s="135">
        <v>12</v>
      </c>
      <c r="Q14" s="135">
        <v>377</v>
      </c>
      <c r="R14" s="135">
        <v>686</v>
      </c>
      <c r="S14" s="136">
        <f t="shared" si="1"/>
        <v>0.54956268221574345</v>
      </c>
    </row>
    <row r="15" spans="1:19" s="30" customFormat="1" ht="15.6" customHeight="1" x14ac:dyDescent="0.25">
      <c r="A15" s="59" t="s">
        <v>178</v>
      </c>
      <c r="B15" s="60">
        <v>613</v>
      </c>
      <c r="C15" s="61" t="s">
        <v>11</v>
      </c>
      <c r="D15" s="137">
        <f t="shared" si="0"/>
        <v>81</v>
      </c>
      <c r="E15" s="138">
        <v>121</v>
      </c>
      <c r="F15" s="138">
        <v>130</v>
      </c>
      <c r="G15" s="138">
        <v>16</v>
      </c>
      <c r="H15" s="138">
        <v>267</v>
      </c>
      <c r="I15" s="138">
        <v>161</v>
      </c>
      <c r="J15" s="138">
        <v>186</v>
      </c>
      <c r="K15" s="138">
        <v>15</v>
      </c>
      <c r="L15" s="138">
        <v>31</v>
      </c>
      <c r="M15" s="138">
        <v>50</v>
      </c>
      <c r="N15" s="138">
        <v>43</v>
      </c>
      <c r="O15" s="138">
        <v>0</v>
      </c>
      <c r="P15" s="138">
        <v>14</v>
      </c>
      <c r="Q15" s="138">
        <v>767</v>
      </c>
      <c r="R15" s="138">
        <v>1372</v>
      </c>
      <c r="S15" s="139">
        <f t="shared" si="1"/>
        <v>0.55903790087463556</v>
      </c>
    </row>
    <row r="16" spans="1:19" s="30" customFormat="1" ht="15.6" customHeight="1" x14ac:dyDescent="0.25">
      <c r="A16" s="71">
        <v>6</v>
      </c>
      <c r="B16" s="72">
        <v>614</v>
      </c>
      <c r="C16" s="73" t="s">
        <v>126</v>
      </c>
      <c r="D16" s="134">
        <f t="shared" si="0"/>
        <v>9</v>
      </c>
      <c r="E16" s="135">
        <v>52</v>
      </c>
      <c r="F16" s="135">
        <v>55</v>
      </c>
      <c r="G16" s="135">
        <v>7</v>
      </c>
      <c r="H16" s="135">
        <v>114</v>
      </c>
      <c r="I16" s="135">
        <v>105</v>
      </c>
      <c r="J16" s="135">
        <v>92</v>
      </c>
      <c r="K16" s="135">
        <v>5</v>
      </c>
      <c r="L16" s="135">
        <v>16</v>
      </c>
      <c r="M16" s="135">
        <v>13</v>
      </c>
      <c r="N16" s="135">
        <v>40</v>
      </c>
      <c r="O16" s="135">
        <v>0</v>
      </c>
      <c r="P16" s="135">
        <v>9</v>
      </c>
      <c r="Q16" s="135">
        <v>394</v>
      </c>
      <c r="R16" s="135">
        <v>728</v>
      </c>
      <c r="S16" s="136">
        <f t="shared" si="1"/>
        <v>0.54120879120879117</v>
      </c>
    </row>
    <row r="17" spans="1:19" s="30" customFormat="1" ht="15.6" customHeight="1" x14ac:dyDescent="0.25">
      <c r="A17" s="65">
        <v>7</v>
      </c>
      <c r="B17" s="66">
        <v>614</v>
      </c>
      <c r="C17" s="67" t="s">
        <v>128</v>
      </c>
      <c r="D17" s="140">
        <f t="shared" si="0"/>
        <v>31</v>
      </c>
      <c r="E17" s="141">
        <v>53</v>
      </c>
      <c r="F17" s="141">
        <v>71</v>
      </c>
      <c r="G17" s="141">
        <v>9</v>
      </c>
      <c r="H17" s="141">
        <v>133</v>
      </c>
      <c r="I17" s="141">
        <v>102</v>
      </c>
      <c r="J17" s="141">
        <v>82</v>
      </c>
      <c r="K17" s="141">
        <v>12</v>
      </c>
      <c r="L17" s="141">
        <v>12</v>
      </c>
      <c r="M17" s="141">
        <v>22</v>
      </c>
      <c r="N17" s="141">
        <v>32</v>
      </c>
      <c r="O17" s="141">
        <v>1</v>
      </c>
      <c r="P17" s="141">
        <v>6</v>
      </c>
      <c r="Q17" s="141">
        <v>402</v>
      </c>
      <c r="R17" s="141">
        <v>727</v>
      </c>
      <c r="S17" s="142">
        <f t="shared" si="1"/>
        <v>0.55295735900962861</v>
      </c>
    </row>
    <row r="18" spans="1:19" s="30" customFormat="1" ht="15.6" customHeight="1" x14ac:dyDescent="0.25">
      <c r="A18" s="59" t="s">
        <v>178</v>
      </c>
      <c r="B18" s="60">
        <v>614</v>
      </c>
      <c r="C18" s="61" t="s">
        <v>11</v>
      </c>
      <c r="D18" s="137">
        <f t="shared" si="0"/>
        <v>40</v>
      </c>
      <c r="E18" s="138">
        <v>105</v>
      </c>
      <c r="F18" s="138">
        <v>126</v>
      </c>
      <c r="G18" s="138">
        <v>16</v>
      </c>
      <c r="H18" s="138">
        <v>247</v>
      </c>
      <c r="I18" s="138">
        <v>207</v>
      </c>
      <c r="J18" s="138">
        <v>174</v>
      </c>
      <c r="K18" s="138">
        <v>17</v>
      </c>
      <c r="L18" s="138">
        <v>28</v>
      </c>
      <c r="M18" s="138">
        <v>35</v>
      </c>
      <c r="N18" s="138">
        <v>72</v>
      </c>
      <c r="O18" s="138">
        <v>1</v>
      </c>
      <c r="P18" s="138">
        <v>15</v>
      </c>
      <c r="Q18" s="138">
        <v>796</v>
      </c>
      <c r="R18" s="138">
        <v>1455</v>
      </c>
      <c r="S18" s="139">
        <f t="shared" si="1"/>
        <v>0.54707903780068734</v>
      </c>
    </row>
    <row r="19" spans="1:19" s="30" customFormat="1" ht="15.6" customHeight="1" x14ac:dyDescent="0.25">
      <c r="A19" s="65">
        <v>8</v>
      </c>
      <c r="B19" s="66">
        <v>615</v>
      </c>
      <c r="C19" s="67" t="s">
        <v>126</v>
      </c>
      <c r="D19" s="140">
        <f t="shared" si="0"/>
        <v>48</v>
      </c>
      <c r="E19" s="141">
        <v>52</v>
      </c>
      <c r="F19" s="141">
        <v>63</v>
      </c>
      <c r="G19" s="141">
        <v>4</v>
      </c>
      <c r="H19" s="141">
        <v>119</v>
      </c>
      <c r="I19" s="141">
        <v>70</v>
      </c>
      <c r="J19" s="141">
        <v>71</v>
      </c>
      <c r="K19" s="141">
        <v>6</v>
      </c>
      <c r="L19" s="141">
        <v>4</v>
      </c>
      <c r="M19" s="141">
        <v>19</v>
      </c>
      <c r="N19" s="141">
        <v>14</v>
      </c>
      <c r="O19" s="141">
        <v>0</v>
      </c>
      <c r="P19" s="141">
        <v>9</v>
      </c>
      <c r="Q19" s="141">
        <v>312</v>
      </c>
      <c r="R19" s="141">
        <v>571</v>
      </c>
      <c r="S19" s="142">
        <f t="shared" si="1"/>
        <v>0.54640980735551659</v>
      </c>
    </row>
    <row r="20" spans="1:19" s="30" customFormat="1" ht="15.6" customHeight="1" x14ac:dyDescent="0.25">
      <c r="A20" s="71">
        <v>9</v>
      </c>
      <c r="B20" s="72">
        <v>615</v>
      </c>
      <c r="C20" s="73" t="s">
        <v>128</v>
      </c>
      <c r="D20" s="134">
        <f t="shared" si="0"/>
        <v>60</v>
      </c>
      <c r="E20" s="135">
        <v>66</v>
      </c>
      <c r="F20" s="135">
        <v>52</v>
      </c>
      <c r="G20" s="135">
        <v>8</v>
      </c>
      <c r="H20" s="135">
        <v>126</v>
      </c>
      <c r="I20" s="135">
        <v>58</v>
      </c>
      <c r="J20" s="135">
        <v>66</v>
      </c>
      <c r="K20" s="135">
        <v>10</v>
      </c>
      <c r="L20" s="135">
        <v>3</v>
      </c>
      <c r="M20" s="135">
        <v>19</v>
      </c>
      <c r="N20" s="135">
        <v>15</v>
      </c>
      <c r="O20" s="135">
        <v>2</v>
      </c>
      <c r="P20" s="135">
        <v>3</v>
      </c>
      <c r="Q20" s="135">
        <v>302</v>
      </c>
      <c r="R20" s="135">
        <v>570</v>
      </c>
      <c r="S20" s="136">
        <f t="shared" si="1"/>
        <v>0.52982456140350875</v>
      </c>
    </row>
    <row r="21" spans="1:19" s="30" customFormat="1" ht="15.6" customHeight="1" x14ac:dyDescent="0.25">
      <c r="A21" s="59" t="s">
        <v>178</v>
      </c>
      <c r="B21" s="60">
        <v>615</v>
      </c>
      <c r="C21" s="61" t="s">
        <v>11</v>
      </c>
      <c r="D21" s="137">
        <f t="shared" si="0"/>
        <v>108</v>
      </c>
      <c r="E21" s="138">
        <v>118</v>
      </c>
      <c r="F21" s="138">
        <v>115</v>
      </c>
      <c r="G21" s="138">
        <v>12</v>
      </c>
      <c r="H21" s="138">
        <v>245</v>
      </c>
      <c r="I21" s="138">
        <v>128</v>
      </c>
      <c r="J21" s="138">
        <v>137</v>
      </c>
      <c r="K21" s="138">
        <v>16</v>
      </c>
      <c r="L21" s="138">
        <v>7</v>
      </c>
      <c r="M21" s="138">
        <v>38</v>
      </c>
      <c r="N21" s="138">
        <v>29</v>
      </c>
      <c r="O21" s="138">
        <v>2</v>
      </c>
      <c r="P21" s="138">
        <v>12</v>
      </c>
      <c r="Q21" s="138">
        <v>614</v>
      </c>
      <c r="R21" s="138">
        <v>1141</v>
      </c>
      <c r="S21" s="139">
        <f t="shared" si="1"/>
        <v>0.5381244522348817</v>
      </c>
    </row>
    <row r="22" spans="1:19" s="30" customFormat="1" ht="15.6" customHeight="1" x14ac:dyDescent="0.25">
      <c r="A22" s="71">
        <v>10</v>
      </c>
      <c r="B22" s="72">
        <v>616</v>
      </c>
      <c r="C22" s="73" t="s">
        <v>126</v>
      </c>
      <c r="D22" s="134">
        <f t="shared" si="0"/>
        <v>23</v>
      </c>
      <c r="E22" s="135">
        <v>37</v>
      </c>
      <c r="F22" s="135">
        <v>55</v>
      </c>
      <c r="G22" s="135">
        <v>6</v>
      </c>
      <c r="H22" s="135">
        <v>98</v>
      </c>
      <c r="I22" s="135">
        <v>75</v>
      </c>
      <c r="J22" s="135">
        <v>53</v>
      </c>
      <c r="K22" s="135">
        <v>1</v>
      </c>
      <c r="L22" s="135">
        <v>2</v>
      </c>
      <c r="M22" s="135">
        <v>3</v>
      </c>
      <c r="N22" s="135">
        <v>22</v>
      </c>
      <c r="O22" s="135">
        <v>1</v>
      </c>
      <c r="P22" s="135">
        <v>4</v>
      </c>
      <c r="Q22" s="135">
        <v>259</v>
      </c>
      <c r="R22" s="135">
        <v>470</v>
      </c>
      <c r="S22" s="136">
        <f t="shared" si="1"/>
        <v>0.55106382978723401</v>
      </c>
    </row>
    <row r="23" spans="1:19" s="30" customFormat="1" ht="15.6" customHeight="1" x14ac:dyDescent="0.25">
      <c r="A23" s="65">
        <v>11</v>
      </c>
      <c r="B23" s="66">
        <v>616</v>
      </c>
      <c r="C23" s="67" t="s">
        <v>128</v>
      </c>
      <c r="D23" s="140">
        <f t="shared" si="0"/>
        <v>43</v>
      </c>
      <c r="E23" s="141">
        <v>55</v>
      </c>
      <c r="F23" s="141">
        <v>55</v>
      </c>
      <c r="G23" s="141">
        <v>8</v>
      </c>
      <c r="H23" s="141">
        <v>118</v>
      </c>
      <c r="I23" s="141">
        <v>75</v>
      </c>
      <c r="J23" s="141">
        <v>53</v>
      </c>
      <c r="K23" s="141">
        <v>7</v>
      </c>
      <c r="L23" s="141">
        <v>4</v>
      </c>
      <c r="M23" s="141">
        <v>5</v>
      </c>
      <c r="N23" s="141">
        <v>25</v>
      </c>
      <c r="O23" s="141">
        <v>0</v>
      </c>
      <c r="P23" s="141">
        <v>4</v>
      </c>
      <c r="Q23" s="141">
        <v>291</v>
      </c>
      <c r="R23" s="141">
        <v>469</v>
      </c>
      <c r="S23" s="142">
        <f t="shared" si="1"/>
        <v>0.6204690831556503</v>
      </c>
    </row>
    <row r="24" spans="1:19" s="30" customFormat="1" ht="15.6" customHeight="1" x14ac:dyDescent="0.25">
      <c r="A24" s="71">
        <v>12</v>
      </c>
      <c r="B24" s="72">
        <v>616</v>
      </c>
      <c r="C24" s="73" t="s">
        <v>150</v>
      </c>
      <c r="D24" s="134">
        <f t="shared" si="0"/>
        <v>7</v>
      </c>
      <c r="E24" s="135">
        <v>12</v>
      </c>
      <c r="F24" s="135">
        <v>7</v>
      </c>
      <c r="G24" s="135">
        <v>1</v>
      </c>
      <c r="H24" s="135">
        <v>20</v>
      </c>
      <c r="I24" s="135">
        <v>32</v>
      </c>
      <c r="J24" s="135">
        <v>25</v>
      </c>
      <c r="K24" s="135">
        <v>1</v>
      </c>
      <c r="L24" s="135">
        <v>4</v>
      </c>
      <c r="M24" s="135">
        <v>3</v>
      </c>
      <c r="N24" s="135">
        <v>4</v>
      </c>
      <c r="O24" s="135">
        <v>0</v>
      </c>
      <c r="P24" s="135">
        <v>1</v>
      </c>
      <c r="Q24" s="135">
        <v>90</v>
      </c>
      <c r="R24" s="135">
        <v>0</v>
      </c>
      <c r="S24" s="136">
        <f>Q24/750</f>
        <v>0.12</v>
      </c>
    </row>
    <row r="25" spans="1:19" s="30" customFormat="1" ht="15.6" customHeight="1" x14ac:dyDescent="0.25">
      <c r="A25" s="59" t="s">
        <v>178</v>
      </c>
      <c r="B25" s="60">
        <v>616</v>
      </c>
      <c r="C25" s="61" t="s">
        <v>12</v>
      </c>
      <c r="D25" s="137">
        <f t="shared" si="0"/>
        <v>54</v>
      </c>
      <c r="E25" s="138">
        <v>104</v>
      </c>
      <c r="F25" s="138">
        <v>117</v>
      </c>
      <c r="G25" s="138">
        <v>15</v>
      </c>
      <c r="H25" s="138">
        <v>236</v>
      </c>
      <c r="I25" s="138">
        <v>182</v>
      </c>
      <c r="J25" s="138">
        <v>131</v>
      </c>
      <c r="K25" s="138">
        <v>9</v>
      </c>
      <c r="L25" s="138">
        <v>10</v>
      </c>
      <c r="M25" s="138">
        <v>11</v>
      </c>
      <c r="N25" s="138">
        <v>51</v>
      </c>
      <c r="O25" s="138">
        <v>1</v>
      </c>
      <c r="P25" s="138">
        <v>9</v>
      </c>
      <c r="Q25" s="138">
        <v>640</v>
      </c>
      <c r="R25" s="138">
        <v>939</v>
      </c>
      <c r="S25" s="139">
        <f t="shared" si="1"/>
        <v>0.68157614483493079</v>
      </c>
    </row>
    <row r="26" spans="1:19" s="30" customFormat="1" ht="15.6" customHeight="1" x14ac:dyDescent="0.25">
      <c r="A26" s="71">
        <v>13</v>
      </c>
      <c r="B26" s="72">
        <v>617</v>
      </c>
      <c r="C26" s="73" t="s">
        <v>126</v>
      </c>
      <c r="D26" s="134">
        <f t="shared" si="0"/>
        <v>23</v>
      </c>
      <c r="E26" s="135">
        <v>45</v>
      </c>
      <c r="F26" s="135">
        <v>43</v>
      </c>
      <c r="G26" s="135">
        <v>6</v>
      </c>
      <c r="H26" s="135">
        <v>94</v>
      </c>
      <c r="I26" s="135">
        <v>47</v>
      </c>
      <c r="J26" s="135">
        <v>71</v>
      </c>
      <c r="K26" s="135">
        <v>4</v>
      </c>
      <c r="L26" s="135">
        <v>14</v>
      </c>
      <c r="M26" s="135">
        <v>20</v>
      </c>
      <c r="N26" s="135">
        <v>28</v>
      </c>
      <c r="O26" s="135">
        <v>0</v>
      </c>
      <c r="P26" s="135">
        <v>1</v>
      </c>
      <c r="Q26" s="135">
        <v>279</v>
      </c>
      <c r="R26" s="135">
        <v>453</v>
      </c>
      <c r="S26" s="136">
        <f t="shared" si="1"/>
        <v>0.61589403973509937</v>
      </c>
    </row>
    <row r="27" spans="1:19" s="30" customFormat="1" ht="15.6" customHeight="1" x14ac:dyDescent="0.25">
      <c r="A27" s="65">
        <v>14</v>
      </c>
      <c r="B27" s="66">
        <v>617</v>
      </c>
      <c r="C27" s="67" t="s">
        <v>128</v>
      </c>
      <c r="D27" s="140">
        <f t="shared" si="0"/>
        <v>2</v>
      </c>
      <c r="E27" s="141">
        <v>32</v>
      </c>
      <c r="F27" s="141">
        <v>40</v>
      </c>
      <c r="G27" s="141">
        <v>0</v>
      </c>
      <c r="H27" s="141">
        <v>72</v>
      </c>
      <c r="I27" s="141">
        <v>57</v>
      </c>
      <c r="J27" s="141">
        <v>74</v>
      </c>
      <c r="K27" s="141">
        <v>1</v>
      </c>
      <c r="L27" s="141">
        <v>13</v>
      </c>
      <c r="M27" s="141">
        <v>11</v>
      </c>
      <c r="N27" s="141">
        <v>35</v>
      </c>
      <c r="O27" s="141">
        <v>0</v>
      </c>
      <c r="P27" s="141">
        <v>7</v>
      </c>
      <c r="Q27" s="141">
        <v>270</v>
      </c>
      <c r="R27" s="141">
        <v>453</v>
      </c>
      <c r="S27" s="142">
        <f t="shared" si="1"/>
        <v>0.59602649006622521</v>
      </c>
    </row>
    <row r="28" spans="1:19" s="30" customFormat="1" ht="15.6" customHeight="1" x14ac:dyDescent="0.25">
      <c r="A28" s="59" t="s">
        <v>178</v>
      </c>
      <c r="B28" s="60">
        <v>617</v>
      </c>
      <c r="C28" s="61" t="s">
        <v>11</v>
      </c>
      <c r="D28" s="137">
        <f t="shared" si="0"/>
        <v>21</v>
      </c>
      <c r="E28" s="138">
        <v>77</v>
      </c>
      <c r="F28" s="138">
        <v>83</v>
      </c>
      <c r="G28" s="138">
        <v>6</v>
      </c>
      <c r="H28" s="138">
        <v>166</v>
      </c>
      <c r="I28" s="138">
        <v>104</v>
      </c>
      <c r="J28" s="138">
        <v>145</v>
      </c>
      <c r="K28" s="138">
        <v>5</v>
      </c>
      <c r="L28" s="138">
        <v>27</v>
      </c>
      <c r="M28" s="138">
        <v>31</v>
      </c>
      <c r="N28" s="138">
        <v>63</v>
      </c>
      <c r="O28" s="138">
        <v>0</v>
      </c>
      <c r="P28" s="138">
        <v>8</v>
      </c>
      <c r="Q28" s="138">
        <v>549</v>
      </c>
      <c r="R28" s="138">
        <v>906</v>
      </c>
      <c r="S28" s="139">
        <f t="shared" si="1"/>
        <v>0.60596026490066224</v>
      </c>
    </row>
    <row r="29" spans="1:19" s="30" customFormat="1" ht="15.6" customHeight="1" x14ac:dyDescent="0.25">
      <c r="A29" s="65">
        <v>15</v>
      </c>
      <c r="B29" s="66">
        <v>618</v>
      </c>
      <c r="C29" s="67" t="s">
        <v>126</v>
      </c>
      <c r="D29" s="140">
        <f t="shared" si="0"/>
        <v>0</v>
      </c>
      <c r="E29" s="141">
        <v>41</v>
      </c>
      <c r="F29" s="141">
        <v>45</v>
      </c>
      <c r="G29" s="141">
        <v>8</v>
      </c>
      <c r="H29" s="141">
        <v>94</v>
      </c>
      <c r="I29" s="141">
        <v>54</v>
      </c>
      <c r="J29" s="141">
        <v>94</v>
      </c>
      <c r="K29" s="141">
        <v>5</v>
      </c>
      <c r="L29" s="141">
        <v>4</v>
      </c>
      <c r="M29" s="141">
        <v>19</v>
      </c>
      <c r="N29" s="141">
        <v>10</v>
      </c>
      <c r="O29" s="141">
        <v>0</v>
      </c>
      <c r="P29" s="141">
        <v>2</v>
      </c>
      <c r="Q29" s="141">
        <v>282</v>
      </c>
      <c r="R29" s="141">
        <v>500</v>
      </c>
      <c r="S29" s="142">
        <f t="shared" si="1"/>
        <v>0.56399999999999995</v>
      </c>
    </row>
    <row r="30" spans="1:19" s="30" customFormat="1" ht="15.6" customHeight="1" x14ac:dyDescent="0.25">
      <c r="A30" s="71">
        <v>16</v>
      </c>
      <c r="B30" s="72">
        <v>618</v>
      </c>
      <c r="C30" s="73" t="s">
        <v>128</v>
      </c>
      <c r="D30" s="134">
        <f t="shared" si="0"/>
        <v>16</v>
      </c>
      <c r="E30" s="135">
        <v>45</v>
      </c>
      <c r="F30" s="135">
        <v>46</v>
      </c>
      <c r="G30" s="135">
        <v>3</v>
      </c>
      <c r="H30" s="135">
        <v>94</v>
      </c>
      <c r="I30" s="135">
        <v>57</v>
      </c>
      <c r="J30" s="135">
        <v>78</v>
      </c>
      <c r="K30" s="135">
        <v>4</v>
      </c>
      <c r="L30" s="135">
        <v>16</v>
      </c>
      <c r="M30" s="135">
        <v>11</v>
      </c>
      <c r="N30" s="135">
        <v>15</v>
      </c>
      <c r="O30" s="135">
        <v>0</v>
      </c>
      <c r="P30" s="135">
        <v>3</v>
      </c>
      <c r="Q30" s="135">
        <v>278</v>
      </c>
      <c r="R30" s="135">
        <v>500</v>
      </c>
      <c r="S30" s="136">
        <f t="shared" si="1"/>
        <v>0.55600000000000005</v>
      </c>
    </row>
    <row r="31" spans="1:19" s="30" customFormat="1" ht="15.6" customHeight="1" x14ac:dyDescent="0.25">
      <c r="A31" s="59" t="s">
        <v>178</v>
      </c>
      <c r="B31" s="60">
        <v>618</v>
      </c>
      <c r="C31" s="61" t="s">
        <v>11</v>
      </c>
      <c r="D31" s="137">
        <f t="shared" si="0"/>
        <v>16</v>
      </c>
      <c r="E31" s="138">
        <v>86</v>
      </c>
      <c r="F31" s="138">
        <v>91</v>
      </c>
      <c r="G31" s="138">
        <v>11</v>
      </c>
      <c r="H31" s="138">
        <v>188</v>
      </c>
      <c r="I31" s="138">
        <v>111</v>
      </c>
      <c r="J31" s="138">
        <v>172</v>
      </c>
      <c r="K31" s="138">
        <v>9</v>
      </c>
      <c r="L31" s="138">
        <v>20</v>
      </c>
      <c r="M31" s="138">
        <v>30</v>
      </c>
      <c r="N31" s="138">
        <v>25</v>
      </c>
      <c r="O31" s="138">
        <v>0</v>
      </c>
      <c r="P31" s="138">
        <v>5</v>
      </c>
      <c r="Q31" s="138">
        <v>560</v>
      </c>
      <c r="R31" s="138">
        <v>1000</v>
      </c>
      <c r="S31" s="139">
        <f t="shared" si="1"/>
        <v>0.56000000000000005</v>
      </c>
    </row>
    <row r="32" spans="1:19" s="30" customFormat="1" ht="15.6" customHeight="1" x14ac:dyDescent="0.25">
      <c r="A32" s="71">
        <v>17</v>
      </c>
      <c r="B32" s="72">
        <v>619</v>
      </c>
      <c r="C32" s="73" t="s">
        <v>126</v>
      </c>
      <c r="D32" s="134">
        <f t="shared" si="0"/>
        <v>62</v>
      </c>
      <c r="E32" s="135">
        <v>67</v>
      </c>
      <c r="F32" s="135">
        <v>70</v>
      </c>
      <c r="G32" s="135">
        <v>13</v>
      </c>
      <c r="H32" s="135">
        <v>150</v>
      </c>
      <c r="I32" s="135">
        <v>77</v>
      </c>
      <c r="J32" s="135">
        <v>88</v>
      </c>
      <c r="K32" s="135">
        <v>6</v>
      </c>
      <c r="L32" s="135">
        <v>8</v>
      </c>
      <c r="M32" s="135">
        <v>10</v>
      </c>
      <c r="N32" s="135">
        <v>24</v>
      </c>
      <c r="O32" s="135">
        <v>0</v>
      </c>
      <c r="P32" s="135">
        <v>11</v>
      </c>
      <c r="Q32" s="135">
        <v>374</v>
      </c>
      <c r="R32" s="135">
        <v>690</v>
      </c>
      <c r="S32" s="136">
        <f t="shared" si="1"/>
        <v>0.54202898550724643</v>
      </c>
    </row>
    <row r="33" spans="1:19" s="30" customFormat="1" ht="15.6" customHeight="1" x14ac:dyDescent="0.25">
      <c r="A33" s="65">
        <v>18</v>
      </c>
      <c r="B33" s="66">
        <v>619</v>
      </c>
      <c r="C33" s="67" t="s">
        <v>128</v>
      </c>
      <c r="D33" s="140">
        <f t="shared" si="0"/>
        <v>97</v>
      </c>
      <c r="E33" s="141">
        <v>73</v>
      </c>
      <c r="F33" s="141">
        <v>85</v>
      </c>
      <c r="G33" s="141">
        <v>15</v>
      </c>
      <c r="H33" s="141">
        <v>173</v>
      </c>
      <c r="I33" s="141">
        <v>76</v>
      </c>
      <c r="J33" s="141">
        <v>70</v>
      </c>
      <c r="K33" s="141">
        <v>20</v>
      </c>
      <c r="L33" s="141">
        <v>10</v>
      </c>
      <c r="M33" s="141">
        <v>5</v>
      </c>
      <c r="N33" s="141">
        <v>26</v>
      </c>
      <c r="O33" s="141">
        <v>0</v>
      </c>
      <c r="P33" s="141">
        <v>8</v>
      </c>
      <c r="Q33" s="141">
        <v>388</v>
      </c>
      <c r="R33" s="141">
        <v>689</v>
      </c>
      <c r="S33" s="142">
        <f t="shared" si="1"/>
        <v>0.56313497822931791</v>
      </c>
    </row>
    <row r="34" spans="1:19" s="30" customFormat="1" ht="15.6" customHeight="1" x14ac:dyDescent="0.25">
      <c r="A34" s="59" t="s">
        <v>178</v>
      </c>
      <c r="B34" s="60">
        <v>619</v>
      </c>
      <c r="C34" s="61" t="s">
        <v>11</v>
      </c>
      <c r="D34" s="137">
        <f t="shared" si="0"/>
        <v>165</v>
      </c>
      <c r="E34" s="138">
        <v>140</v>
      </c>
      <c r="F34" s="138">
        <v>155</v>
      </c>
      <c r="G34" s="138">
        <v>28</v>
      </c>
      <c r="H34" s="138">
        <v>323</v>
      </c>
      <c r="I34" s="138">
        <v>153</v>
      </c>
      <c r="J34" s="138">
        <v>158</v>
      </c>
      <c r="K34" s="138">
        <v>26</v>
      </c>
      <c r="L34" s="138">
        <v>18</v>
      </c>
      <c r="M34" s="138">
        <v>15</v>
      </c>
      <c r="N34" s="138">
        <v>50</v>
      </c>
      <c r="O34" s="138">
        <v>0</v>
      </c>
      <c r="P34" s="138">
        <v>19</v>
      </c>
      <c r="Q34" s="138">
        <v>762</v>
      </c>
      <c r="R34" s="138">
        <v>1379</v>
      </c>
      <c r="S34" s="139">
        <f t="shared" si="1"/>
        <v>0.55257432922407546</v>
      </c>
    </row>
    <row r="35" spans="1:19" s="30" customFormat="1" ht="15.6" customHeight="1" x14ac:dyDescent="0.25">
      <c r="A35" s="65">
        <v>19</v>
      </c>
      <c r="B35" s="66">
        <v>620</v>
      </c>
      <c r="C35" s="67" t="s">
        <v>126</v>
      </c>
      <c r="D35" s="140">
        <f t="shared" si="0"/>
        <v>0</v>
      </c>
      <c r="E35" s="141">
        <v>30</v>
      </c>
      <c r="F35" s="141">
        <v>46</v>
      </c>
      <c r="G35" s="141">
        <v>9</v>
      </c>
      <c r="H35" s="141">
        <v>85</v>
      </c>
      <c r="I35" s="141">
        <v>85</v>
      </c>
      <c r="J35" s="141">
        <v>69</v>
      </c>
      <c r="K35" s="141">
        <v>9</v>
      </c>
      <c r="L35" s="141">
        <v>3</v>
      </c>
      <c r="M35" s="141">
        <v>9</v>
      </c>
      <c r="N35" s="141">
        <v>13</v>
      </c>
      <c r="O35" s="141">
        <v>0</v>
      </c>
      <c r="P35" s="141">
        <v>12</v>
      </c>
      <c r="Q35" s="141">
        <v>285</v>
      </c>
      <c r="R35" s="141">
        <v>526</v>
      </c>
      <c r="S35" s="142">
        <f t="shared" si="1"/>
        <v>0.54182509505703425</v>
      </c>
    </row>
    <row r="36" spans="1:19" s="30" customFormat="1" ht="15.6" customHeight="1" x14ac:dyDescent="0.25">
      <c r="A36" s="71">
        <v>20</v>
      </c>
      <c r="B36" s="72">
        <v>620</v>
      </c>
      <c r="C36" s="73" t="s">
        <v>128</v>
      </c>
      <c r="D36" s="134">
        <f t="shared" si="0"/>
        <v>51</v>
      </c>
      <c r="E36" s="135">
        <v>40</v>
      </c>
      <c r="F36" s="135">
        <v>58</v>
      </c>
      <c r="G36" s="135">
        <v>15</v>
      </c>
      <c r="H36" s="135">
        <v>113</v>
      </c>
      <c r="I36" s="135">
        <v>62</v>
      </c>
      <c r="J36" s="135">
        <v>60</v>
      </c>
      <c r="K36" s="135">
        <v>6</v>
      </c>
      <c r="L36" s="135">
        <v>13</v>
      </c>
      <c r="M36" s="135">
        <v>5</v>
      </c>
      <c r="N36" s="135">
        <v>20</v>
      </c>
      <c r="O36" s="135">
        <v>0</v>
      </c>
      <c r="P36" s="135">
        <v>4</v>
      </c>
      <c r="Q36" s="135">
        <v>283</v>
      </c>
      <c r="R36" s="135">
        <v>525</v>
      </c>
      <c r="S36" s="136">
        <f t="shared" si="1"/>
        <v>0.539047619047619</v>
      </c>
    </row>
    <row r="37" spans="1:19" s="30" customFormat="1" ht="15.6" customHeight="1" x14ac:dyDescent="0.25">
      <c r="A37" s="65">
        <v>21</v>
      </c>
      <c r="B37" s="66">
        <v>620</v>
      </c>
      <c r="C37" s="67" t="s">
        <v>129</v>
      </c>
      <c r="D37" s="140">
        <f t="shared" si="0"/>
        <v>13</v>
      </c>
      <c r="E37" s="141">
        <v>31</v>
      </c>
      <c r="F37" s="141">
        <v>42</v>
      </c>
      <c r="G37" s="141">
        <v>12</v>
      </c>
      <c r="H37" s="141">
        <v>85</v>
      </c>
      <c r="I37" s="141">
        <v>72</v>
      </c>
      <c r="J37" s="141">
        <v>70</v>
      </c>
      <c r="K37" s="141">
        <v>8</v>
      </c>
      <c r="L37" s="141">
        <v>13</v>
      </c>
      <c r="M37" s="141">
        <v>14</v>
      </c>
      <c r="N37" s="141">
        <v>9</v>
      </c>
      <c r="O37" s="141">
        <v>0</v>
      </c>
      <c r="P37" s="141">
        <v>5</v>
      </c>
      <c r="Q37" s="141">
        <v>276</v>
      </c>
      <c r="R37" s="141">
        <v>525</v>
      </c>
      <c r="S37" s="142">
        <f t="shared" si="1"/>
        <v>0.52571428571428569</v>
      </c>
    </row>
    <row r="38" spans="1:19" s="30" customFormat="1" ht="15.6" customHeight="1" x14ac:dyDescent="0.25">
      <c r="A38" s="59" t="s">
        <v>178</v>
      </c>
      <c r="B38" s="60">
        <v>620</v>
      </c>
      <c r="C38" s="61" t="s">
        <v>12</v>
      </c>
      <c r="D38" s="137">
        <f t="shared" si="0"/>
        <v>64</v>
      </c>
      <c r="E38" s="138">
        <v>101</v>
      </c>
      <c r="F38" s="138">
        <v>146</v>
      </c>
      <c r="G38" s="138">
        <v>36</v>
      </c>
      <c r="H38" s="138">
        <v>283</v>
      </c>
      <c r="I38" s="138">
        <v>219</v>
      </c>
      <c r="J38" s="138">
        <v>199</v>
      </c>
      <c r="K38" s="138">
        <v>23</v>
      </c>
      <c r="L38" s="138">
        <v>29</v>
      </c>
      <c r="M38" s="138">
        <v>28</v>
      </c>
      <c r="N38" s="138">
        <v>42</v>
      </c>
      <c r="O38" s="138">
        <v>0</v>
      </c>
      <c r="P38" s="138">
        <v>21</v>
      </c>
      <c r="Q38" s="138">
        <v>844</v>
      </c>
      <c r="R38" s="138">
        <v>1576</v>
      </c>
      <c r="S38" s="139">
        <f t="shared" si="1"/>
        <v>0.53553299492385786</v>
      </c>
    </row>
    <row r="39" spans="1:19" s="30" customFormat="1" ht="15.6" customHeight="1" x14ac:dyDescent="0.25">
      <c r="A39" s="65">
        <v>22</v>
      </c>
      <c r="B39" s="66">
        <v>621</v>
      </c>
      <c r="C39" s="67" t="s">
        <v>126</v>
      </c>
      <c r="D39" s="140">
        <f t="shared" si="0"/>
        <v>6</v>
      </c>
      <c r="E39" s="141">
        <v>26</v>
      </c>
      <c r="F39" s="141">
        <v>68</v>
      </c>
      <c r="G39" s="141">
        <v>5</v>
      </c>
      <c r="H39" s="141">
        <v>99</v>
      </c>
      <c r="I39" s="141">
        <v>71</v>
      </c>
      <c r="J39" s="141">
        <v>93</v>
      </c>
      <c r="K39" s="141">
        <v>7</v>
      </c>
      <c r="L39" s="141">
        <v>9</v>
      </c>
      <c r="M39" s="141">
        <v>9</v>
      </c>
      <c r="N39" s="141">
        <v>12</v>
      </c>
      <c r="O39" s="141">
        <v>0</v>
      </c>
      <c r="P39" s="141">
        <v>7</v>
      </c>
      <c r="Q39" s="141">
        <v>307</v>
      </c>
      <c r="R39" s="141">
        <v>600</v>
      </c>
      <c r="S39" s="142">
        <f t="shared" si="1"/>
        <v>0.51166666666666671</v>
      </c>
    </row>
    <row r="40" spans="1:19" s="30" customFormat="1" ht="15.6" customHeight="1" x14ac:dyDescent="0.25">
      <c r="A40" s="71">
        <v>23</v>
      </c>
      <c r="B40" s="72">
        <v>621</v>
      </c>
      <c r="C40" s="73" t="s">
        <v>128</v>
      </c>
      <c r="D40" s="134">
        <f t="shared" si="0"/>
        <v>3</v>
      </c>
      <c r="E40" s="135">
        <v>42</v>
      </c>
      <c r="F40" s="135">
        <v>47</v>
      </c>
      <c r="G40" s="135">
        <v>4</v>
      </c>
      <c r="H40" s="135">
        <v>93</v>
      </c>
      <c r="I40" s="135">
        <v>69</v>
      </c>
      <c r="J40" s="135">
        <v>96</v>
      </c>
      <c r="K40" s="135">
        <v>7</v>
      </c>
      <c r="L40" s="135">
        <v>13</v>
      </c>
      <c r="M40" s="135">
        <v>11</v>
      </c>
      <c r="N40" s="135">
        <v>12</v>
      </c>
      <c r="O40" s="135">
        <v>0</v>
      </c>
      <c r="P40" s="135">
        <v>9</v>
      </c>
      <c r="Q40" s="135">
        <v>310</v>
      </c>
      <c r="R40" s="135">
        <v>600</v>
      </c>
      <c r="S40" s="136">
        <f t="shared" si="1"/>
        <v>0.51666666666666672</v>
      </c>
    </row>
    <row r="41" spans="1:19" s="30" customFormat="1" ht="15.6" customHeight="1" x14ac:dyDescent="0.25">
      <c r="A41" s="65">
        <v>24</v>
      </c>
      <c r="B41" s="66">
        <v>621</v>
      </c>
      <c r="C41" s="67" t="s">
        <v>129</v>
      </c>
      <c r="D41" s="140">
        <f t="shared" si="0"/>
        <v>6</v>
      </c>
      <c r="E41" s="141">
        <v>37</v>
      </c>
      <c r="F41" s="141">
        <v>53</v>
      </c>
      <c r="G41" s="141">
        <v>6</v>
      </c>
      <c r="H41" s="141">
        <v>96</v>
      </c>
      <c r="I41" s="141">
        <v>90</v>
      </c>
      <c r="J41" s="141">
        <v>76</v>
      </c>
      <c r="K41" s="141">
        <v>5</v>
      </c>
      <c r="L41" s="141">
        <v>11</v>
      </c>
      <c r="M41" s="141">
        <v>12</v>
      </c>
      <c r="N41" s="141">
        <v>15</v>
      </c>
      <c r="O41" s="141">
        <v>1</v>
      </c>
      <c r="P41" s="141">
        <v>10</v>
      </c>
      <c r="Q41" s="141">
        <v>316</v>
      </c>
      <c r="R41" s="141">
        <v>599</v>
      </c>
      <c r="S41" s="142">
        <f t="shared" ref="S41:S71" si="2">Q41/R41</f>
        <v>0.52754590984974958</v>
      </c>
    </row>
    <row r="42" spans="1:19" s="30" customFormat="1" ht="15.6" customHeight="1" x14ac:dyDescent="0.25">
      <c r="A42" s="71">
        <v>25</v>
      </c>
      <c r="B42" s="72">
        <v>621</v>
      </c>
      <c r="C42" s="73" t="s">
        <v>138</v>
      </c>
      <c r="D42" s="134">
        <f t="shared" si="0"/>
        <v>24</v>
      </c>
      <c r="E42" s="135">
        <v>39</v>
      </c>
      <c r="F42" s="135">
        <v>53</v>
      </c>
      <c r="G42" s="135">
        <v>8</v>
      </c>
      <c r="H42" s="135">
        <v>100</v>
      </c>
      <c r="I42" s="135">
        <v>73</v>
      </c>
      <c r="J42" s="135">
        <v>76</v>
      </c>
      <c r="K42" s="135">
        <v>5</v>
      </c>
      <c r="L42" s="135">
        <v>11</v>
      </c>
      <c r="M42" s="135">
        <v>9</v>
      </c>
      <c r="N42" s="135">
        <v>18</v>
      </c>
      <c r="O42" s="135">
        <v>0</v>
      </c>
      <c r="P42" s="135">
        <v>9</v>
      </c>
      <c r="Q42" s="135">
        <v>301</v>
      </c>
      <c r="R42" s="135">
        <v>599</v>
      </c>
      <c r="S42" s="136">
        <f t="shared" si="2"/>
        <v>0.5025041736227045</v>
      </c>
    </row>
    <row r="43" spans="1:19" s="30" customFormat="1" ht="15.6" customHeight="1" x14ac:dyDescent="0.25">
      <c r="A43" s="59" t="s">
        <v>178</v>
      </c>
      <c r="B43" s="60">
        <v>621</v>
      </c>
      <c r="C43" s="61" t="s">
        <v>13</v>
      </c>
      <c r="D43" s="137">
        <f t="shared" si="0"/>
        <v>47</v>
      </c>
      <c r="E43" s="138">
        <v>144</v>
      </c>
      <c r="F43" s="138">
        <v>221</v>
      </c>
      <c r="G43" s="138">
        <v>23</v>
      </c>
      <c r="H43" s="138">
        <v>388</v>
      </c>
      <c r="I43" s="138">
        <v>303</v>
      </c>
      <c r="J43" s="138">
        <v>341</v>
      </c>
      <c r="K43" s="138">
        <v>24</v>
      </c>
      <c r="L43" s="138">
        <v>44</v>
      </c>
      <c r="M43" s="138">
        <v>41</v>
      </c>
      <c r="N43" s="138">
        <v>57</v>
      </c>
      <c r="O43" s="138">
        <v>1</v>
      </c>
      <c r="P43" s="138">
        <v>35</v>
      </c>
      <c r="Q43" s="138">
        <v>1234</v>
      </c>
      <c r="R43" s="138">
        <v>2398</v>
      </c>
      <c r="S43" s="139">
        <f t="shared" si="2"/>
        <v>0.5145954962468724</v>
      </c>
    </row>
    <row r="44" spans="1:19" s="30" customFormat="1" ht="15.6" customHeight="1" x14ac:dyDescent="0.25">
      <c r="A44" s="71">
        <v>26</v>
      </c>
      <c r="B44" s="72">
        <v>622</v>
      </c>
      <c r="C44" s="73" t="s">
        <v>126</v>
      </c>
      <c r="D44" s="134">
        <f t="shared" si="0"/>
        <v>48</v>
      </c>
      <c r="E44" s="135">
        <v>53</v>
      </c>
      <c r="F44" s="135">
        <v>85</v>
      </c>
      <c r="G44" s="135">
        <v>8</v>
      </c>
      <c r="H44" s="135">
        <v>146</v>
      </c>
      <c r="I44" s="135">
        <v>98</v>
      </c>
      <c r="J44" s="135">
        <v>69</v>
      </c>
      <c r="K44" s="135">
        <v>3</v>
      </c>
      <c r="L44" s="135">
        <v>11</v>
      </c>
      <c r="M44" s="135">
        <v>1</v>
      </c>
      <c r="N44" s="135">
        <v>18</v>
      </c>
      <c r="O44" s="135">
        <v>0</v>
      </c>
      <c r="P44" s="135">
        <v>16</v>
      </c>
      <c r="Q44" s="135">
        <v>362</v>
      </c>
      <c r="R44" s="135">
        <v>588</v>
      </c>
      <c r="S44" s="136">
        <f t="shared" si="2"/>
        <v>0.61564625850340138</v>
      </c>
    </row>
    <row r="45" spans="1:19" s="30" customFormat="1" ht="15.6" customHeight="1" x14ac:dyDescent="0.25">
      <c r="A45" s="59" t="s">
        <v>178</v>
      </c>
      <c r="B45" s="60">
        <v>622</v>
      </c>
      <c r="C45" s="61" t="s">
        <v>9</v>
      </c>
      <c r="D45" s="137">
        <f t="shared" si="0"/>
        <v>48</v>
      </c>
      <c r="E45" s="138">
        <v>53</v>
      </c>
      <c r="F45" s="138">
        <v>85</v>
      </c>
      <c r="G45" s="138">
        <v>8</v>
      </c>
      <c r="H45" s="138">
        <v>146</v>
      </c>
      <c r="I45" s="138">
        <v>98</v>
      </c>
      <c r="J45" s="138">
        <v>69</v>
      </c>
      <c r="K45" s="138">
        <v>3</v>
      </c>
      <c r="L45" s="138">
        <v>11</v>
      </c>
      <c r="M45" s="138">
        <v>1</v>
      </c>
      <c r="N45" s="138">
        <v>18</v>
      </c>
      <c r="O45" s="138">
        <v>0</v>
      </c>
      <c r="P45" s="138">
        <v>16</v>
      </c>
      <c r="Q45" s="138">
        <v>362</v>
      </c>
      <c r="R45" s="138">
        <v>588</v>
      </c>
      <c r="S45" s="139">
        <f t="shared" si="2"/>
        <v>0.61564625850340138</v>
      </c>
    </row>
    <row r="46" spans="1:19" s="30" customFormat="1" ht="15.6" customHeight="1" x14ac:dyDescent="0.25">
      <c r="A46" s="71">
        <v>27</v>
      </c>
      <c r="B46" s="72">
        <v>623</v>
      </c>
      <c r="C46" s="73" t="s">
        <v>126</v>
      </c>
      <c r="D46" s="134">
        <f t="shared" si="0"/>
        <v>21</v>
      </c>
      <c r="E46" s="135">
        <v>3</v>
      </c>
      <c r="F46" s="135">
        <v>7</v>
      </c>
      <c r="G46" s="135">
        <v>1</v>
      </c>
      <c r="H46" s="135">
        <v>11</v>
      </c>
      <c r="I46" s="135">
        <v>37</v>
      </c>
      <c r="J46" s="135">
        <v>16</v>
      </c>
      <c r="K46" s="135">
        <v>1</v>
      </c>
      <c r="L46" s="135">
        <v>6</v>
      </c>
      <c r="M46" s="135">
        <v>0</v>
      </c>
      <c r="N46" s="135">
        <v>1</v>
      </c>
      <c r="O46" s="135">
        <v>0</v>
      </c>
      <c r="P46" s="135">
        <v>1</v>
      </c>
      <c r="Q46" s="135">
        <v>73</v>
      </c>
      <c r="R46" s="135">
        <v>135</v>
      </c>
      <c r="S46" s="136">
        <f t="shared" si="2"/>
        <v>0.54074074074074074</v>
      </c>
    </row>
    <row r="47" spans="1:19" s="30" customFormat="1" ht="15.6" customHeight="1" x14ac:dyDescent="0.25">
      <c r="A47" s="59" t="s">
        <v>178</v>
      </c>
      <c r="B47" s="60">
        <v>623</v>
      </c>
      <c r="C47" s="61" t="s">
        <v>9</v>
      </c>
      <c r="D47" s="137">
        <f t="shared" si="0"/>
        <v>21</v>
      </c>
      <c r="E47" s="138">
        <v>3</v>
      </c>
      <c r="F47" s="138">
        <v>7</v>
      </c>
      <c r="G47" s="138">
        <v>1</v>
      </c>
      <c r="H47" s="138">
        <v>11</v>
      </c>
      <c r="I47" s="138">
        <v>37</v>
      </c>
      <c r="J47" s="138">
        <v>16</v>
      </c>
      <c r="K47" s="138">
        <v>1</v>
      </c>
      <c r="L47" s="138">
        <v>6</v>
      </c>
      <c r="M47" s="138">
        <v>0</v>
      </c>
      <c r="N47" s="138">
        <v>1</v>
      </c>
      <c r="O47" s="138">
        <v>0</v>
      </c>
      <c r="P47" s="138">
        <v>1</v>
      </c>
      <c r="Q47" s="138">
        <v>73</v>
      </c>
      <c r="R47" s="138">
        <v>135</v>
      </c>
      <c r="S47" s="139">
        <f t="shared" si="2"/>
        <v>0.54074074074074074</v>
      </c>
    </row>
    <row r="48" spans="1:19" s="30" customFormat="1" ht="15.6" customHeight="1" x14ac:dyDescent="0.25">
      <c r="A48" s="71">
        <v>28</v>
      </c>
      <c r="B48" s="72">
        <v>624</v>
      </c>
      <c r="C48" s="73" t="s">
        <v>126</v>
      </c>
      <c r="D48" s="134">
        <f t="shared" si="0"/>
        <v>15</v>
      </c>
      <c r="E48" s="135">
        <v>37</v>
      </c>
      <c r="F48" s="135">
        <v>61</v>
      </c>
      <c r="G48" s="135">
        <v>5</v>
      </c>
      <c r="H48" s="135">
        <v>103</v>
      </c>
      <c r="I48" s="135">
        <v>56</v>
      </c>
      <c r="J48" s="135">
        <v>88</v>
      </c>
      <c r="K48" s="135">
        <v>1</v>
      </c>
      <c r="L48" s="135">
        <v>6</v>
      </c>
      <c r="M48" s="135">
        <v>7</v>
      </c>
      <c r="N48" s="135">
        <v>15</v>
      </c>
      <c r="O48" s="135">
        <v>0</v>
      </c>
      <c r="P48" s="135">
        <v>4</v>
      </c>
      <c r="Q48" s="135">
        <v>280</v>
      </c>
      <c r="R48" s="135">
        <v>491</v>
      </c>
      <c r="S48" s="136">
        <f t="shared" si="2"/>
        <v>0.570264765784114</v>
      </c>
    </row>
    <row r="49" spans="1:19" s="30" customFormat="1" ht="15.6" customHeight="1" x14ac:dyDescent="0.25">
      <c r="A49" s="65">
        <v>29</v>
      </c>
      <c r="B49" s="66">
        <v>624</v>
      </c>
      <c r="C49" s="67" t="s">
        <v>128</v>
      </c>
      <c r="D49" s="140">
        <f t="shared" si="0"/>
        <v>8</v>
      </c>
      <c r="E49" s="141">
        <v>17</v>
      </c>
      <c r="F49" s="141">
        <v>59</v>
      </c>
      <c r="G49" s="141">
        <v>6</v>
      </c>
      <c r="H49" s="141">
        <v>82</v>
      </c>
      <c r="I49" s="141">
        <v>77</v>
      </c>
      <c r="J49" s="141">
        <v>90</v>
      </c>
      <c r="K49" s="141">
        <v>3</v>
      </c>
      <c r="L49" s="141">
        <v>4</v>
      </c>
      <c r="M49" s="141">
        <v>2</v>
      </c>
      <c r="N49" s="141">
        <v>16</v>
      </c>
      <c r="O49" s="141">
        <v>0</v>
      </c>
      <c r="P49" s="141">
        <v>6</v>
      </c>
      <c r="Q49" s="141">
        <v>280</v>
      </c>
      <c r="R49" s="141">
        <v>491</v>
      </c>
      <c r="S49" s="142">
        <f t="shared" si="2"/>
        <v>0.570264765784114</v>
      </c>
    </row>
    <row r="50" spans="1:19" s="30" customFormat="1" ht="15.6" customHeight="1" x14ac:dyDescent="0.25">
      <c r="A50" s="59" t="s">
        <v>178</v>
      </c>
      <c r="B50" s="60">
        <v>624</v>
      </c>
      <c r="C50" s="61" t="s">
        <v>11</v>
      </c>
      <c r="D50" s="137">
        <f t="shared" si="0"/>
        <v>7</v>
      </c>
      <c r="E50" s="138">
        <v>54</v>
      </c>
      <c r="F50" s="138">
        <v>120</v>
      </c>
      <c r="G50" s="138">
        <v>11</v>
      </c>
      <c r="H50" s="138">
        <v>185</v>
      </c>
      <c r="I50" s="138">
        <v>133</v>
      </c>
      <c r="J50" s="138">
        <v>178</v>
      </c>
      <c r="K50" s="138">
        <v>4</v>
      </c>
      <c r="L50" s="138">
        <v>10</v>
      </c>
      <c r="M50" s="138">
        <v>9</v>
      </c>
      <c r="N50" s="138">
        <v>31</v>
      </c>
      <c r="O50" s="138">
        <v>0</v>
      </c>
      <c r="P50" s="138">
        <v>10</v>
      </c>
      <c r="Q50" s="138">
        <v>560</v>
      </c>
      <c r="R50" s="138">
        <v>982</v>
      </c>
      <c r="S50" s="139">
        <f t="shared" si="2"/>
        <v>0.570264765784114</v>
      </c>
    </row>
    <row r="51" spans="1:19" s="30" customFormat="1" ht="15.6" customHeight="1" x14ac:dyDescent="0.25">
      <c r="A51" s="65">
        <v>30</v>
      </c>
      <c r="B51" s="66">
        <v>625</v>
      </c>
      <c r="C51" s="67" t="s">
        <v>126</v>
      </c>
      <c r="D51" s="140">
        <f t="shared" si="0"/>
        <v>25</v>
      </c>
      <c r="E51" s="141">
        <v>34</v>
      </c>
      <c r="F51" s="141">
        <v>62</v>
      </c>
      <c r="G51" s="141">
        <v>10</v>
      </c>
      <c r="H51" s="141">
        <v>106</v>
      </c>
      <c r="I51" s="141">
        <v>65</v>
      </c>
      <c r="J51" s="141">
        <v>131</v>
      </c>
      <c r="K51" s="141">
        <v>0</v>
      </c>
      <c r="L51" s="141">
        <v>19</v>
      </c>
      <c r="M51" s="141">
        <v>7</v>
      </c>
      <c r="N51" s="141">
        <v>17</v>
      </c>
      <c r="O51" s="141">
        <v>0</v>
      </c>
      <c r="P51" s="141">
        <v>8</v>
      </c>
      <c r="Q51" s="141">
        <v>353</v>
      </c>
      <c r="R51" s="141">
        <v>612</v>
      </c>
      <c r="S51" s="142">
        <f t="shared" si="2"/>
        <v>0.57679738562091498</v>
      </c>
    </row>
    <row r="52" spans="1:19" s="30" customFormat="1" ht="15.6" customHeight="1" x14ac:dyDescent="0.25">
      <c r="A52" s="71">
        <v>31</v>
      </c>
      <c r="B52" s="72">
        <v>625</v>
      </c>
      <c r="C52" s="73" t="s">
        <v>128</v>
      </c>
      <c r="D52" s="134">
        <f t="shared" si="0"/>
        <v>8</v>
      </c>
      <c r="E52" s="135">
        <v>40</v>
      </c>
      <c r="F52" s="135">
        <v>60</v>
      </c>
      <c r="G52" s="135">
        <v>11</v>
      </c>
      <c r="H52" s="135">
        <v>111</v>
      </c>
      <c r="I52" s="135">
        <v>72</v>
      </c>
      <c r="J52" s="135">
        <v>119</v>
      </c>
      <c r="K52" s="135">
        <v>4</v>
      </c>
      <c r="L52" s="135">
        <v>7</v>
      </c>
      <c r="M52" s="135">
        <v>5</v>
      </c>
      <c r="N52" s="135">
        <v>24</v>
      </c>
      <c r="O52" s="135">
        <v>0</v>
      </c>
      <c r="P52" s="135">
        <v>8</v>
      </c>
      <c r="Q52" s="135">
        <v>350</v>
      </c>
      <c r="R52" s="135">
        <v>612</v>
      </c>
      <c r="S52" s="136">
        <f t="shared" si="2"/>
        <v>0.57189542483660127</v>
      </c>
    </row>
    <row r="53" spans="1:19" s="30" customFormat="1" ht="15.6" customHeight="1" x14ac:dyDescent="0.25">
      <c r="A53" s="59" t="s">
        <v>178</v>
      </c>
      <c r="B53" s="60">
        <v>625</v>
      </c>
      <c r="C53" s="61" t="s">
        <v>11</v>
      </c>
      <c r="D53" s="137">
        <f t="shared" si="0"/>
        <v>33</v>
      </c>
      <c r="E53" s="138">
        <v>74</v>
      </c>
      <c r="F53" s="138">
        <v>122</v>
      </c>
      <c r="G53" s="138">
        <v>21</v>
      </c>
      <c r="H53" s="138">
        <v>217</v>
      </c>
      <c r="I53" s="138">
        <v>137</v>
      </c>
      <c r="J53" s="138">
        <v>250</v>
      </c>
      <c r="K53" s="138">
        <v>4</v>
      </c>
      <c r="L53" s="138">
        <v>26</v>
      </c>
      <c r="M53" s="138">
        <v>12</v>
      </c>
      <c r="N53" s="138">
        <v>41</v>
      </c>
      <c r="O53" s="138">
        <v>0</v>
      </c>
      <c r="P53" s="138">
        <v>16</v>
      </c>
      <c r="Q53" s="138">
        <v>703</v>
      </c>
      <c r="R53" s="138">
        <v>1224</v>
      </c>
      <c r="S53" s="139">
        <f t="shared" si="2"/>
        <v>0.57434640522875813</v>
      </c>
    </row>
    <row r="54" spans="1:19" s="30" customFormat="1" ht="15.6" customHeight="1" x14ac:dyDescent="0.25">
      <c r="A54" s="71">
        <v>32</v>
      </c>
      <c r="B54" s="72">
        <v>626</v>
      </c>
      <c r="C54" s="73" t="s">
        <v>126</v>
      </c>
      <c r="D54" s="134">
        <f t="shared" si="0"/>
        <v>78</v>
      </c>
      <c r="E54" s="135">
        <v>56</v>
      </c>
      <c r="F54" s="135">
        <v>78</v>
      </c>
      <c r="G54" s="135">
        <v>3</v>
      </c>
      <c r="H54" s="135">
        <v>137</v>
      </c>
      <c r="I54" s="135">
        <v>50</v>
      </c>
      <c r="J54" s="135">
        <v>59</v>
      </c>
      <c r="K54" s="135">
        <v>8</v>
      </c>
      <c r="L54" s="135">
        <v>7</v>
      </c>
      <c r="M54" s="135">
        <v>2</v>
      </c>
      <c r="N54" s="135">
        <v>16</v>
      </c>
      <c r="O54" s="135">
        <v>0</v>
      </c>
      <c r="P54" s="135">
        <v>5</v>
      </c>
      <c r="Q54" s="135">
        <v>284</v>
      </c>
      <c r="R54" s="135">
        <v>427</v>
      </c>
      <c r="S54" s="136">
        <f t="shared" si="2"/>
        <v>0.66510538641686179</v>
      </c>
    </row>
    <row r="55" spans="1:19" s="30" customFormat="1" ht="15.6" customHeight="1" x14ac:dyDescent="0.25">
      <c r="A55" s="59" t="s">
        <v>178</v>
      </c>
      <c r="B55" s="60">
        <v>626</v>
      </c>
      <c r="C55" s="61" t="s">
        <v>9</v>
      </c>
      <c r="D55" s="137">
        <f t="shared" si="0"/>
        <v>78</v>
      </c>
      <c r="E55" s="138">
        <v>56</v>
      </c>
      <c r="F55" s="138">
        <v>78</v>
      </c>
      <c r="G55" s="138">
        <v>3</v>
      </c>
      <c r="H55" s="138">
        <v>137</v>
      </c>
      <c r="I55" s="138">
        <v>50</v>
      </c>
      <c r="J55" s="138">
        <v>59</v>
      </c>
      <c r="K55" s="138">
        <v>8</v>
      </c>
      <c r="L55" s="138">
        <v>7</v>
      </c>
      <c r="M55" s="138">
        <v>2</v>
      </c>
      <c r="N55" s="138">
        <v>16</v>
      </c>
      <c r="O55" s="138">
        <v>0</v>
      </c>
      <c r="P55" s="138">
        <v>5</v>
      </c>
      <c r="Q55" s="138">
        <v>284</v>
      </c>
      <c r="R55" s="138">
        <v>427</v>
      </c>
      <c r="S55" s="139">
        <f t="shared" si="2"/>
        <v>0.66510538641686179</v>
      </c>
    </row>
    <row r="56" spans="1:19" s="30" customFormat="1" ht="15.6" customHeight="1" x14ac:dyDescent="0.25">
      <c r="A56" s="71">
        <v>33</v>
      </c>
      <c r="B56" s="72">
        <v>627</v>
      </c>
      <c r="C56" s="73" t="s">
        <v>126</v>
      </c>
      <c r="D56" s="134">
        <f t="shared" si="0"/>
        <v>64</v>
      </c>
      <c r="E56" s="135">
        <v>23</v>
      </c>
      <c r="F56" s="135">
        <v>97</v>
      </c>
      <c r="G56" s="135">
        <v>6</v>
      </c>
      <c r="H56" s="135">
        <v>126</v>
      </c>
      <c r="I56" s="135">
        <v>61</v>
      </c>
      <c r="J56" s="135">
        <v>62</v>
      </c>
      <c r="K56" s="135">
        <v>6</v>
      </c>
      <c r="L56" s="135">
        <v>2</v>
      </c>
      <c r="M56" s="135">
        <v>7</v>
      </c>
      <c r="N56" s="135">
        <v>16</v>
      </c>
      <c r="O56" s="135">
        <v>0</v>
      </c>
      <c r="P56" s="135">
        <v>8</v>
      </c>
      <c r="Q56" s="135">
        <v>288</v>
      </c>
      <c r="R56" s="135">
        <v>485</v>
      </c>
      <c r="S56" s="136">
        <f t="shared" si="2"/>
        <v>0.59381443298969072</v>
      </c>
    </row>
    <row r="57" spans="1:19" s="30" customFormat="1" ht="15.6" customHeight="1" x14ac:dyDescent="0.25">
      <c r="A57" s="77" t="s">
        <v>178</v>
      </c>
      <c r="B57" s="78">
        <v>627</v>
      </c>
      <c r="C57" s="79" t="s">
        <v>9</v>
      </c>
      <c r="D57" s="152">
        <f t="shared" si="0"/>
        <v>64</v>
      </c>
      <c r="E57" s="145">
        <v>23</v>
      </c>
      <c r="F57" s="145">
        <v>97</v>
      </c>
      <c r="G57" s="145">
        <v>6</v>
      </c>
      <c r="H57" s="145">
        <v>126</v>
      </c>
      <c r="I57" s="145">
        <v>61</v>
      </c>
      <c r="J57" s="145">
        <v>62</v>
      </c>
      <c r="K57" s="145">
        <v>6</v>
      </c>
      <c r="L57" s="145">
        <v>2</v>
      </c>
      <c r="M57" s="145">
        <v>7</v>
      </c>
      <c r="N57" s="145">
        <v>16</v>
      </c>
      <c r="O57" s="145">
        <v>0</v>
      </c>
      <c r="P57" s="145">
        <v>8</v>
      </c>
      <c r="Q57" s="145">
        <v>288</v>
      </c>
      <c r="R57" s="145">
        <v>485</v>
      </c>
      <c r="S57" s="146">
        <f t="shared" si="2"/>
        <v>0.59381443298969072</v>
      </c>
    </row>
    <row r="58" spans="1:19" s="30" customFormat="1" ht="15.6" customHeight="1" x14ac:dyDescent="0.25">
      <c r="A58" s="104">
        <v>34</v>
      </c>
      <c r="B58" s="105">
        <v>628</v>
      </c>
      <c r="C58" s="106" t="s">
        <v>126</v>
      </c>
      <c r="D58" s="153">
        <f t="shared" si="0"/>
        <v>34</v>
      </c>
      <c r="E58" s="147">
        <v>25</v>
      </c>
      <c r="F58" s="147">
        <v>42</v>
      </c>
      <c r="G58" s="147">
        <v>4</v>
      </c>
      <c r="H58" s="147">
        <v>71</v>
      </c>
      <c r="I58" s="147">
        <v>77</v>
      </c>
      <c r="J58" s="147">
        <v>111</v>
      </c>
      <c r="K58" s="147">
        <v>3</v>
      </c>
      <c r="L58" s="147">
        <v>10</v>
      </c>
      <c r="M58" s="147">
        <v>11</v>
      </c>
      <c r="N58" s="147">
        <v>70</v>
      </c>
      <c r="O58" s="147">
        <v>0</v>
      </c>
      <c r="P58" s="147">
        <v>13</v>
      </c>
      <c r="Q58" s="147">
        <v>366</v>
      </c>
      <c r="R58" s="147">
        <v>589</v>
      </c>
      <c r="S58" s="148">
        <f t="shared" si="2"/>
        <v>0.62139219015280134</v>
      </c>
    </row>
    <row r="59" spans="1:19" s="30" customFormat="1" ht="15.6" customHeight="1" x14ac:dyDescent="0.25">
      <c r="A59" s="65">
        <v>35</v>
      </c>
      <c r="B59" s="66">
        <v>628</v>
      </c>
      <c r="C59" s="67" t="s">
        <v>128</v>
      </c>
      <c r="D59" s="140">
        <f t="shared" si="0"/>
        <v>14</v>
      </c>
      <c r="E59" s="141">
        <v>23</v>
      </c>
      <c r="F59" s="141">
        <v>50</v>
      </c>
      <c r="G59" s="141">
        <v>4</v>
      </c>
      <c r="H59" s="141">
        <v>77</v>
      </c>
      <c r="I59" s="141">
        <v>70</v>
      </c>
      <c r="J59" s="141">
        <v>91</v>
      </c>
      <c r="K59" s="141">
        <v>8</v>
      </c>
      <c r="L59" s="141">
        <v>4</v>
      </c>
      <c r="M59" s="141">
        <v>16</v>
      </c>
      <c r="N59" s="141">
        <v>67</v>
      </c>
      <c r="O59" s="141">
        <v>1</v>
      </c>
      <c r="P59" s="141">
        <v>14</v>
      </c>
      <c r="Q59" s="141">
        <v>348</v>
      </c>
      <c r="R59" s="141">
        <v>589</v>
      </c>
      <c r="S59" s="142">
        <f t="shared" si="2"/>
        <v>0.5908319185059423</v>
      </c>
    </row>
    <row r="60" spans="1:19" s="30" customFormat="1" ht="15.6" customHeight="1" x14ac:dyDescent="0.25">
      <c r="A60" s="59" t="s">
        <v>178</v>
      </c>
      <c r="B60" s="60">
        <v>628</v>
      </c>
      <c r="C60" s="61" t="s">
        <v>11</v>
      </c>
      <c r="D60" s="137">
        <f t="shared" si="0"/>
        <v>54</v>
      </c>
      <c r="E60" s="138">
        <v>48</v>
      </c>
      <c r="F60" s="138">
        <v>92</v>
      </c>
      <c r="G60" s="138">
        <v>8</v>
      </c>
      <c r="H60" s="138">
        <v>148</v>
      </c>
      <c r="I60" s="138">
        <v>147</v>
      </c>
      <c r="J60" s="138">
        <v>202</v>
      </c>
      <c r="K60" s="138">
        <v>11</v>
      </c>
      <c r="L60" s="138">
        <v>14</v>
      </c>
      <c r="M60" s="138">
        <v>27</v>
      </c>
      <c r="N60" s="138">
        <v>137</v>
      </c>
      <c r="O60" s="138">
        <v>1</v>
      </c>
      <c r="P60" s="138">
        <v>27</v>
      </c>
      <c r="Q60" s="138">
        <v>714</v>
      </c>
      <c r="R60" s="138">
        <v>1178</v>
      </c>
      <c r="S60" s="139">
        <f t="shared" si="2"/>
        <v>0.60611205432937176</v>
      </c>
    </row>
    <row r="61" spans="1:19" s="30" customFormat="1" ht="15.6" customHeight="1" x14ac:dyDescent="0.25">
      <c r="A61" s="65">
        <v>36</v>
      </c>
      <c r="B61" s="66">
        <v>629</v>
      </c>
      <c r="C61" s="67" t="s">
        <v>126</v>
      </c>
      <c r="D61" s="140">
        <f t="shared" si="0"/>
        <v>8</v>
      </c>
      <c r="E61" s="141">
        <v>39</v>
      </c>
      <c r="F61" s="141">
        <v>61</v>
      </c>
      <c r="G61" s="141">
        <v>3</v>
      </c>
      <c r="H61" s="141">
        <v>103</v>
      </c>
      <c r="I61" s="141">
        <v>79</v>
      </c>
      <c r="J61" s="141">
        <v>111</v>
      </c>
      <c r="K61" s="141">
        <v>3</v>
      </c>
      <c r="L61" s="141">
        <v>3</v>
      </c>
      <c r="M61" s="141">
        <v>9</v>
      </c>
      <c r="N61" s="141">
        <v>40</v>
      </c>
      <c r="O61" s="141">
        <v>0</v>
      </c>
      <c r="P61" s="141">
        <v>11</v>
      </c>
      <c r="Q61" s="141">
        <v>359</v>
      </c>
      <c r="R61" s="141">
        <v>586</v>
      </c>
      <c r="S61" s="142">
        <f t="shared" si="2"/>
        <v>0.61262798634812288</v>
      </c>
    </row>
    <row r="62" spans="1:19" s="30" customFormat="1" ht="15.6" customHeight="1" x14ac:dyDescent="0.25">
      <c r="A62" s="71">
        <v>37</v>
      </c>
      <c r="B62" s="72">
        <v>629</v>
      </c>
      <c r="C62" s="73" t="s">
        <v>128</v>
      </c>
      <c r="D62" s="134">
        <f t="shared" si="0"/>
        <v>32</v>
      </c>
      <c r="E62" s="135">
        <v>55</v>
      </c>
      <c r="F62" s="135">
        <v>68</v>
      </c>
      <c r="G62" s="135">
        <v>4</v>
      </c>
      <c r="H62" s="135">
        <v>127</v>
      </c>
      <c r="I62" s="135">
        <v>67</v>
      </c>
      <c r="J62" s="135">
        <v>95</v>
      </c>
      <c r="K62" s="135">
        <v>3</v>
      </c>
      <c r="L62" s="135">
        <v>5</v>
      </c>
      <c r="M62" s="135">
        <v>4</v>
      </c>
      <c r="N62" s="135">
        <v>34</v>
      </c>
      <c r="O62" s="135">
        <v>0</v>
      </c>
      <c r="P62" s="135">
        <v>8</v>
      </c>
      <c r="Q62" s="135">
        <v>343</v>
      </c>
      <c r="R62" s="135">
        <v>585</v>
      </c>
      <c r="S62" s="136">
        <f t="shared" si="2"/>
        <v>0.58632478632478635</v>
      </c>
    </row>
    <row r="63" spans="1:19" s="30" customFormat="1" ht="15.6" customHeight="1" x14ac:dyDescent="0.25">
      <c r="A63" s="59" t="s">
        <v>178</v>
      </c>
      <c r="B63" s="60">
        <v>629</v>
      </c>
      <c r="C63" s="61" t="s">
        <v>11</v>
      </c>
      <c r="D63" s="137">
        <f t="shared" si="0"/>
        <v>24</v>
      </c>
      <c r="E63" s="138">
        <v>94</v>
      </c>
      <c r="F63" s="138">
        <v>129</v>
      </c>
      <c r="G63" s="138">
        <v>7</v>
      </c>
      <c r="H63" s="138">
        <v>230</v>
      </c>
      <c r="I63" s="138">
        <v>146</v>
      </c>
      <c r="J63" s="138">
        <v>206</v>
      </c>
      <c r="K63" s="138">
        <v>6</v>
      </c>
      <c r="L63" s="138">
        <v>8</v>
      </c>
      <c r="M63" s="138">
        <v>13</v>
      </c>
      <c r="N63" s="138">
        <v>74</v>
      </c>
      <c r="O63" s="138">
        <v>0</v>
      </c>
      <c r="P63" s="138">
        <v>19</v>
      </c>
      <c r="Q63" s="138">
        <v>702</v>
      </c>
      <c r="R63" s="138">
        <v>1171</v>
      </c>
      <c r="S63" s="139">
        <f t="shared" si="2"/>
        <v>0.59948761742100765</v>
      </c>
    </row>
    <row r="64" spans="1:19" s="30" customFormat="1" ht="15.6" customHeight="1" x14ac:dyDescent="0.25">
      <c r="A64" s="71">
        <v>38</v>
      </c>
      <c r="B64" s="72">
        <v>630</v>
      </c>
      <c r="C64" s="73" t="s">
        <v>126</v>
      </c>
      <c r="D64" s="134">
        <f t="shared" si="0"/>
        <v>204</v>
      </c>
      <c r="E64" s="135">
        <v>21</v>
      </c>
      <c r="F64" s="135">
        <v>35</v>
      </c>
      <c r="G64" s="135">
        <v>10</v>
      </c>
      <c r="H64" s="135">
        <v>66</v>
      </c>
      <c r="I64" s="135">
        <v>270</v>
      </c>
      <c r="J64" s="135">
        <v>30</v>
      </c>
      <c r="K64" s="135">
        <v>1</v>
      </c>
      <c r="L64" s="135">
        <v>5</v>
      </c>
      <c r="M64" s="135">
        <v>2</v>
      </c>
      <c r="N64" s="135">
        <v>11</v>
      </c>
      <c r="O64" s="135">
        <v>0</v>
      </c>
      <c r="P64" s="135">
        <v>3</v>
      </c>
      <c r="Q64" s="135">
        <v>388</v>
      </c>
      <c r="R64" s="135">
        <v>579</v>
      </c>
      <c r="S64" s="136">
        <f t="shared" si="2"/>
        <v>0.67012089810017272</v>
      </c>
    </row>
    <row r="65" spans="1:19" s="30" customFormat="1" ht="15.6" customHeight="1" x14ac:dyDescent="0.25">
      <c r="A65" s="65">
        <v>39</v>
      </c>
      <c r="B65" s="66">
        <v>630</v>
      </c>
      <c r="C65" s="67" t="s">
        <v>128</v>
      </c>
      <c r="D65" s="140">
        <f t="shared" si="0"/>
        <v>205</v>
      </c>
      <c r="E65" s="141">
        <v>12</v>
      </c>
      <c r="F65" s="141">
        <v>34</v>
      </c>
      <c r="G65" s="141">
        <v>3</v>
      </c>
      <c r="H65" s="141">
        <v>49</v>
      </c>
      <c r="I65" s="141">
        <v>254</v>
      </c>
      <c r="J65" s="141">
        <v>44</v>
      </c>
      <c r="K65" s="141">
        <v>2</v>
      </c>
      <c r="L65" s="141">
        <v>2</v>
      </c>
      <c r="M65" s="141">
        <v>3</v>
      </c>
      <c r="N65" s="141">
        <v>14</v>
      </c>
      <c r="O65" s="141">
        <v>0</v>
      </c>
      <c r="P65" s="141">
        <v>4</v>
      </c>
      <c r="Q65" s="141">
        <v>372</v>
      </c>
      <c r="R65" s="141">
        <v>579</v>
      </c>
      <c r="S65" s="142">
        <f t="shared" si="2"/>
        <v>0.6424870466321243</v>
      </c>
    </row>
    <row r="66" spans="1:19" s="30" customFormat="1" ht="15.6" customHeight="1" x14ac:dyDescent="0.25">
      <c r="A66" s="71">
        <v>40</v>
      </c>
      <c r="B66" s="72">
        <v>630</v>
      </c>
      <c r="C66" s="73" t="s">
        <v>129</v>
      </c>
      <c r="D66" s="134">
        <f t="shared" si="0"/>
        <v>188</v>
      </c>
      <c r="E66" s="135">
        <v>13</v>
      </c>
      <c r="F66" s="135">
        <v>60</v>
      </c>
      <c r="G66" s="135">
        <v>6</v>
      </c>
      <c r="H66" s="135">
        <v>79</v>
      </c>
      <c r="I66" s="135">
        <v>267</v>
      </c>
      <c r="J66" s="135">
        <v>23</v>
      </c>
      <c r="K66" s="135">
        <v>1</v>
      </c>
      <c r="L66" s="135">
        <v>3</v>
      </c>
      <c r="M66" s="135">
        <v>2</v>
      </c>
      <c r="N66" s="135">
        <v>10</v>
      </c>
      <c r="O66" s="135">
        <v>0</v>
      </c>
      <c r="P66" s="135">
        <v>4</v>
      </c>
      <c r="Q66" s="135">
        <v>389</v>
      </c>
      <c r="R66" s="135">
        <v>579</v>
      </c>
      <c r="S66" s="136">
        <f t="shared" si="2"/>
        <v>0.67184801381692572</v>
      </c>
    </row>
    <row r="67" spans="1:19" s="30" customFormat="1" ht="15.6" customHeight="1" x14ac:dyDescent="0.25">
      <c r="A67" s="59" t="s">
        <v>178</v>
      </c>
      <c r="B67" s="60">
        <v>630</v>
      </c>
      <c r="C67" s="61" t="s">
        <v>12</v>
      </c>
      <c r="D67" s="137">
        <f t="shared" si="0"/>
        <v>597</v>
      </c>
      <c r="E67" s="138">
        <v>46</v>
      </c>
      <c r="F67" s="138">
        <v>129</v>
      </c>
      <c r="G67" s="138">
        <v>19</v>
      </c>
      <c r="H67" s="138">
        <v>194</v>
      </c>
      <c r="I67" s="138">
        <v>791</v>
      </c>
      <c r="J67" s="138">
        <v>97</v>
      </c>
      <c r="K67" s="138">
        <v>4</v>
      </c>
      <c r="L67" s="138">
        <v>10</v>
      </c>
      <c r="M67" s="138">
        <v>7</v>
      </c>
      <c r="N67" s="138">
        <v>35</v>
      </c>
      <c r="O67" s="138">
        <v>0</v>
      </c>
      <c r="P67" s="138">
        <v>11</v>
      </c>
      <c r="Q67" s="138">
        <v>1149</v>
      </c>
      <c r="R67" s="138">
        <v>1737</v>
      </c>
      <c r="S67" s="139">
        <f t="shared" si="2"/>
        <v>0.66148531951640754</v>
      </c>
    </row>
    <row r="68" spans="1:19" s="30" customFormat="1" ht="15.6" customHeight="1" x14ac:dyDescent="0.25">
      <c r="A68" s="71">
        <v>41</v>
      </c>
      <c r="B68" s="72">
        <v>631</v>
      </c>
      <c r="C68" s="73" t="s">
        <v>126</v>
      </c>
      <c r="D68" s="134">
        <f t="shared" si="0"/>
        <v>3</v>
      </c>
      <c r="E68" s="135">
        <v>25</v>
      </c>
      <c r="F68" s="135">
        <v>79</v>
      </c>
      <c r="G68" s="135">
        <v>7</v>
      </c>
      <c r="H68" s="135">
        <v>111</v>
      </c>
      <c r="I68" s="135">
        <v>108</v>
      </c>
      <c r="J68" s="135">
        <v>60</v>
      </c>
      <c r="K68" s="135">
        <v>2</v>
      </c>
      <c r="L68" s="135">
        <v>3</v>
      </c>
      <c r="M68" s="135">
        <v>0</v>
      </c>
      <c r="N68" s="135">
        <v>9</v>
      </c>
      <c r="O68" s="135">
        <v>0</v>
      </c>
      <c r="P68" s="135">
        <v>7</v>
      </c>
      <c r="Q68" s="135">
        <v>300</v>
      </c>
      <c r="R68" s="135">
        <v>476</v>
      </c>
      <c r="S68" s="136">
        <f t="shared" si="2"/>
        <v>0.63025210084033612</v>
      </c>
    </row>
    <row r="69" spans="1:19" s="30" customFormat="1" ht="15.6" customHeight="1" x14ac:dyDescent="0.25">
      <c r="A69" s="59" t="s">
        <v>178</v>
      </c>
      <c r="B69" s="60">
        <v>631</v>
      </c>
      <c r="C69" s="61" t="s">
        <v>9</v>
      </c>
      <c r="D69" s="137">
        <f t="shared" si="0"/>
        <v>3</v>
      </c>
      <c r="E69" s="138">
        <v>25</v>
      </c>
      <c r="F69" s="138">
        <v>79</v>
      </c>
      <c r="G69" s="138">
        <v>7</v>
      </c>
      <c r="H69" s="138">
        <v>111</v>
      </c>
      <c r="I69" s="138">
        <v>108</v>
      </c>
      <c r="J69" s="138">
        <v>60</v>
      </c>
      <c r="K69" s="138">
        <v>2</v>
      </c>
      <c r="L69" s="138">
        <v>3</v>
      </c>
      <c r="M69" s="138">
        <v>0</v>
      </c>
      <c r="N69" s="138">
        <v>9</v>
      </c>
      <c r="O69" s="138">
        <v>0</v>
      </c>
      <c r="P69" s="138">
        <v>7</v>
      </c>
      <c r="Q69" s="138">
        <v>300</v>
      </c>
      <c r="R69" s="138">
        <v>476</v>
      </c>
      <c r="S69" s="139">
        <f t="shared" si="2"/>
        <v>0.63025210084033612</v>
      </c>
    </row>
    <row r="70" spans="1:19" s="30" customFormat="1" ht="15.6" customHeight="1" x14ac:dyDescent="0.25">
      <c r="A70" s="71">
        <v>42</v>
      </c>
      <c r="B70" s="72">
        <v>632</v>
      </c>
      <c r="C70" s="73" t="s">
        <v>126</v>
      </c>
      <c r="D70" s="134">
        <f t="shared" si="0"/>
        <v>41</v>
      </c>
      <c r="E70" s="135">
        <v>14</v>
      </c>
      <c r="F70" s="135">
        <v>11</v>
      </c>
      <c r="G70" s="135">
        <v>1</v>
      </c>
      <c r="H70" s="135">
        <v>26</v>
      </c>
      <c r="I70" s="135">
        <v>92</v>
      </c>
      <c r="J70" s="135">
        <v>46</v>
      </c>
      <c r="K70" s="135">
        <v>4</v>
      </c>
      <c r="L70" s="135">
        <v>2</v>
      </c>
      <c r="M70" s="135">
        <v>3</v>
      </c>
      <c r="N70" s="135">
        <v>51</v>
      </c>
      <c r="O70" s="135">
        <v>0</v>
      </c>
      <c r="P70" s="135">
        <v>9</v>
      </c>
      <c r="Q70" s="135">
        <v>233</v>
      </c>
      <c r="R70" s="135">
        <v>447</v>
      </c>
      <c r="S70" s="136">
        <f t="shared" si="2"/>
        <v>0.52125279642058164</v>
      </c>
    </row>
    <row r="71" spans="1:19" s="30" customFormat="1" ht="15.6" customHeight="1" x14ac:dyDescent="0.25">
      <c r="A71" s="65">
        <v>43</v>
      </c>
      <c r="B71" s="66">
        <v>632</v>
      </c>
      <c r="C71" s="67" t="s">
        <v>128</v>
      </c>
      <c r="D71" s="140">
        <f t="shared" si="0"/>
        <v>10</v>
      </c>
      <c r="E71" s="141">
        <v>27</v>
      </c>
      <c r="F71" s="141">
        <v>14</v>
      </c>
      <c r="G71" s="141">
        <v>2</v>
      </c>
      <c r="H71" s="141">
        <v>43</v>
      </c>
      <c r="I71" s="141">
        <v>69</v>
      </c>
      <c r="J71" s="141">
        <v>59</v>
      </c>
      <c r="K71" s="141">
        <v>6</v>
      </c>
      <c r="L71" s="141">
        <v>4</v>
      </c>
      <c r="M71" s="141">
        <v>1</v>
      </c>
      <c r="N71" s="141">
        <v>40</v>
      </c>
      <c r="O71" s="141">
        <v>0</v>
      </c>
      <c r="P71" s="141">
        <v>5</v>
      </c>
      <c r="Q71" s="141">
        <v>227</v>
      </c>
      <c r="R71" s="141">
        <v>447</v>
      </c>
      <c r="S71" s="142">
        <f t="shared" si="2"/>
        <v>0.50782997762863535</v>
      </c>
    </row>
    <row r="72" spans="1:19" s="30" customFormat="1" ht="15.6" customHeight="1" x14ac:dyDescent="0.25">
      <c r="A72" s="59" t="s">
        <v>178</v>
      </c>
      <c r="B72" s="60">
        <v>632</v>
      </c>
      <c r="C72" s="61" t="s">
        <v>11</v>
      </c>
      <c r="D72" s="137">
        <f t="shared" si="0"/>
        <v>56</v>
      </c>
      <c r="E72" s="138">
        <v>41</v>
      </c>
      <c r="F72" s="138">
        <v>25</v>
      </c>
      <c r="G72" s="138">
        <v>3</v>
      </c>
      <c r="H72" s="138">
        <v>69</v>
      </c>
      <c r="I72" s="138">
        <v>161</v>
      </c>
      <c r="J72" s="138">
        <v>105</v>
      </c>
      <c r="K72" s="138">
        <v>10</v>
      </c>
      <c r="L72" s="138">
        <v>6</v>
      </c>
      <c r="M72" s="138">
        <v>4</v>
      </c>
      <c r="N72" s="138">
        <v>91</v>
      </c>
      <c r="O72" s="138">
        <v>0</v>
      </c>
      <c r="P72" s="138">
        <v>14</v>
      </c>
      <c r="Q72" s="138">
        <v>460</v>
      </c>
      <c r="R72" s="138">
        <v>894</v>
      </c>
      <c r="S72" s="139">
        <f t="shared" ref="S72:S88" si="3">Q72/R72</f>
        <v>0.5145413870246085</v>
      </c>
    </row>
    <row r="73" spans="1:19" s="30" customFormat="1" ht="15.6" customHeight="1" x14ac:dyDescent="0.25">
      <c r="A73" s="65">
        <v>44</v>
      </c>
      <c r="B73" s="66">
        <v>633</v>
      </c>
      <c r="C73" s="67" t="s">
        <v>126</v>
      </c>
      <c r="D73" s="140">
        <f t="shared" ref="D73:D88" si="4">LARGE(H73:N73,1)-LARGE(H73:N73,2)</f>
        <v>0</v>
      </c>
      <c r="E73" s="141">
        <v>22</v>
      </c>
      <c r="F73" s="141">
        <v>36</v>
      </c>
      <c r="G73" s="141">
        <v>5</v>
      </c>
      <c r="H73" s="141">
        <v>63</v>
      </c>
      <c r="I73" s="141">
        <v>63</v>
      </c>
      <c r="J73" s="141">
        <v>29</v>
      </c>
      <c r="K73" s="141">
        <v>3</v>
      </c>
      <c r="L73" s="141">
        <v>14</v>
      </c>
      <c r="M73" s="141">
        <v>8</v>
      </c>
      <c r="N73" s="141">
        <v>42</v>
      </c>
      <c r="O73" s="141">
        <v>0</v>
      </c>
      <c r="P73" s="141">
        <v>7</v>
      </c>
      <c r="Q73" s="141">
        <v>229</v>
      </c>
      <c r="R73" s="141">
        <v>481</v>
      </c>
      <c r="S73" s="142">
        <f t="shared" si="3"/>
        <v>0.47609147609147612</v>
      </c>
    </row>
    <row r="74" spans="1:19" s="30" customFormat="1" ht="15.6" customHeight="1" x14ac:dyDescent="0.25">
      <c r="A74" s="71">
        <v>45</v>
      </c>
      <c r="B74" s="72">
        <v>633</v>
      </c>
      <c r="C74" s="73" t="s">
        <v>128</v>
      </c>
      <c r="D74" s="134">
        <f t="shared" si="4"/>
        <v>22</v>
      </c>
      <c r="E74" s="135">
        <v>16</v>
      </c>
      <c r="F74" s="135">
        <v>27</v>
      </c>
      <c r="G74" s="135">
        <v>6</v>
      </c>
      <c r="H74" s="135">
        <v>49</v>
      </c>
      <c r="I74" s="135">
        <v>71</v>
      </c>
      <c r="J74" s="135">
        <v>45</v>
      </c>
      <c r="K74" s="135">
        <v>2</v>
      </c>
      <c r="L74" s="135">
        <v>11</v>
      </c>
      <c r="M74" s="135">
        <v>1</v>
      </c>
      <c r="N74" s="135">
        <v>36</v>
      </c>
      <c r="O74" s="135">
        <v>0</v>
      </c>
      <c r="P74" s="135">
        <v>6</v>
      </c>
      <c r="Q74" s="135">
        <v>221</v>
      </c>
      <c r="R74" s="135">
        <v>480</v>
      </c>
      <c r="S74" s="136">
        <f t="shared" si="3"/>
        <v>0.46041666666666664</v>
      </c>
    </row>
    <row r="75" spans="1:19" s="30" customFormat="1" ht="15.6" customHeight="1" x14ac:dyDescent="0.25">
      <c r="A75" s="59" t="s">
        <v>178</v>
      </c>
      <c r="B75" s="60">
        <v>633</v>
      </c>
      <c r="C75" s="61" t="s">
        <v>11</v>
      </c>
      <c r="D75" s="137">
        <f t="shared" si="4"/>
        <v>22</v>
      </c>
      <c r="E75" s="138">
        <v>38</v>
      </c>
      <c r="F75" s="138">
        <v>63</v>
      </c>
      <c r="G75" s="138">
        <v>11</v>
      </c>
      <c r="H75" s="138">
        <v>112</v>
      </c>
      <c r="I75" s="138">
        <v>134</v>
      </c>
      <c r="J75" s="138">
        <v>74</v>
      </c>
      <c r="K75" s="138">
        <v>5</v>
      </c>
      <c r="L75" s="138">
        <v>25</v>
      </c>
      <c r="M75" s="138">
        <v>9</v>
      </c>
      <c r="N75" s="138">
        <v>78</v>
      </c>
      <c r="O75" s="138">
        <v>0</v>
      </c>
      <c r="P75" s="138">
        <v>13</v>
      </c>
      <c r="Q75" s="138">
        <v>450</v>
      </c>
      <c r="R75" s="138">
        <v>961</v>
      </c>
      <c r="S75" s="139">
        <f t="shared" si="3"/>
        <v>0.46826222684703434</v>
      </c>
    </row>
    <row r="76" spans="1:19" s="30" customFormat="1" ht="15.6" customHeight="1" x14ac:dyDescent="0.25">
      <c r="A76" s="71">
        <v>46</v>
      </c>
      <c r="B76" s="72">
        <v>634</v>
      </c>
      <c r="C76" s="73" t="s">
        <v>126</v>
      </c>
      <c r="D76" s="134">
        <f t="shared" si="4"/>
        <v>16</v>
      </c>
      <c r="E76" s="135">
        <v>61</v>
      </c>
      <c r="F76" s="135">
        <v>15</v>
      </c>
      <c r="G76" s="135">
        <v>8</v>
      </c>
      <c r="H76" s="135">
        <v>84</v>
      </c>
      <c r="I76" s="135">
        <v>66</v>
      </c>
      <c r="J76" s="135">
        <v>68</v>
      </c>
      <c r="K76" s="135">
        <v>5</v>
      </c>
      <c r="L76" s="135">
        <v>16</v>
      </c>
      <c r="M76" s="135">
        <v>2</v>
      </c>
      <c r="N76" s="135">
        <v>6</v>
      </c>
      <c r="O76" s="135">
        <v>0</v>
      </c>
      <c r="P76" s="135">
        <v>8</v>
      </c>
      <c r="Q76" s="135">
        <v>255</v>
      </c>
      <c r="R76" s="135">
        <v>586</v>
      </c>
      <c r="S76" s="136">
        <f t="shared" si="3"/>
        <v>0.43515358361774742</v>
      </c>
    </row>
    <row r="77" spans="1:19" s="30" customFormat="1" ht="15.6" customHeight="1" x14ac:dyDescent="0.25">
      <c r="A77" s="65">
        <v>47</v>
      </c>
      <c r="B77" s="66">
        <v>634</v>
      </c>
      <c r="C77" s="67" t="s">
        <v>128</v>
      </c>
      <c r="D77" s="140">
        <f t="shared" si="4"/>
        <v>7</v>
      </c>
      <c r="E77" s="141">
        <v>36</v>
      </c>
      <c r="F77" s="141">
        <v>16</v>
      </c>
      <c r="G77" s="141">
        <v>5</v>
      </c>
      <c r="H77" s="141">
        <v>57</v>
      </c>
      <c r="I77" s="141">
        <v>82</v>
      </c>
      <c r="J77" s="141">
        <v>75</v>
      </c>
      <c r="K77" s="141">
        <v>5</v>
      </c>
      <c r="L77" s="141">
        <v>28</v>
      </c>
      <c r="M77" s="141">
        <v>9</v>
      </c>
      <c r="N77" s="141">
        <v>14</v>
      </c>
      <c r="O77" s="141">
        <v>0</v>
      </c>
      <c r="P77" s="141">
        <v>6</v>
      </c>
      <c r="Q77" s="141">
        <v>276</v>
      </c>
      <c r="R77" s="141">
        <v>586</v>
      </c>
      <c r="S77" s="142">
        <f t="shared" si="3"/>
        <v>0.47098976109215018</v>
      </c>
    </row>
    <row r="78" spans="1:19" s="30" customFormat="1" ht="15.6" customHeight="1" x14ac:dyDescent="0.25">
      <c r="A78" s="59" t="s">
        <v>178</v>
      </c>
      <c r="B78" s="60">
        <v>634</v>
      </c>
      <c r="C78" s="61" t="s">
        <v>11</v>
      </c>
      <c r="D78" s="137">
        <f t="shared" si="4"/>
        <v>5</v>
      </c>
      <c r="E78" s="138">
        <v>97</v>
      </c>
      <c r="F78" s="138">
        <v>31</v>
      </c>
      <c r="G78" s="138">
        <v>13</v>
      </c>
      <c r="H78" s="138">
        <v>141</v>
      </c>
      <c r="I78" s="138">
        <v>148</v>
      </c>
      <c r="J78" s="138">
        <v>143</v>
      </c>
      <c r="K78" s="138">
        <v>10</v>
      </c>
      <c r="L78" s="138">
        <v>44</v>
      </c>
      <c r="M78" s="138">
        <v>11</v>
      </c>
      <c r="N78" s="138">
        <v>20</v>
      </c>
      <c r="O78" s="138">
        <v>0</v>
      </c>
      <c r="P78" s="138">
        <v>14</v>
      </c>
      <c r="Q78" s="138">
        <v>531</v>
      </c>
      <c r="R78" s="138">
        <v>1172</v>
      </c>
      <c r="S78" s="139">
        <f t="shared" si="3"/>
        <v>0.45307167235494883</v>
      </c>
    </row>
    <row r="79" spans="1:19" s="30" customFormat="1" ht="15.6" customHeight="1" x14ac:dyDescent="0.25">
      <c r="A79" s="65">
        <v>48</v>
      </c>
      <c r="B79" s="66">
        <v>635</v>
      </c>
      <c r="C79" s="67" t="s">
        <v>126</v>
      </c>
      <c r="D79" s="140">
        <f t="shared" si="4"/>
        <v>11</v>
      </c>
      <c r="E79" s="141">
        <v>11</v>
      </c>
      <c r="F79" s="141">
        <v>44</v>
      </c>
      <c r="G79" s="141">
        <v>2</v>
      </c>
      <c r="H79" s="141">
        <v>57</v>
      </c>
      <c r="I79" s="141">
        <v>100</v>
      </c>
      <c r="J79" s="141">
        <v>111</v>
      </c>
      <c r="K79" s="141">
        <v>2</v>
      </c>
      <c r="L79" s="141">
        <v>2</v>
      </c>
      <c r="M79" s="141">
        <v>7</v>
      </c>
      <c r="N79" s="141">
        <v>29</v>
      </c>
      <c r="O79" s="141">
        <v>0</v>
      </c>
      <c r="P79" s="141">
        <v>6</v>
      </c>
      <c r="Q79" s="141">
        <v>314</v>
      </c>
      <c r="R79" s="141">
        <v>595</v>
      </c>
      <c r="S79" s="142">
        <f t="shared" si="3"/>
        <v>0.5277310924369748</v>
      </c>
    </row>
    <row r="80" spans="1:19" s="30" customFormat="1" ht="15.6" customHeight="1" x14ac:dyDescent="0.25">
      <c r="A80" s="71">
        <v>49</v>
      </c>
      <c r="B80" s="72">
        <v>635</v>
      </c>
      <c r="C80" s="73" t="s">
        <v>128</v>
      </c>
      <c r="D80" s="134">
        <f t="shared" si="4"/>
        <v>26</v>
      </c>
      <c r="E80" s="135">
        <v>13</v>
      </c>
      <c r="F80" s="135">
        <v>40</v>
      </c>
      <c r="G80" s="135">
        <v>6</v>
      </c>
      <c r="H80" s="135">
        <v>59</v>
      </c>
      <c r="I80" s="135">
        <v>130</v>
      </c>
      <c r="J80" s="135">
        <v>104</v>
      </c>
      <c r="K80" s="135">
        <v>2</v>
      </c>
      <c r="L80" s="135">
        <v>9</v>
      </c>
      <c r="M80" s="135">
        <v>6</v>
      </c>
      <c r="N80" s="135">
        <v>27</v>
      </c>
      <c r="O80" s="135">
        <v>0</v>
      </c>
      <c r="P80" s="135">
        <v>9</v>
      </c>
      <c r="Q80" s="135">
        <v>346</v>
      </c>
      <c r="R80" s="135">
        <v>594</v>
      </c>
      <c r="S80" s="136">
        <f t="shared" si="3"/>
        <v>0.5824915824915825</v>
      </c>
    </row>
    <row r="81" spans="1:19" s="30" customFormat="1" ht="15.6" customHeight="1" x14ac:dyDescent="0.25">
      <c r="A81" s="59" t="s">
        <v>178</v>
      </c>
      <c r="B81" s="60">
        <v>635</v>
      </c>
      <c r="C81" s="61" t="s">
        <v>11</v>
      </c>
      <c r="D81" s="137">
        <f t="shared" si="4"/>
        <v>15</v>
      </c>
      <c r="E81" s="138">
        <v>24</v>
      </c>
      <c r="F81" s="138">
        <v>84</v>
      </c>
      <c r="G81" s="138">
        <v>8</v>
      </c>
      <c r="H81" s="138">
        <v>116</v>
      </c>
      <c r="I81" s="138">
        <v>230</v>
      </c>
      <c r="J81" s="138">
        <v>215</v>
      </c>
      <c r="K81" s="138">
        <v>4</v>
      </c>
      <c r="L81" s="138">
        <v>11</v>
      </c>
      <c r="M81" s="138">
        <v>13</v>
      </c>
      <c r="N81" s="138">
        <v>56</v>
      </c>
      <c r="O81" s="138">
        <v>0</v>
      </c>
      <c r="P81" s="138">
        <v>15</v>
      </c>
      <c r="Q81" s="138">
        <v>660</v>
      </c>
      <c r="R81" s="138">
        <v>1189</v>
      </c>
      <c r="S81" s="139">
        <f t="shared" si="3"/>
        <v>0.55508830950378474</v>
      </c>
    </row>
    <row r="82" spans="1:19" s="30" customFormat="1" ht="15.6" customHeight="1" x14ac:dyDescent="0.25">
      <c r="A82" s="71">
        <v>50</v>
      </c>
      <c r="B82" s="72">
        <v>636</v>
      </c>
      <c r="C82" s="73" t="s">
        <v>126</v>
      </c>
      <c r="D82" s="134">
        <f t="shared" si="4"/>
        <v>28</v>
      </c>
      <c r="E82" s="135">
        <v>13</v>
      </c>
      <c r="F82" s="135">
        <v>59</v>
      </c>
      <c r="G82" s="135">
        <v>6</v>
      </c>
      <c r="H82" s="135">
        <v>78</v>
      </c>
      <c r="I82" s="135">
        <v>117</v>
      </c>
      <c r="J82" s="135">
        <v>145</v>
      </c>
      <c r="K82" s="135">
        <v>4</v>
      </c>
      <c r="L82" s="135">
        <v>10</v>
      </c>
      <c r="M82" s="135">
        <v>16</v>
      </c>
      <c r="N82" s="135">
        <v>16</v>
      </c>
      <c r="O82" s="135">
        <v>0</v>
      </c>
      <c r="P82" s="135">
        <v>22</v>
      </c>
      <c r="Q82" s="135">
        <v>408</v>
      </c>
      <c r="R82" s="135">
        <v>648</v>
      </c>
      <c r="S82" s="136">
        <f t="shared" si="3"/>
        <v>0.62962962962962965</v>
      </c>
    </row>
    <row r="83" spans="1:19" s="30" customFormat="1" ht="15.6" customHeight="1" x14ac:dyDescent="0.25">
      <c r="A83" s="65">
        <v>51</v>
      </c>
      <c r="B83" s="66">
        <v>636</v>
      </c>
      <c r="C83" s="67" t="s">
        <v>128</v>
      </c>
      <c r="D83" s="140">
        <f t="shared" si="4"/>
        <v>70</v>
      </c>
      <c r="E83" s="141">
        <v>21</v>
      </c>
      <c r="F83" s="141">
        <v>71</v>
      </c>
      <c r="G83" s="141">
        <v>4</v>
      </c>
      <c r="H83" s="141">
        <v>96</v>
      </c>
      <c r="I83" s="141">
        <v>96</v>
      </c>
      <c r="J83" s="141">
        <v>166</v>
      </c>
      <c r="K83" s="141">
        <v>2</v>
      </c>
      <c r="L83" s="141">
        <v>6</v>
      </c>
      <c r="M83" s="141">
        <v>18</v>
      </c>
      <c r="N83" s="141">
        <v>22</v>
      </c>
      <c r="O83" s="141">
        <v>0</v>
      </c>
      <c r="P83" s="141">
        <v>8</v>
      </c>
      <c r="Q83" s="141">
        <v>414</v>
      </c>
      <c r="R83" s="141">
        <v>648</v>
      </c>
      <c r="S83" s="142">
        <f t="shared" si="3"/>
        <v>0.63888888888888884</v>
      </c>
    </row>
    <row r="84" spans="1:19" s="30" customFormat="1" ht="15.6" customHeight="1" x14ac:dyDescent="0.25">
      <c r="A84" s="71">
        <v>52</v>
      </c>
      <c r="B84" s="72">
        <v>636</v>
      </c>
      <c r="C84" s="73" t="s">
        <v>129</v>
      </c>
      <c r="D84" s="134">
        <f t="shared" si="4"/>
        <v>28</v>
      </c>
      <c r="E84" s="135">
        <v>11</v>
      </c>
      <c r="F84" s="135">
        <v>55</v>
      </c>
      <c r="G84" s="135">
        <v>3</v>
      </c>
      <c r="H84" s="135">
        <v>69</v>
      </c>
      <c r="I84" s="135">
        <v>123</v>
      </c>
      <c r="J84" s="135">
        <v>151</v>
      </c>
      <c r="K84" s="135">
        <v>5</v>
      </c>
      <c r="L84" s="135">
        <v>4</v>
      </c>
      <c r="M84" s="135">
        <v>9</v>
      </c>
      <c r="N84" s="135">
        <v>22</v>
      </c>
      <c r="O84" s="135">
        <v>0</v>
      </c>
      <c r="P84" s="135">
        <v>13</v>
      </c>
      <c r="Q84" s="135">
        <v>396</v>
      </c>
      <c r="R84" s="135">
        <v>647</v>
      </c>
      <c r="S84" s="136">
        <f t="shared" si="3"/>
        <v>0.61205564142194746</v>
      </c>
    </row>
    <row r="85" spans="1:19" s="30" customFormat="1" ht="15.6" customHeight="1" x14ac:dyDescent="0.25">
      <c r="A85" s="59" t="s">
        <v>178</v>
      </c>
      <c r="B85" s="60">
        <v>636</v>
      </c>
      <c r="C85" s="61" t="s">
        <v>12</v>
      </c>
      <c r="D85" s="137">
        <f t="shared" si="4"/>
        <v>126</v>
      </c>
      <c r="E85" s="138">
        <v>45</v>
      </c>
      <c r="F85" s="138">
        <v>185</v>
      </c>
      <c r="G85" s="138">
        <v>13</v>
      </c>
      <c r="H85" s="138">
        <v>243</v>
      </c>
      <c r="I85" s="138">
        <v>336</v>
      </c>
      <c r="J85" s="138">
        <v>462</v>
      </c>
      <c r="K85" s="138">
        <v>11</v>
      </c>
      <c r="L85" s="138">
        <v>20</v>
      </c>
      <c r="M85" s="138">
        <v>43</v>
      </c>
      <c r="N85" s="138">
        <v>60</v>
      </c>
      <c r="O85" s="138">
        <v>0</v>
      </c>
      <c r="P85" s="138">
        <v>43</v>
      </c>
      <c r="Q85" s="138">
        <v>1218</v>
      </c>
      <c r="R85" s="138">
        <v>1943</v>
      </c>
      <c r="S85" s="139">
        <f t="shared" si="3"/>
        <v>0.62686567164179108</v>
      </c>
    </row>
    <row r="86" spans="1:19" s="30" customFormat="1" ht="15.6" customHeight="1" x14ac:dyDescent="0.25">
      <c r="A86" s="71">
        <v>53</v>
      </c>
      <c r="B86" s="72">
        <v>637</v>
      </c>
      <c r="C86" s="73" t="s">
        <v>126</v>
      </c>
      <c r="D86" s="134">
        <f t="shared" si="4"/>
        <v>66</v>
      </c>
      <c r="E86" s="135">
        <v>18</v>
      </c>
      <c r="F86" s="135">
        <v>30</v>
      </c>
      <c r="G86" s="135">
        <v>6</v>
      </c>
      <c r="H86" s="135">
        <v>54</v>
      </c>
      <c r="I86" s="135">
        <v>120</v>
      </c>
      <c r="J86" s="135">
        <v>17</v>
      </c>
      <c r="K86" s="135">
        <v>2</v>
      </c>
      <c r="L86" s="135">
        <v>3</v>
      </c>
      <c r="M86" s="135">
        <v>1</v>
      </c>
      <c r="N86" s="135">
        <v>7</v>
      </c>
      <c r="O86" s="135">
        <v>0</v>
      </c>
      <c r="P86" s="135">
        <v>13</v>
      </c>
      <c r="Q86" s="135">
        <v>217</v>
      </c>
      <c r="R86" s="135">
        <v>382</v>
      </c>
      <c r="S86" s="136">
        <f t="shared" si="3"/>
        <v>0.56806282722513091</v>
      </c>
    </row>
    <row r="87" spans="1:19" s="30" customFormat="1" ht="15.6" customHeight="1" x14ac:dyDescent="0.25">
      <c r="A87" s="65">
        <v>54</v>
      </c>
      <c r="B87" s="66">
        <v>637</v>
      </c>
      <c r="C87" s="67" t="s">
        <v>130</v>
      </c>
      <c r="D87" s="140">
        <f t="shared" si="4"/>
        <v>7</v>
      </c>
      <c r="E87" s="141">
        <v>5</v>
      </c>
      <c r="F87" s="141">
        <v>17</v>
      </c>
      <c r="G87" s="141">
        <v>1</v>
      </c>
      <c r="H87" s="141">
        <v>23</v>
      </c>
      <c r="I87" s="141">
        <v>4</v>
      </c>
      <c r="J87" s="141">
        <v>16</v>
      </c>
      <c r="K87" s="141">
        <v>1</v>
      </c>
      <c r="L87" s="141">
        <v>2</v>
      </c>
      <c r="M87" s="141">
        <v>1</v>
      </c>
      <c r="N87" s="141">
        <v>0</v>
      </c>
      <c r="O87" s="141">
        <v>0</v>
      </c>
      <c r="P87" s="141">
        <v>0</v>
      </c>
      <c r="Q87" s="141">
        <v>47</v>
      </c>
      <c r="R87" s="141">
        <v>66</v>
      </c>
      <c r="S87" s="142">
        <f t="shared" si="3"/>
        <v>0.71212121212121215</v>
      </c>
    </row>
    <row r="88" spans="1:19" s="30" customFormat="1" ht="15.6" customHeight="1" x14ac:dyDescent="0.25">
      <c r="A88" s="77" t="s">
        <v>178</v>
      </c>
      <c r="B88" s="78">
        <v>637</v>
      </c>
      <c r="C88" s="79" t="s">
        <v>11</v>
      </c>
      <c r="D88" s="152">
        <f t="shared" si="4"/>
        <v>47</v>
      </c>
      <c r="E88" s="145">
        <v>23</v>
      </c>
      <c r="F88" s="145">
        <v>47</v>
      </c>
      <c r="G88" s="144">
        <v>7</v>
      </c>
      <c r="H88" s="144">
        <v>77</v>
      </c>
      <c r="I88" s="144">
        <v>124</v>
      </c>
      <c r="J88" s="144">
        <v>33</v>
      </c>
      <c r="K88" s="144">
        <v>3</v>
      </c>
      <c r="L88" s="144">
        <v>5</v>
      </c>
      <c r="M88" s="144">
        <v>2</v>
      </c>
      <c r="N88" s="144">
        <v>7</v>
      </c>
      <c r="O88" s="144">
        <v>0</v>
      </c>
      <c r="P88" s="144">
        <v>13</v>
      </c>
      <c r="Q88" s="145">
        <v>264</v>
      </c>
      <c r="R88" s="145">
        <v>448</v>
      </c>
      <c r="S88" s="146">
        <f t="shared" si="3"/>
        <v>0.5892857142857143</v>
      </c>
    </row>
    <row r="89" spans="1:19" s="114" customFormat="1" ht="11.1" customHeight="1" x14ac:dyDescent="0.15">
      <c r="B89" s="115"/>
      <c r="C89" s="115"/>
      <c r="D89" s="115"/>
    </row>
    <row r="90" spans="1:19" ht="17.100000000000001" customHeight="1" x14ac:dyDescent="0.3">
      <c r="A90" s="427" t="s">
        <v>43</v>
      </c>
      <c r="B90" s="405"/>
      <c r="C90" s="406"/>
      <c r="D90" s="402" t="s">
        <v>35</v>
      </c>
      <c r="E90" s="437" t="s">
        <v>242</v>
      </c>
      <c r="F90" s="437"/>
      <c r="G90" s="437"/>
      <c r="H90" s="437"/>
      <c r="I90" s="437"/>
      <c r="J90" s="437"/>
      <c r="K90" s="437"/>
      <c r="L90" s="437"/>
      <c r="M90" s="437"/>
      <c r="N90" s="437"/>
      <c r="O90" s="437"/>
      <c r="P90" s="437"/>
      <c r="Q90" s="407" t="s">
        <v>39</v>
      </c>
      <c r="R90" s="407" t="s">
        <v>211</v>
      </c>
      <c r="S90" s="366" t="s">
        <v>33</v>
      </c>
    </row>
    <row r="91" spans="1:19" ht="15.75" customHeight="1" x14ac:dyDescent="0.25">
      <c r="A91" s="431" t="s">
        <v>123</v>
      </c>
      <c r="B91" s="425" t="s">
        <v>25</v>
      </c>
      <c r="C91" s="425" t="s">
        <v>26</v>
      </c>
      <c r="D91" s="360"/>
      <c r="E91" s="14"/>
      <c r="F91" s="7"/>
      <c r="G91" s="52" t="s">
        <v>38</v>
      </c>
      <c r="H91" s="410" t="s">
        <v>34</v>
      </c>
      <c r="I91" s="35"/>
      <c r="J91" s="7"/>
      <c r="K91" s="35"/>
      <c r="L91" s="7"/>
      <c r="M91" s="7"/>
      <c r="N91" s="7"/>
      <c r="O91" s="43"/>
      <c r="P91" s="96"/>
      <c r="Q91" s="408"/>
      <c r="R91" s="408"/>
      <c r="S91" s="367"/>
    </row>
    <row r="92" spans="1:19" ht="15.75" x14ac:dyDescent="0.25">
      <c r="A92" s="432"/>
      <c r="B92" s="360"/>
      <c r="C92" s="360"/>
      <c r="D92" s="360"/>
      <c r="E92" s="14"/>
      <c r="F92" s="7"/>
      <c r="G92" s="7"/>
      <c r="H92" s="410"/>
      <c r="I92" s="35"/>
      <c r="J92" s="7"/>
      <c r="K92" s="35"/>
      <c r="L92" s="7"/>
      <c r="M92" s="7"/>
      <c r="N92" s="7"/>
      <c r="O92" s="7"/>
      <c r="P92" s="12"/>
      <c r="Q92" s="408"/>
      <c r="R92" s="408"/>
      <c r="S92" s="367"/>
    </row>
    <row r="93" spans="1:19" ht="15.75" x14ac:dyDescent="0.25">
      <c r="A93" s="432"/>
      <c r="B93" s="360"/>
      <c r="C93" s="360"/>
      <c r="D93" s="360"/>
      <c r="E93" s="15"/>
      <c r="F93" s="8"/>
      <c r="G93" s="8"/>
      <c r="H93" s="8"/>
      <c r="I93" s="35"/>
      <c r="J93" s="8"/>
      <c r="K93" s="35"/>
      <c r="L93" s="8"/>
      <c r="M93" s="8"/>
      <c r="N93" s="8"/>
      <c r="O93" s="8"/>
      <c r="P93" s="13"/>
      <c r="Q93" s="408"/>
      <c r="R93" s="408"/>
      <c r="S93" s="367"/>
    </row>
    <row r="94" spans="1:19" ht="17.100000000000001" customHeight="1" x14ac:dyDescent="0.25">
      <c r="A94" s="433"/>
      <c r="B94" s="360"/>
      <c r="C94" s="426"/>
      <c r="D94" s="361"/>
      <c r="E94" s="297" t="s">
        <v>0</v>
      </c>
      <c r="F94" s="294" t="s">
        <v>2</v>
      </c>
      <c r="G94" s="294" t="s">
        <v>8</v>
      </c>
      <c r="H94" s="294" t="s">
        <v>34</v>
      </c>
      <c r="I94" s="294" t="s">
        <v>1</v>
      </c>
      <c r="J94" s="294" t="s">
        <v>3</v>
      </c>
      <c r="K94" s="294" t="s">
        <v>4</v>
      </c>
      <c r="L94" s="294" t="s">
        <v>5</v>
      </c>
      <c r="M94" s="294" t="s">
        <v>6</v>
      </c>
      <c r="N94" s="294" t="s">
        <v>7</v>
      </c>
      <c r="O94" s="294" t="s">
        <v>32</v>
      </c>
      <c r="P94" s="295" t="s">
        <v>40</v>
      </c>
      <c r="Q94" s="409"/>
      <c r="R94" s="409"/>
      <c r="S94" s="368"/>
    </row>
    <row r="95" spans="1:19" s="30" customFormat="1" ht="17.100000000000001" customHeight="1" x14ac:dyDescent="0.25">
      <c r="A95" s="434" t="s">
        <v>178</v>
      </c>
      <c r="B95" s="428">
        <v>26</v>
      </c>
      <c r="C95" s="434">
        <v>54</v>
      </c>
      <c r="D95" s="162">
        <f>LARGE(H95:N95,1)-LARGE(H95:N95,2)</f>
        <v>377</v>
      </c>
      <c r="E95" s="125">
        <f>SUM(E9:E88)/2</f>
        <v>1918</v>
      </c>
      <c r="F95" s="125">
        <f t="shared" ref="F95:R95" si="5">SUM(F9:F88)/2</f>
        <v>2717</v>
      </c>
      <c r="G95" s="125">
        <f t="shared" si="5"/>
        <v>344</v>
      </c>
      <c r="H95" s="155">
        <f t="shared" si="5"/>
        <v>4979</v>
      </c>
      <c r="I95" s="155">
        <f t="shared" si="5"/>
        <v>4602</v>
      </c>
      <c r="J95" s="155">
        <f t="shared" si="5"/>
        <v>4217</v>
      </c>
      <c r="K95" s="155">
        <f t="shared" si="5"/>
        <v>258</v>
      </c>
      <c r="L95" s="155">
        <f t="shared" si="5"/>
        <v>456</v>
      </c>
      <c r="M95" s="155">
        <f t="shared" si="5"/>
        <v>489</v>
      </c>
      <c r="N95" s="155">
        <f t="shared" si="5"/>
        <v>1163</v>
      </c>
      <c r="O95" s="125">
        <f t="shared" si="5"/>
        <v>7</v>
      </c>
      <c r="P95" s="125">
        <f t="shared" si="5"/>
        <v>389</v>
      </c>
      <c r="Q95" s="156">
        <f t="shared" ref="Q95" si="6">SUM(H95:P95)</f>
        <v>16560</v>
      </c>
      <c r="R95" s="125">
        <f t="shared" si="5"/>
        <v>29125</v>
      </c>
      <c r="S95" s="126">
        <f t="shared" ref="S95" si="7">Q95/R95</f>
        <v>0.56858369098712447</v>
      </c>
    </row>
    <row r="96" spans="1:19" s="30" customFormat="1" ht="17.100000000000001" customHeight="1" x14ac:dyDescent="0.25">
      <c r="A96" s="435"/>
      <c r="B96" s="428"/>
      <c r="C96" s="435"/>
      <c r="D96" s="127">
        <f>D95/$Q95</f>
        <v>2.2765700483091789E-2</v>
      </c>
      <c r="E96" s="127">
        <f t="shared" ref="E96:Q96" si="8">E95/$Q95</f>
        <v>0.11582125603864735</v>
      </c>
      <c r="F96" s="127">
        <f t="shared" si="8"/>
        <v>0.16407004830917873</v>
      </c>
      <c r="G96" s="127">
        <f t="shared" si="8"/>
        <v>2.0772946859903382E-2</v>
      </c>
      <c r="H96" s="127">
        <f t="shared" si="8"/>
        <v>0.30066425120772949</v>
      </c>
      <c r="I96" s="127">
        <f t="shared" si="8"/>
        <v>0.27789855072463771</v>
      </c>
      <c r="J96" s="127">
        <f t="shared" si="8"/>
        <v>0.25464975845410626</v>
      </c>
      <c r="K96" s="127">
        <f t="shared" si="8"/>
        <v>1.5579710144927537E-2</v>
      </c>
      <c r="L96" s="127">
        <f t="shared" si="8"/>
        <v>2.753623188405797E-2</v>
      </c>
      <c r="M96" s="127">
        <f t="shared" si="8"/>
        <v>2.9528985507246377E-2</v>
      </c>
      <c r="N96" s="127">
        <f t="shared" si="8"/>
        <v>7.0229468599033812E-2</v>
      </c>
      <c r="O96" s="127">
        <f t="shared" si="8"/>
        <v>4.2270531400966186E-4</v>
      </c>
      <c r="P96" s="127">
        <f t="shared" si="8"/>
        <v>2.3490338164251209E-2</v>
      </c>
      <c r="Q96" s="127">
        <f t="shared" si="8"/>
        <v>1</v>
      </c>
      <c r="R96" s="128"/>
      <c r="S96" s="128"/>
    </row>
    <row r="97" spans="1:19" ht="11.1" customHeight="1" x14ac:dyDescent="0.25">
      <c r="D97" s="2"/>
    </row>
    <row r="98" spans="1:19" ht="17.100000000000001" customHeight="1" x14ac:dyDescent="0.3">
      <c r="A98" s="427" t="s">
        <v>43</v>
      </c>
      <c r="B98" s="405"/>
      <c r="C98" s="406"/>
      <c r="D98" s="402" t="s">
        <v>35</v>
      </c>
      <c r="E98" s="437" t="s">
        <v>235</v>
      </c>
      <c r="F98" s="437"/>
      <c r="G98" s="437"/>
      <c r="H98" s="437"/>
      <c r="I98" s="437"/>
      <c r="J98" s="437"/>
      <c r="K98" s="437"/>
      <c r="L98" s="437"/>
      <c r="M98" s="437"/>
      <c r="N98" s="437"/>
      <c r="O98" s="437"/>
      <c r="P98" s="437"/>
      <c r="Q98" s="407" t="s">
        <v>39</v>
      </c>
      <c r="R98" s="407" t="s">
        <v>211</v>
      </c>
      <c r="S98" s="366" t="s">
        <v>33</v>
      </c>
    </row>
    <row r="99" spans="1:19" ht="15.75" customHeight="1" x14ac:dyDescent="0.25">
      <c r="A99" s="431" t="s">
        <v>123</v>
      </c>
      <c r="B99" s="425" t="s">
        <v>25</v>
      </c>
      <c r="C99" s="425" t="s">
        <v>26</v>
      </c>
      <c r="D99" s="360"/>
      <c r="E99" s="415"/>
      <c r="F99" s="416"/>
      <c r="G99" s="421"/>
      <c r="H99" s="416"/>
      <c r="I99" s="35"/>
      <c r="J99" s="7"/>
      <c r="K99" s="35"/>
      <c r="L99" s="7"/>
      <c r="M99" s="7"/>
      <c r="N99" s="7"/>
      <c r="O99" s="43"/>
      <c r="P99" s="96"/>
      <c r="Q99" s="408"/>
      <c r="R99" s="408"/>
      <c r="S99" s="367"/>
    </row>
    <row r="100" spans="1:19" ht="15.75" x14ac:dyDescent="0.25">
      <c r="A100" s="432"/>
      <c r="B100" s="360"/>
      <c r="C100" s="360"/>
      <c r="D100" s="360"/>
      <c r="E100" s="417"/>
      <c r="F100" s="418"/>
      <c r="G100" s="422"/>
      <c r="H100" s="418"/>
      <c r="I100" s="35"/>
      <c r="J100" s="7"/>
      <c r="K100" s="35"/>
      <c r="L100" s="7"/>
      <c r="M100" s="7"/>
      <c r="N100" s="7"/>
      <c r="O100" s="7"/>
      <c r="P100" s="12"/>
      <c r="Q100" s="408"/>
      <c r="R100" s="408"/>
      <c r="S100" s="367"/>
    </row>
    <row r="101" spans="1:19" ht="15.75" x14ac:dyDescent="0.25">
      <c r="A101" s="432"/>
      <c r="B101" s="360"/>
      <c r="C101" s="360"/>
      <c r="D101" s="360"/>
      <c r="E101" s="456"/>
      <c r="F101" s="450"/>
      <c r="G101" s="451"/>
      <c r="H101" s="450"/>
      <c r="I101" s="35"/>
      <c r="J101" s="8"/>
      <c r="K101" s="35"/>
      <c r="L101" s="8"/>
      <c r="M101" s="8"/>
      <c r="N101" s="8"/>
      <c r="O101" s="8"/>
      <c r="P101" s="13"/>
      <c r="Q101" s="408"/>
      <c r="R101" s="408"/>
      <c r="S101" s="367"/>
    </row>
    <row r="102" spans="1:19" ht="17.100000000000001" customHeight="1" x14ac:dyDescent="0.25">
      <c r="A102" s="433"/>
      <c r="B102" s="360"/>
      <c r="C102" s="426"/>
      <c r="D102" s="361"/>
      <c r="E102" s="419" t="s">
        <v>0</v>
      </c>
      <c r="F102" s="420"/>
      <c r="G102" s="420" t="s">
        <v>2</v>
      </c>
      <c r="H102" s="420"/>
      <c r="I102" s="294" t="s">
        <v>1</v>
      </c>
      <c r="J102" s="294" t="s">
        <v>3</v>
      </c>
      <c r="K102" s="294" t="s">
        <v>4</v>
      </c>
      <c r="L102" s="294" t="s">
        <v>5</v>
      </c>
      <c r="M102" s="294" t="s">
        <v>6</v>
      </c>
      <c r="N102" s="294" t="s">
        <v>7</v>
      </c>
      <c r="O102" s="294" t="s">
        <v>32</v>
      </c>
      <c r="P102" s="295" t="s">
        <v>40</v>
      </c>
      <c r="Q102" s="409"/>
      <c r="R102" s="409"/>
      <c r="S102" s="368"/>
    </row>
    <row r="103" spans="1:19" s="30" customFormat="1" ht="17.100000000000001" customHeight="1" x14ac:dyDescent="0.25">
      <c r="A103" s="434" t="s">
        <v>178</v>
      </c>
      <c r="B103" s="428">
        <v>26</v>
      </c>
      <c r="C103" s="434">
        <v>54</v>
      </c>
      <c r="D103" s="162">
        <f>LARGE(E103:N103,1)-LARGE(E103:N103,2)</f>
        <v>385</v>
      </c>
      <c r="E103" s="411">
        <f>ROUND(G95/2,0)+E95</f>
        <v>2090</v>
      </c>
      <c r="F103" s="412"/>
      <c r="G103" s="411">
        <f>INT(G95/2)+F95</f>
        <v>2889</v>
      </c>
      <c r="H103" s="412"/>
      <c r="I103" s="125">
        <f>I95</f>
        <v>4602</v>
      </c>
      <c r="J103" s="125">
        <f t="shared" ref="J103:R103" si="9">J95</f>
        <v>4217</v>
      </c>
      <c r="K103" s="125">
        <f t="shared" si="9"/>
        <v>258</v>
      </c>
      <c r="L103" s="125">
        <f t="shared" si="9"/>
        <v>456</v>
      </c>
      <c r="M103" s="125">
        <f t="shared" si="9"/>
        <v>489</v>
      </c>
      <c r="N103" s="125">
        <f t="shared" si="9"/>
        <v>1163</v>
      </c>
      <c r="O103" s="125">
        <f t="shared" si="9"/>
        <v>7</v>
      </c>
      <c r="P103" s="125">
        <f t="shared" si="9"/>
        <v>389</v>
      </c>
      <c r="Q103" s="156">
        <f>INT(SUM(E103:P103))</f>
        <v>16560</v>
      </c>
      <c r="R103" s="125">
        <f t="shared" si="9"/>
        <v>29125</v>
      </c>
      <c r="S103" s="126">
        <f t="shared" ref="S103" si="10">Q103/R103</f>
        <v>0.56858369098712447</v>
      </c>
    </row>
    <row r="104" spans="1:19" s="30" customFormat="1" ht="17.100000000000001" customHeight="1" x14ac:dyDescent="0.25">
      <c r="A104" s="435"/>
      <c r="B104" s="428"/>
      <c r="C104" s="435"/>
      <c r="D104" s="127">
        <f>D103/$Q103</f>
        <v>2.32487922705314E-2</v>
      </c>
      <c r="E104" s="445">
        <f>E103/$Q103</f>
        <v>0.12620772946859904</v>
      </c>
      <c r="F104" s="446"/>
      <c r="G104" s="445">
        <f>G103/$Q103</f>
        <v>0.17445652173913043</v>
      </c>
      <c r="H104" s="446"/>
      <c r="I104" s="127">
        <f>I103/$Q103</f>
        <v>0.27789855072463771</v>
      </c>
      <c r="J104" s="127">
        <f t="shared" ref="J104" si="11">J103/$Q103</f>
        <v>0.25464975845410626</v>
      </c>
      <c r="K104" s="127">
        <f t="shared" ref="K104" si="12">K103/$Q103</f>
        <v>1.5579710144927537E-2</v>
      </c>
      <c r="L104" s="127">
        <f t="shared" ref="L104" si="13">L103/$Q103</f>
        <v>2.753623188405797E-2</v>
      </c>
      <c r="M104" s="127">
        <f t="shared" ref="M104" si="14">M103/$Q103</f>
        <v>2.9528985507246377E-2</v>
      </c>
      <c r="N104" s="127">
        <f t="shared" ref="N104" si="15">N103/$Q103</f>
        <v>7.0229468599033812E-2</v>
      </c>
      <c r="O104" s="127">
        <f t="shared" ref="O104" si="16">O103/$Q103</f>
        <v>4.2270531400966186E-4</v>
      </c>
      <c r="P104" s="127">
        <f t="shared" ref="P104" si="17">P103/$Q103</f>
        <v>2.3490338164251209E-2</v>
      </c>
      <c r="Q104" s="127">
        <f t="shared" ref="Q104" si="18">Q103/$Q103</f>
        <v>1</v>
      </c>
      <c r="R104" s="128"/>
      <c r="S104" s="128"/>
    </row>
    <row r="105" spans="1:19" ht="15" customHeight="1" x14ac:dyDescent="0.25">
      <c r="B105" s="2"/>
      <c r="C105" s="2"/>
      <c r="D105" s="2"/>
    </row>
    <row r="106" spans="1:19" ht="15" customHeight="1" x14ac:dyDescent="0.25">
      <c r="B106" s="2"/>
      <c r="C106" s="2"/>
      <c r="D106" s="2"/>
    </row>
    <row r="108" spans="1:19" x14ac:dyDescent="0.25">
      <c r="B108" s="2"/>
      <c r="C108" s="2"/>
      <c r="D108" s="2"/>
    </row>
    <row r="109" spans="1:19" x14ac:dyDescent="0.25">
      <c r="B109" s="2"/>
      <c r="C109" s="2"/>
      <c r="D109" s="2"/>
    </row>
    <row r="110" spans="1:19" x14ac:dyDescent="0.25">
      <c r="B110" s="2"/>
      <c r="C110" s="2"/>
      <c r="D110" s="2"/>
    </row>
    <row r="111" spans="1:19" x14ac:dyDescent="0.25">
      <c r="B111" s="2"/>
      <c r="C111" s="2"/>
      <c r="D111" s="2"/>
    </row>
    <row r="112" spans="1:19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</sheetData>
  <mergeCells count="40">
    <mergeCell ref="G104:H104"/>
    <mergeCell ref="E99:F101"/>
    <mergeCell ref="G99:H101"/>
    <mergeCell ref="E102:F102"/>
    <mergeCell ref="G102:H102"/>
    <mergeCell ref="E103:F103"/>
    <mergeCell ref="G103:H103"/>
    <mergeCell ref="E104:F104"/>
    <mergeCell ref="Q4:Q8"/>
    <mergeCell ref="R4:R8"/>
    <mergeCell ref="S4:S8"/>
    <mergeCell ref="Q90:Q94"/>
    <mergeCell ref="D98:D102"/>
    <mergeCell ref="E98:P98"/>
    <mergeCell ref="D90:D94"/>
    <mergeCell ref="E90:P90"/>
    <mergeCell ref="E4:P4"/>
    <mergeCell ref="H5:H6"/>
    <mergeCell ref="H91:H92"/>
    <mergeCell ref="D4:D8"/>
    <mergeCell ref="R90:R94"/>
    <mergeCell ref="S90:S94"/>
    <mergeCell ref="Q98:Q102"/>
    <mergeCell ref="R98:R102"/>
    <mergeCell ref="S98:S102"/>
    <mergeCell ref="A103:A104"/>
    <mergeCell ref="B103:B104"/>
    <mergeCell ref="C103:C104"/>
    <mergeCell ref="B5:C7"/>
    <mergeCell ref="A91:A94"/>
    <mergeCell ref="B91:B94"/>
    <mergeCell ref="C91:C94"/>
    <mergeCell ref="A95:A96"/>
    <mergeCell ref="B95:B96"/>
    <mergeCell ref="C95:C96"/>
    <mergeCell ref="A90:C90"/>
    <mergeCell ref="A98:C98"/>
    <mergeCell ref="A99:A102"/>
    <mergeCell ref="B99:B102"/>
    <mergeCell ref="C99:C102"/>
  </mergeCells>
  <conditionalFormatting sqref="H12:N12">
    <cfRule type="cellIs" dxfId="2054" priority="55" operator="equal">
      <formula>LARGE($H12:$N12,2)</formula>
    </cfRule>
    <cfRule type="cellIs" dxfId="2053" priority="56" operator="equal">
      <formula>LARGE($H12:$N12,1)</formula>
    </cfRule>
  </conditionalFormatting>
  <conditionalFormatting sqref="H15:N15">
    <cfRule type="cellIs" dxfId="2052" priority="53" operator="equal">
      <formula>LARGE($H15:$N15,2)</formula>
    </cfRule>
    <cfRule type="cellIs" dxfId="2051" priority="54" operator="equal">
      <formula>LARGE($H15:$N15,1)</formula>
    </cfRule>
  </conditionalFormatting>
  <conditionalFormatting sqref="H18:N18">
    <cfRule type="cellIs" dxfId="2050" priority="51" operator="equal">
      <formula>LARGE($H18:$N18,2)</formula>
    </cfRule>
    <cfRule type="cellIs" dxfId="2049" priority="52" operator="equal">
      <formula>LARGE($H18:$N18,1)</formula>
    </cfRule>
  </conditionalFormatting>
  <conditionalFormatting sqref="H21:N21">
    <cfRule type="cellIs" dxfId="2048" priority="49" operator="equal">
      <formula>LARGE($H21:$N21,2)</formula>
    </cfRule>
    <cfRule type="cellIs" dxfId="2047" priority="50" operator="equal">
      <formula>LARGE($H21:$N21,1)</formula>
    </cfRule>
  </conditionalFormatting>
  <conditionalFormatting sqref="H25:N25">
    <cfRule type="cellIs" dxfId="2046" priority="47" operator="equal">
      <formula>LARGE($H25:$N25,2)</formula>
    </cfRule>
    <cfRule type="cellIs" dxfId="2045" priority="48" operator="equal">
      <formula>LARGE($H25:$N25,1)</formula>
    </cfRule>
  </conditionalFormatting>
  <conditionalFormatting sqref="H28:N28">
    <cfRule type="cellIs" dxfId="2044" priority="45" operator="equal">
      <formula>LARGE($H28:$N28,2)</formula>
    </cfRule>
    <cfRule type="cellIs" dxfId="2043" priority="46" operator="equal">
      <formula>LARGE($H28:$N28,1)</formula>
    </cfRule>
  </conditionalFormatting>
  <conditionalFormatting sqref="H31:N31">
    <cfRule type="cellIs" dxfId="2042" priority="43" operator="equal">
      <formula>LARGE($H31:$N31,2)</formula>
    </cfRule>
    <cfRule type="cellIs" dxfId="2041" priority="44" operator="equal">
      <formula>LARGE($H31:$N31,1)</formula>
    </cfRule>
  </conditionalFormatting>
  <conditionalFormatting sqref="H50:N50">
    <cfRule type="cellIs" dxfId="2040" priority="41" operator="equal">
      <formula>LARGE($H50:$N50,2)</formula>
    </cfRule>
    <cfRule type="cellIs" dxfId="2039" priority="42" operator="equal">
      <formula>LARGE($H50:$N50,1)</formula>
    </cfRule>
  </conditionalFormatting>
  <conditionalFormatting sqref="H43:N43">
    <cfRule type="cellIs" dxfId="2038" priority="39" operator="equal">
      <formula>LARGE($H43:$N43,2)</formula>
    </cfRule>
    <cfRule type="cellIs" dxfId="2037" priority="40" operator="equal">
      <formula>LARGE($H43:$N43,1)</formula>
    </cfRule>
  </conditionalFormatting>
  <conditionalFormatting sqref="H34:N34">
    <cfRule type="cellIs" dxfId="2036" priority="37" operator="equal">
      <formula>LARGE($H34:$N34,2)</formula>
    </cfRule>
    <cfRule type="cellIs" dxfId="2035" priority="38" operator="equal">
      <formula>LARGE($H34:$N34,1)</formula>
    </cfRule>
  </conditionalFormatting>
  <conditionalFormatting sqref="H38:N38">
    <cfRule type="cellIs" dxfId="2034" priority="35" operator="equal">
      <formula>LARGE($H38:$N38,2)</formula>
    </cfRule>
    <cfRule type="cellIs" dxfId="2033" priority="36" operator="equal">
      <formula>LARGE($H38:$N38,1)</formula>
    </cfRule>
  </conditionalFormatting>
  <conditionalFormatting sqref="H45:N45">
    <cfRule type="cellIs" dxfId="2032" priority="33" operator="equal">
      <formula>LARGE($H45:$N45,2)</formula>
    </cfRule>
    <cfRule type="cellIs" dxfId="2031" priority="34" operator="equal">
      <formula>LARGE($H45:$N45,1)</formula>
    </cfRule>
  </conditionalFormatting>
  <conditionalFormatting sqref="H47:N47">
    <cfRule type="cellIs" dxfId="2030" priority="31" operator="equal">
      <formula>LARGE($H47:$N47,2)</formula>
    </cfRule>
    <cfRule type="cellIs" dxfId="2029" priority="32" operator="equal">
      <formula>LARGE($H47:$N47,1)</formula>
    </cfRule>
  </conditionalFormatting>
  <conditionalFormatting sqref="H55:N55">
    <cfRule type="cellIs" dxfId="2028" priority="29" operator="equal">
      <formula>LARGE($H55:$N55,2)</formula>
    </cfRule>
    <cfRule type="cellIs" dxfId="2027" priority="30" operator="equal">
      <formula>LARGE($H55:$N55,1)</formula>
    </cfRule>
  </conditionalFormatting>
  <conditionalFormatting sqref="H53:N53">
    <cfRule type="cellIs" dxfId="2026" priority="27" operator="equal">
      <formula>LARGE($H53:$N53,2)</formula>
    </cfRule>
    <cfRule type="cellIs" dxfId="2025" priority="28" operator="equal">
      <formula>LARGE($H53:$N53,1)</formula>
    </cfRule>
  </conditionalFormatting>
  <conditionalFormatting sqref="H57:N57">
    <cfRule type="cellIs" dxfId="2024" priority="25" operator="equal">
      <formula>LARGE($H57:$N57,2)</formula>
    </cfRule>
    <cfRule type="cellIs" dxfId="2023" priority="26" operator="equal">
      <formula>LARGE($H57:$N57,1)</formula>
    </cfRule>
  </conditionalFormatting>
  <conditionalFormatting sqref="H69:N69">
    <cfRule type="cellIs" dxfId="2022" priority="23" operator="equal">
      <formula>LARGE($H69:$N69,2)</formula>
    </cfRule>
    <cfRule type="cellIs" dxfId="2021" priority="24" operator="equal">
      <formula>LARGE($H69:$N69,1)</formula>
    </cfRule>
  </conditionalFormatting>
  <conditionalFormatting sqref="H63:N63">
    <cfRule type="cellIs" dxfId="2020" priority="21" operator="equal">
      <formula>LARGE($H63:$N63,2)</formula>
    </cfRule>
    <cfRule type="cellIs" dxfId="2019" priority="22" operator="equal">
      <formula>LARGE($H63:$N63,1)</formula>
    </cfRule>
  </conditionalFormatting>
  <conditionalFormatting sqref="H60:N60">
    <cfRule type="cellIs" dxfId="2018" priority="19" operator="equal">
      <formula>LARGE($H60:$N60,2)</formula>
    </cfRule>
    <cfRule type="cellIs" dxfId="2017" priority="20" operator="equal">
      <formula>LARGE($H60:$N60,1)</formula>
    </cfRule>
  </conditionalFormatting>
  <conditionalFormatting sqref="H67:N67">
    <cfRule type="cellIs" dxfId="2016" priority="17" operator="equal">
      <formula>LARGE($H67:$N67,2)</formula>
    </cfRule>
    <cfRule type="cellIs" dxfId="2015" priority="18" operator="equal">
      <formula>LARGE($H67:$N67,1)</formula>
    </cfRule>
  </conditionalFormatting>
  <conditionalFormatting sqref="H78:N78">
    <cfRule type="cellIs" dxfId="2014" priority="15" operator="equal">
      <formula>LARGE($H78:$N78,2)</formula>
    </cfRule>
    <cfRule type="cellIs" dxfId="2013" priority="16" operator="equal">
      <formula>LARGE($H78:$N78,1)</formula>
    </cfRule>
  </conditionalFormatting>
  <conditionalFormatting sqref="H75:N75">
    <cfRule type="cellIs" dxfId="2012" priority="13" operator="equal">
      <formula>LARGE($H75:$N75,2)</formula>
    </cfRule>
    <cfRule type="cellIs" dxfId="2011" priority="14" operator="equal">
      <formula>LARGE($H75:$N75,1)</formula>
    </cfRule>
  </conditionalFormatting>
  <conditionalFormatting sqref="H72:N72">
    <cfRule type="cellIs" dxfId="2010" priority="11" operator="equal">
      <formula>LARGE($H72:$N72,2)</formula>
    </cfRule>
    <cfRule type="cellIs" dxfId="2009" priority="12" operator="equal">
      <formula>LARGE($H72:$N72,1)</formula>
    </cfRule>
  </conditionalFormatting>
  <conditionalFormatting sqref="H81:N81">
    <cfRule type="cellIs" dxfId="2008" priority="9" operator="equal">
      <formula>LARGE($H81:$N81,2)</formula>
    </cfRule>
    <cfRule type="cellIs" dxfId="2007" priority="10" operator="equal">
      <formula>LARGE($H81:$N81,1)</formula>
    </cfRule>
  </conditionalFormatting>
  <conditionalFormatting sqref="H85:N85">
    <cfRule type="cellIs" dxfId="2006" priority="7" operator="equal">
      <formula>LARGE($H85:$N85,2)</formula>
    </cfRule>
    <cfRule type="cellIs" dxfId="2005" priority="8" operator="equal">
      <formula>LARGE($H85:$N85,1)</formula>
    </cfRule>
  </conditionalFormatting>
  <conditionalFormatting sqref="H88:N88">
    <cfRule type="cellIs" dxfId="2004" priority="5" operator="equal">
      <formula>LARGE($H88:$N88,2)</formula>
    </cfRule>
    <cfRule type="cellIs" dxfId="2003" priority="6" operator="equal">
      <formula>LARGE($H88:$N88,1)</formula>
    </cfRule>
  </conditionalFormatting>
  <conditionalFormatting sqref="H95:N95">
    <cfRule type="cellIs" dxfId="2002" priority="3" operator="equal">
      <formula>LARGE($H95:$N95,2)</formula>
    </cfRule>
    <cfRule type="cellIs" dxfId="2001" priority="4" operator="equal">
      <formula>LARGE($H95:$N95,1)</formula>
    </cfRule>
  </conditionalFormatting>
  <conditionalFormatting sqref="E103:N103">
    <cfRule type="cellIs" dxfId="2000" priority="1" operator="equal">
      <formula>LARGE($E103:$N103,2)</formula>
    </cfRule>
    <cfRule type="cellIs" dxfId="1999" priority="2" operator="equal">
      <formula>LARGE($E103:$N103,1)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659"/>
  <sheetViews>
    <sheetView view="pageBreakPreview" zoomScale="106" zoomScaleSheetLayoutView="106" workbookViewId="0">
      <selection activeCell="V14" sqref="V14"/>
    </sheetView>
  </sheetViews>
  <sheetFormatPr baseColWidth="10" defaultRowHeight="15" x14ac:dyDescent="0.25"/>
  <cols>
    <col min="1" max="1" width="12.28515625" customWidth="1"/>
    <col min="2" max="2" width="13" customWidth="1"/>
    <col min="3" max="3" width="31.140625" customWidth="1"/>
    <col min="4" max="4" width="11.7109375" customWidth="1"/>
    <col min="5" max="8" width="12" customWidth="1"/>
    <col min="9" max="13" width="12.28515625" customWidth="1"/>
    <col min="14" max="16" width="11.7109375" customWidth="1"/>
  </cols>
  <sheetData>
    <row r="1" spans="1:16" ht="25.5" customHeight="1" x14ac:dyDescent="0.25">
      <c r="C1" s="282" t="s">
        <v>157</v>
      </c>
      <c r="D1" s="24"/>
      <c r="E1" s="24"/>
      <c r="F1" s="24"/>
      <c r="G1" s="24"/>
      <c r="H1" s="24"/>
      <c r="I1" s="24"/>
      <c r="J1" s="24"/>
    </row>
    <row r="2" spans="1:16" ht="15" customHeight="1" x14ac:dyDescent="0.25">
      <c r="C2" s="113" t="s">
        <v>248</v>
      </c>
      <c r="D2" s="25"/>
      <c r="E2" s="25"/>
      <c r="F2" s="25"/>
      <c r="G2" s="25"/>
      <c r="H2" s="25"/>
      <c r="I2" s="25"/>
      <c r="J2" s="25"/>
    </row>
    <row r="3" spans="1:16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6" ht="15.75" customHeight="1" x14ac:dyDescent="0.3">
      <c r="B4" s="1"/>
      <c r="C4" s="1"/>
      <c r="D4" s="402" t="s">
        <v>35</v>
      </c>
      <c r="E4" s="437" t="s">
        <v>245</v>
      </c>
      <c r="F4" s="437"/>
      <c r="G4" s="437"/>
      <c r="H4" s="437"/>
      <c r="I4" s="437"/>
      <c r="J4" s="437"/>
      <c r="K4" s="437"/>
      <c r="L4" s="437"/>
      <c r="M4" s="437"/>
      <c r="N4" s="407" t="s">
        <v>39</v>
      </c>
      <c r="O4" s="407" t="s">
        <v>211</v>
      </c>
      <c r="P4" s="366" t="s">
        <v>33</v>
      </c>
    </row>
    <row r="5" spans="1:16" ht="15.75" customHeight="1" x14ac:dyDescent="0.25">
      <c r="B5" s="423" t="s">
        <v>176</v>
      </c>
      <c r="C5" s="423"/>
      <c r="D5" s="360"/>
      <c r="E5" s="14"/>
      <c r="F5" s="35"/>
      <c r="G5" s="7"/>
      <c r="H5" s="35"/>
      <c r="I5" s="7"/>
      <c r="J5" s="7"/>
      <c r="K5" s="7"/>
      <c r="L5" s="43"/>
      <c r="M5" s="96"/>
      <c r="N5" s="408"/>
      <c r="O5" s="408"/>
      <c r="P5" s="367"/>
    </row>
    <row r="6" spans="1:16" ht="15.75" x14ac:dyDescent="0.25">
      <c r="B6" s="423"/>
      <c r="C6" s="423"/>
      <c r="D6" s="360"/>
      <c r="E6" s="14"/>
      <c r="F6" s="35"/>
      <c r="G6" s="7"/>
      <c r="H6" s="35"/>
      <c r="I6" s="7"/>
      <c r="J6" s="7"/>
      <c r="K6" s="7"/>
      <c r="L6" s="7"/>
      <c r="M6" s="12"/>
      <c r="N6" s="408"/>
      <c r="O6" s="408"/>
      <c r="P6" s="367"/>
    </row>
    <row r="7" spans="1:16" ht="15.75" x14ac:dyDescent="0.25">
      <c r="B7" s="424"/>
      <c r="C7" s="424"/>
      <c r="D7" s="360"/>
      <c r="E7" s="15"/>
      <c r="F7" s="35"/>
      <c r="G7" s="8"/>
      <c r="H7" s="35"/>
      <c r="I7" s="8"/>
      <c r="J7" s="8"/>
      <c r="K7" s="8"/>
      <c r="L7" s="8"/>
      <c r="M7" s="13"/>
      <c r="N7" s="408"/>
      <c r="O7" s="408"/>
      <c r="P7" s="367"/>
    </row>
    <row r="8" spans="1:16" x14ac:dyDescent="0.25">
      <c r="A8" s="279" t="s">
        <v>123</v>
      </c>
      <c r="B8" s="280" t="s">
        <v>36</v>
      </c>
      <c r="C8" s="281" t="s">
        <v>31</v>
      </c>
      <c r="D8" s="360"/>
      <c r="E8" s="303" t="s">
        <v>0</v>
      </c>
      <c r="F8" s="302" t="s">
        <v>1</v>
      </c>
      <c r="G8" s="302" t="s">
        <v>3</v>
      </c>
      <c r="H8" s="302" t="s">
        <v>4</v>
      </c>
      <c r="I8" s="302" t="s">
        <v>5</v>
      </c>
      <c r="J8" s="302" t="s">
        <v>6</v>
      </c>
      <c r="K8" s="302" t="s">
        <v>7</v>
      </c>
      <c r="L8" s="294" t="s">
        <v>32</v>
      </c>
      <c r="M8" s="295" t="s">
        <v>40</v>
      </c>
      <c r="N8" s="409"/>
      <c r="O8" s="409"/>
      <c r="P8" s="368"/>
    </row>
    <row r="9" spans="1:16" s="30" customFormat="1" ht="14.1" customHeight="1" x14ac:dyDescent="0.25">
      <c r="A9" s="53">
        <v>1</v>
      </c>
      <c r="B9" s="54">
        <v>436</v>
      </c>
      <c r="C9" s="55" t="s">
        <v>126</v>
      </c>
      <c r="D9" s="131">
        <f t="shared" ref="D9:D72" si="0">LARGE(E9:K9,1)-LARGE(E9:K9,2)</f>
        <v>13</v>
      </c>
      <c r="E9" s="132">
        <v>29</v>
      </c>
      <c r="F9" s="132">
        <v>63</v>
      </c>
      <c r="G9" s="132">
        <v>4</v>
      </c>
      <c r="H9" s="132">
        <v>1</v>
      </c>
      <c r="I9" s="132">
        <v>4</v>
      </c>
      <c r="J9" s="132">
        <v>2</v>
      </c>
      <c r="K9" s="132">
        <v>50</v>
      </c>
      <c r="L9" s="132">
        <v>8</v>
      </c>
      <c r="M9" s="132">
        <v>6</v>
      </c>
      <c r="N9" s="132">
        <v>167</v>
      </c>
      <c r="O9" s="132">
        <v>463</v>
      </c>
      <c r="P9" s="133">
        <f t="shared" ref="P9:P71" si="1">N9/O9</f>
        <v>0.36069114470842334</v>
      </c>
    </row>
    <row r="10" spans="1:16" s="30" customFormat="1" ht="14.1" customHeight="1" x14ac:dyDescent="0.25">
      <c r="A10" s="71">
        <v>2</v>
      </c>
      <c r="B10" s="72">
        <v>436</v>
      </c>
      <c r="C10" s="73" t="s">
        <v>128</v>
      </c>
      <c r="D10" s="134">
        <f t="shared" si="0"/>
        <v>9</v>
      </c>
      <c r="E10" s="135">
        <v>32</v>
      </c>
      <c r="F10" s="135">
        <v>65</v>
      </c>
      <c r="G10" s="135">
        <v>6</v>
      </c>
      <c r="H10" s="135">
        <v>5</v>
      </c>
      <c r="I10" s="135">
        <v>3</v>
      </c>
      <c r="J10" s="135">
        <v>1</v>
      </c>
      <c r="K10" s="135">
        <v>56</v>
      </c>
      <c r="L10" s="135">
        <v>3</v>
      </c>
      <c r="M10" s="135">
        <v>8</v>
      </c>
      <c r="N10" s="135">
        <v>179</v>
      </c>
      <c r="O10" s="135">
        <v>463</v>
      </c>
      <c r="P10" s="136">
        <f t="shared" si="1"/>
        <v>0.38660907127429806</v>
      </c>
    </row>
    <row r="11" spans="1:16" s="30" customFormat="1" ht="14.1" customHeight="1" x14ac:dyDescent="0.25">
      <c r="A11" s="59" t="s">
        <v>159</v>
      </c>
      <c r="B11" s="60">
        <v>436</v>
      </c>
      <c r="C11" s="61" t="s">
        <v>11</v>
      </c>
      <c r="D11" s="137">
        <f t="shared" si="0"/>
        <v>22</v>
      </c>
      <c r="E11" s="138">
        <v>61</v>
      </c>
      <c r="F11" s="138">
        <v>128</v>
      </c>
      <c r="G11" s="138">
        <v>10</v>
      </c>
      <c r="H11" s="138">
        <v>6</v>
      </c>
      <c r="I11" s="138">
        <v>7</v>
      </c>
      <c r="J11" s="138">
        <v>3</v>
      </c>
      <c r="K11" s="138">
        <v>106</v>
      </c>
      <c r="L11" s="138">
        <v>11</v>
      </c>
      <c r="M11" s="138">
        <v>14</v>
      </c>
      <c r="N11" s="138">
        <v>346</v>
      </c>
      <c r="O11" s="138">
        <v>926</v>
      </c>
      <c r="P11" s="139">
        <f t="shared" si="1"/>
        <v>0.37365010799136067</v>
      </c>
    </row>
    <row r="12" spans="1:16" s="30" customFormat="1" ht="14.1" customHeight="1" x14ac:dyDescent="0.25">
      <c r="A12" s="71">
        <v>3</v>
      </c>
      <c r="B12" s="72">
        <v>437</v>
      </c>
      <c r="C12" s="73" t="s">
        <v>126</v>
      </c>
      <c r="D12" s="134">
        <f t="shared" si="0"/>
        <v>9</v>
      </c>
      <c r="E12" s="135">
        <v>54</v>
      </c>
      <c r="F12" s="135">
        <v>63</v>
      </c>
      <c r="G12" s="135">
        <v>10</v>
      </c>
      <c r="H12" s="135">
        <v>4</v>
      </c>
      <c r="I12" s="135">
        <v>5</v>
      </c>
      <c r="J12" s="135">
        <v>7</v>
      </c>
      <c r="K12" s="135">
        <v>51</v>
      </c>
      <c r="L12" s="135">
        <v>4</v>
      </c>
      <c r="M12" s="135">
        <v>3</v>
      </c>
      <c r="N12" s="135">
        <v>201</v>
      </c>
      <c r="O12" s="135">
        <v>528</v>
      </c>
      <c r="P12" s="136">
        <f t="shared" si="1"/>
        <v>0.38068181818181818</v>
      </c>
    </row>
    <row r="13" spans="1:16" s="30" customFormat="1" ht="14.1" customHeight="1" x14ac:dyDescent="0.25">
      <c r="A13" s="65">
        <v>4</v>
      </c>
      <c r="B13" s="66">
        <v>437</v>
      </c>
      <c r="C13" s="67" t="s">
        <v>128</v>
      </c>
      <c r="D13" s="140">
        <f t="shared" si="0"/>
        <v>56</v>
      </c>
      <c r="E13" s="141">
        <v>42</v>
      </c>
      <c r="F13" s="141">
        <v>98</v>
      </c>
      <c r="G13" s="141">
        <v>3</v>
      </c>
      <c r="H13" s="141">
        <v>4</v>
      </c>
      <c r="I13" s="141">
        <v>4</v>
      </c>
      <c r="J13" s="141">
        <v>4</v>
      </c>
      <c r="K13" s="141">
        <v>42</v>
      </c>
      <c r="L13" s="141">
        <v>4</v>
      </c>
      <c r="M13" s="141">
        <v>1</v>
      </c>
      <c r="N13" s="141">
        <v>202</v>
      </c>
      <c r="O13" s="141">
        <v>528</v>
      </c>
      <c r="P13" s="142">
        <f t="shared" si="1"/>
        <v>0.38257575757575757</v>
      </c>
    </row>
    <row r="14" spans="1:16" s="30" customFormat="1" ht="14.1" customHeight="1" x14ac:dyDescent="0.25">
      <c r="A14" s="71">
        <v>5</v>
      </c>
      <c r="B14" s="72">
        <v>437</v>
      </c>
      <c r="C14" s="73" t="s">
        <v>129</v>
      </c>
      <c r="D14" s="134">
        <f t="shared" si="0"/>
        <v>16</v>
      </c>
      <c r="E14" s="135">
        <v>40</v>
      </c>
      <c r="F14" s="135">
        <v>56</v>
      </c>
      <c r="G14" s="135">
        <v>12</v>
      </c>
      <c r="H14" s="135">
        <v>3</v>
      </c>
      <c r="I14" s="135">
        <v>6</v>
      </c>
      <c r="J14" s="135">
        <v>7</v>
      </c>
      <c r="K14" s="135">
        <v>38</v>
      </c>
      <c r="L14" s="135">
        <v>9</v>
      </c>
      <c r="M14" s="135">
        <v>7</v>
      </c>
      <c r="N14" s="135">
        <v>178</v>
      </c>
      <c r="O14" s="135">
        <v>527</v>
      </c>
      <c r="P14" s="136">
        <f t="shared" si="1"/>
        <v>0.33776091081593929</v>
      </c>
    </row>
    <row r="15" spans="1:16" s="30" customFormat="1" ht="14.1" customHeight="1" x14ac:dyDescent="0.25">
      <c r="A15" s="59" t="s">
        <v>159</v>
      </c>
      <c r="B15" s="60">
        <v>437</v>
      </c>
      <c r="C15" s="61" t="s">
        <v>12</v>
      </c>
      <c r="D15" s="137">
        <f t="shared" si="0"/>
        <v>81</v>
      </c>
      <c r="E15" s="138">
        <v>136</v>
      </c>
      <c r="F15" s="138">
        <v>217</v>
      </c>
      <c r="G15" s="138">
        <v>25</v>
      </c>
      <c r="H15" s="138">
        <v>11</v>
      </c>
      <c r="I15" s="138">
        <v>15</v>
      </c>
      <c r="J15" s="138">
        <v>18</v>
      </c>
      <c r="K15" s="138">
        <v>131</v>
      </c>
      <c r="L15" s="138">
        <v>17</v>
      </c>
      <c r="M15" s="138">
        <v>11</v>
      </c>
      <c r="N15" s="138">
        <v>581</v>
      </c>
      <c r="O15" s="138">
        <v>1583</v>
      </c>
      <c r="P15" s="139">
        <f t="shared" si="1"/>
        <v>0.36702463676563485</v>
      </c>
    </row>
    <row r="16" spans="1:16" s="30" customFormat="1" ht="14.1" customHeight="1" x14ac:dyDescent="0.25">
      <c r="A16" s="71">
        <v>6</v>
      </c>
      <c r="B16" s="72">
        <v>438</v>
      </c>
      <c r="C16" s="73" t="s">
        <v>126</v>
      </c>
      <c r="D16" s="134">
        <f t="shared" si="0"/>
        <v>22</v>
      </c>
      <c r="E16" s="135">
        <v>18</v>
      </c>
      <c r="F16" s="135">
        <v>86</v>
      </c>
      <c r="G16" s="135">
        <v>3</v>
      </c>
      <c r="H16" s="135">
        <v>6</v>
      </c>
      <c r="I16" s="135">
        <v>3</v>
      </c>
      <c r="J16" s="135">
        <v>1</v>
      </c>
      <c r="K16" s="135">
        <v>64</v>
      </c>
      <c r="L16" s="135">
        <v>3</v>
      </c>
      <c r="M16" s="135">
        <v>3</v>
      </c>
      <c r="N16" s="135">
        <v>187</v>
      </c>
      <c r="O16" s="135">
        <v>582</v>
      </c>
      <c r="P16" s="136">
        <f t="shared" si="1"/>
        <v>0.32130584192439865</v>
      </c>
    </row>
    <row r="17" spans="1:16" s="30" customFormat="1" ht="14.1" customHeight="1" x14ac:dyDescent="0.25">
      <c r="A17" s="65">
        <v>7</v>
      </c>
      <c r="B17" s="66">
        <v>438</v>
      </c>
      <c r="C17" s="67" t="s">
        <v>128</v>
      </c>
      <c r="D17" s="140">
        <f t="shared" si="0"/>
        <v>32</v>
      </c>
      <c r="E17" s="141">
        <v>13</v>
      </c>
      <c r="F17" s="141">
        <v>56</v>
      </c>
      <c r="G17" s="141">
        <v>3</v>
      </c>
      <c r="H17" s="141">
        <v>8</v>
      </c>
      <c r="I17" s="141">
        <v>3</v>
      </c>
      <c r="J17" s="141">
        <v>1</v>
      </c>
      <c r="K17" s="141">
        <v>88</v>
      </c>
      <c r="L17" s="141">
        <v>2</v>
      </c>
      <c r="M17" s="141">
        <v>4</v>
      </c>
      <c r="N17" s="141">
        <v>178</v>
      </c>
      <c r="O17" s="141">
        <v>582</v>
      </c>
      <c r="P17" s="142">
        <f t="shared" si="1"/>
        <v>0.30584192439862545</v>
      </c>
    </row>
    <row r="18" spans="1:16" s="30" customFormat="1" ht="14.1" customHeight="1" x14ac:dyDescent="0.25">
      <c r="A18" s="71">
        <v>8</v>
      </c>
      <c r="B18" s="72">
        <v>438</v>
      </c>
      <c r="C18" s="73" t="s">
        <v>129</v>
      </c>
      <c r="D18" s="134">
        <f t="shared" si="0"/>
        <v>8</v>
      </c>
      <c r="E18" s="135">
        <v>14</v>
      </c>
      <c r="F18" s="135">
        <v>69</v>
      </c>
      <c r="G18" s="135">
        <v>0</v>
      </c>
      <c r="H18" s="135">
        <v>4</v>
      </c>
      <c r="I18" s="135">
        <v>4</v>
      </c>
      <c r="J18" s="135">
        <v>8</v>
      </c>
      <c r="K18" s="135">
        <v>77</v>
      </c>
      <c r="L18" s="135">
        <v>2</v>
      </c>
      <c r="M18" s="135">
        <v>7</v>
      </c>
      <c r="N18" s="135">
        <v>185</v>
      </c>
      <c r="O18" s="135">
        <v>581</v>
      </c>
      <c r="P18" s="136">
        <f t="shared" si="1"/>
        <v>0.31841652323580033</v>
      </c>
    </row>
    <row r="19" spans="1:16" s="30" customFormat="1" ht="14.1" customHeight="1" x14ac:dyDescent="0.25">
      <c r="A19" s="65">
        <v>9</v>
      </c>
      <c r="B19" s="66">
        <v>438</v>
      </c>
      <c r="C19" s="67" t="s">
        <v>138</v>
      </c>
      <c r="D19" s="140">
        <f t="shared" si="0"/>
        <v>7</v>
      </c>
      <c r="E19" s="141">
        <v>23</v>
      </c>
      <c r="F19" s="141">
        <v>63</v>
      </c>
      <c r="G19" s="141">
        <v>1</v>
      </c>
      <c r="H19" s="141">
        <v>7</v>
      </c>
      <c r="I19" s="141">
        <v>4</v>
      </c>
      <c r="J19" s="141">
        <v>5</v>
      </c>
      <c r="K19" s="141">
        <v>70</v>
      </c>
      <c r="L19" s="141">
        <v>0</v>
      </c>
      <c r="M19" s="141">
        <v>7</v>
      </c>
      <c r="N19" s="141">
        <v>180</v>
      </c>
      <c r="O19" s="141">
        <v>581</v>
      </c>
      <c r="P19" s="142">
        <f t="shared" si="1"/>
        <v>0.3098106712564544</v>
      </c>
    </row>
    <row r="20" spans="1:16" s="30" customFormat="1" ht="14.1" customHeight="1" x14ac:dyDescent="0.25">
      <c r="A20" s="59" t="s">
        <v>159</v>
      </c>
      <c r="B20" s="60">
        <v>438</v>
      </c>
      <c r="C20" s="61" t="s">
        <v>13</v>
      </c>
      <c r="D20" s="137">
        <f t="shared" si="0"/>
        <v>25</v>
      </c>
      <c r="E20" s="138">
        <v>68</v>
      </c>
      <c r="F20" s="138">
        <v>274</v>
      </c>
      <c r="G20" s="138">
        <v>7</v>
      </c>
      <c r="H20" s="138">
        <v>25</v>
      </c>
      <c r="I20" s="138">
        <v>14</v>
      </c>
      <c r="J20" s="138">
        <v>15</v>
      </c>
      <c r="K20" s="138">
        <v>299</v>
      </c>
      <c r="L20" s="138">
        <v>7</v>
      </c>
      <c r="M20" s="138">
        <v>21</v>
      </c>
      <c r="N20" s="138">
        <v>730</v>
      </c>
      <c r="O20" s="138">
        <v>2326</v>
      </c>
      <c r="P20" s="139">
        <f t="shared" si="1"/>
        <v>0.31384350816852968</v>
      </c>
    </row>
    <row r="21" spans="1:16" s="30" customFormat="1" ht="14.1" customHeight="1" x14ac:dyDescent="0.25">
      <c r="A21" s="65">
        <v>10</v>
      </c>
      <c r="B21" s="66">
        <v>439</v>
      </c>
      <c r="C21" s="67" t="s">
        <v>126</v>
      </c>
      <c r="D21" s="140">
        <f t="shared" si="0"/>
        <v>4</v>
      </c>
      <c r="E21" s="141">
        <v>22</v>
      </c>
      <c r="F21" s="141">
        <v>50</v>
      </c>
      <c r="G21" s="141">
        <v>9</v>
      </c>
      <c r="H21" s="141">
        <v>7</v>
      </c>
      <c r="I21" s="141">
        <v>4</v>
      </c>
      <c r="J21" s="141">
        <v>4</v>
      </c>
      <c r="K21" s="141">
        <v>46</v>
      </c>
      <c r="L21" s="141">
        <v>2</v>
      </c>
      <c r="M21" s="141">
        <v>4</v>
      </c>
      <c r="N21" s="141">
        <v>148</v>
      </c>
      <c r="O21" s="141">
        <v>720</v>
      </c>
      <c r="P21" s="142">
        <f t="shared" si="1"/>
        <v>0.20555555555555555</v>
      </c>
    </row>
    <row r="22" spans="1:16" s="30" customFormat="1" ht="14.1" customHeight="1" x14ac:dyDescent="0.25">
      <c r="A22" s="71">
        <v>11</v>
      </c>
      <c r="B22" s="72">
        <v>439</v>
      </c>
      <c r="C22" s="73" t="s">
        <v>128</v>
      </c>
      <c r="D22" s="134">
        <f t="shared" si="0"/>
        <v>14</v>
      </c>
      <c r="E22" s="135">
        <v>25</v>
      </c>
      <c r="F22" s="135">
        <v>51</v>
      </c>
      <c r="G22" s="135">
        <v>6</v>
      </c>
      <c r="H22" s="135">
        <v>6</v>
      </c>
      <c r="I22" s="135">
        <v>3</v>
      </c>
      <c r="J22" s="135">
        <v>4</v>
      </c>
      <c r="K22" s="135">
        <v>65</v>
      </c>
      <c r="L22" s="135">
        <v>2</v>
      </c>
      <c r="M22" s="135">
        <v>7</v>
      </c>
      <c r="N22" s="135">
        <v>169</v>
      </c>
      <c r="O22" s="135">
        <v>720</v>
      </c>
      <c r="P22" s="136">
        <f t="shared" si="1"/>
        <v>0.23472222222222222</v>
      </c>
    </row>
    <row r="23" spans="1:16" s="30" customFormat="1" ht="14.1" customHeight="1" x14ac:dyDescent="0.25">
      <c r="A23" s="65">
        <v>12</v>
      </c>
      <c r="B23" s="66">
        <v>439</v>
      </c>
      <c r="C23" s="67" t="s">
        <v>129</v>
      </c>
      <c r="D23" s="140">
        <f t="shared" si="0"/>
        <v>12</v>
      </c>
      <c r="E23" s="141">
        <v>27</v>
      </c>
      <c r="F23" s="141">
        <v>50</v>
      </c>
      <c r="G23" s="141">
        <v>7</v>
      </c>
      <c r="H23" s="141">
        <v>2</v>
      </c>
      <c r="I23" s="141">
        <v>4</v>
      </c>
      <c r="J23" s="141">
        <v>7</v>
      </c>
      <c r="K23" s="141">
        <v>62</v>
      </c>
      <c r="L23" s="141">
        <v>10</v>
      </c>
      <c r="M23" s="141">
        <v>5</v>
      </c>
      <c r="N23" s="141">
        <v>174</v>
      </c>
      <c r="O23" s="141">
        <v>720</v>
      </c>
      <c r="P23" s="142">
        <f t="shared" si="1"/>
        <v>0.24166666666666667</v>
      </c>
    </row>
    <row r="24" spans="1:16" s="30" customFormat="1" ht="14.1" customHeight="1" x14ac:dyDescent="0.25">
      <c r="A24" s="71">
        <v>13</v>
      </c>
      <c r="B24" s="72">
        <v>439</v>
      </c>
      <c r="C24" s="73" t="s">
        <v>138</v>
      </c>
      <c r="D24" s="134">
        <f t="shared" si="0"/>
        <v>1</v>
      </c>
      <c r="E24" s="135">
        <v>32</v>
      </c>
      <c r="F24" s="135">
        <v>60</v>
      </c>
      <c r="G24" s="135">
        <v>9</v>
      </c>
      <c r="H24" s="135">
        <v>9</v>
      </c>
      <c r="I24" s="135">
        <v>3</v>
      </c>
      <c r="J24" s="135">
        <v>2</v>
      </c>
      <c r="K24" s="135">
        <v>61</v>
      </c>
      <c r="L24" s="135">
        <v>3</v>
      </c>
      <c r="M24" s="135">
        <v>1</v>
      </c>
      <c r="N24" s="135">
        <v>180</v>
      </c>
      <c r="O24" s="135">
        <v>719</v>
      </c>
      <c r="P24" s="136">
        <f t="shared" si="1"/>
        <v>0.25034770514603616</v>
      </c>
    </row>
    <row r="25" spans="1:16" s="30" customFormat="1" ht="14.1" customHeight="1" x14ac:dyDescent="0.25">
      <c r="A25" s="65">
        <v>14</v>
      </c>
      <c r="B25" s="66">
        <v>439</v>
      </c>
      <c r="C25" s="67" t="s">
        <v>139</v>
      </c>
      <c r="D25" s="140">
        <f t="shared" si="0"/>
        <v>12</v>
      </c>
      <c r="E25" s="141">
        <v>23</v>
      </c>
      <c r="F25" s="141">
        <v>46</v>
      </c>
      <c r="G25" s="141">
        <v>5</v>
      </c>
      <c r="H25" s="141">
        <v>4</v>
      </c>
      <c r="I25" s="141">
        <v>4</v>
      </c>
      <c r="J25" s="141">
        <v>5</v>
      </c>
      <c r="K25" s="141">
        <v>58</v>
      </c>
      <c r="L25" s="141">
        <v>3</v>
      </c>
      <c r="M25" s="141">
        <v>2</v>
      </c>
      <c r="N25" s="141">
        <v>150</v>
      </c>
      <c r="O25" s="141">
        <v>719</v>
      </c>
      <c r="P25" s="142">
        <f t="shared" si="1"/>
        <v>0.20862308762169679</v>
      </c>
    </row>
    <row r="26" spans="1:16" s="30" customFormat="1" ht="14.1" customHeight="1" x14ac:dyDescent="0.25">
      <c r="A26" s="71">
        <v>15</v>
      </c>
      <c r="B26" s="72">
        <v>439</v>
      </c>
      <c r="C26" s="73" t="s">
        <v>140</v>
      </c>
      <c r="D26" s="134">
        <f t="shared" si="0"/>
        <v>2</v>
      </c>
      <c r="E26" s="135">
        <v>34</v>
      </c>
      <c r="F26" s="135">
        <v>63</v>
      </c>
      <c r="G26" s="135">
        <v>9</v>
      </c>
      <c r="H26" s="135">
        <v>5</v>
      </c>
      <c r="I26" s="135">
        <v>6</v>
      </c>
      <c r="J26" s="135">
        <v>8</v>
      </c>
      <c r="K26" s="135">
        <v>65</v>
      </c>
      <c r="L26" s="135">
        <v>5</v>
      </c>
      <c r="M26" s="135">
        <v>6</v>
      </c>
      <c r="N26" s="135">
        <v>201</v>
      </c>
      <c r="O26" s="135">
        <v>719</v>
      </c>
      <c r="P26" s="136">
        <f t="shared" si="1"/>
        <v>0.27955493741307369</v>
      </c>
    </row>
    <row r="27" spans="1:16" s="30" customFormat="1" ht="14.1" customHeight="1" x14ac:dyDescent="0.25">
      <c r="A27" s="65">
        <v>16</v>
      </c>
      <c r="B27" s="66">
        <v>439</v>
      </c>
      <c r="C27" s="67" t="s">
        <v>141</v>
      </c>
      <c r="D27" s="140">
        <f t="shared" si="0"/>
        <v>5</v>
      </c>
      <c r="E27" s="141">
        <v>20</v>
      </c>
      <c r="F27" s="141">
        <v>65</v>
      </c>
      <c r="G27" s="141">
        <v>12</v>
      </c>
      <c r="H27" s="141">
        <v>6</v>
      </c>
      <c r="I27" s="141">
        <v>6</v>
      </c>
      <c r="J27" s="141">
        <v>2</v>
      </c>
      <c r="K27" s="141">
        <v>60</v>
      </c>
      <c r="L27" s="141">
        <v>2</v>
      </c>
      <c r="M27" s="141">
        <v>5</v>
      </c>
      <c r="N27" s="141">
        <v>178</v>
      </c>
      <c r="O27" s="141">
        <v>719</v>
      </c>
      <c r="P27" s="142">
        <f t="shared" si="1"/>
        <v>0.24756606397774686</v>
      </c>
    </row>
    <row r="28" spans="1:16" s="30" customFormat="1" ht="14.1" customHeight="1" x14ac:dyDescent="0.25">
      <c r="A28" s="71">
        <v>17</v>
      </c>
      <c r="B28" s="72">
        <v>439</v>
      </c>
      <c r="C28" s="73" t="s">
        <v>142</v>
      </c>
      <c r="D28" s="134">
        <f t="shared" si="0"/>
        <v>1</v>
      </c>
      <c r="E28" s="135">
        <v>15</v>
      </c>
      <c r="F28" s="135">
        <v>64</v>
      </c>
      <c r="G28" s="135">
        <v>2</v>
      </c>
      <c r="H28" s="135">
        <v>6</v>
      </c>
      <c r="I28" s="135">
        <v>4</v>
      </c>
      <c r="J28" s="135">
        <v>4</v>
      </c>
      <c r="K28" s="135">
        <v>63</v>
      </c>
      <c r="L28" s="135">
        <v>4</v>
      </c>
      <c r="M28" s="135">
        <v>4</v>
      </c>
      <c r="N28" s="135">
        <v>166</v>
      </c>
      <c r="O28" s="135">
        <v>719</v>
      </c>
      <c r="P28" s="136">
        <f t="shared" si="1"/>
        <v>0.23087621696801114</v>
      </c>
    </row>
    <row r="29" spans="1:16" s="30" customFormat="1" ht="14.1" customHeight="1" x14ac:dyDescent="0.25">
      <c r="A29" s="65">
        <v>18</v>
      </c>
      <c r="B29" s="66">
        <v>439</v>
      </c>
      <c r="C29" s="67" t="s">
        <v>143</v>
      </c>
      <c r="D29" s="140">
        <f t="shared" si="0"/>
        <v>3</v>
      </c>
      <c r="E29" s="141">
        <v>26</v>
      </c>
      <c r="F29" s="141">
        <v>59</v>
      </c>
      <c r="G29" s="141">
        <v>4</v>
      </c>
      <c r="H29" s="141">
        <v>8</v>
      </c>
      <c r="I29" s="141">
        <v>4</v>
      </c>
      <c r="J29" s="141">
        <v>0</v>
      </c>
      <c r="K29" s="141">
        <v>62</v>
      </c>
      <c r="L29" s="141">
        <v>1</v>
      </c>
      <c r="M29" s="141">
        <v>3</v>
      </c>
      <c r="N29" s="141">
        <v>167</v>
      </c>
      <c r="O29" s="141">
        <v>719</v>
      </c>
      <c r="P29" s="142">
        <f t="shared" si="1"/>
        <v>0.23226703755215578</v>
      </c>
    </row>
    <row r="30" spans="1:16" s="30" customFormat="1" ht="14.1" customHeight="1" x14ac:dyDescent="0.25">
      <c r="A30" s="71">
        <v>19</v>
      </c>
      <c r="B30" s="72">
        <v>439</v>
      </c>
      <c r="C30" s="73" t="s">
        <v>144</v>
      </c>
      <c r="D30" s="134">
        <f t="shared" si="0"/>
        <v>5</v>
      </c>
      <c r="E30" s="135">
        <v>34</v>
      </c>
      <c r="F30" s="135">
        <v>56</v>
      </c>
      <c r="G30" s="135">
        <v>2</v>
      </c>
      <c r="H30" s="135">
        <v>2</v>
      </c>
      <c r="I30" s="135">
        <v>3</v>
      </c>
      <c r="J30" s="135">
        <v>3</v>
      </c>
      <c r="K30" s="135">
        <v>51</v>
      </c>
      <c r="L30" s="135">
        <v>3</v>
      </c>
      <c r="M30" s="135">
        <v>3</v>
      </c>
      <c r="N30" s="135">
        <v>157</v>
      </c>
      <c r="O30" s="135">
        <v>719</v>
      </c>
      <c r="P30" s="136">
        <f t="shared" si="1"/>
        <v>0.21835883171070933</v>
      </c>
    </row>
    <row r="31" spans="1:16" s="30" customFormat="1" ht="14.1" customHeight="1" x14ac:dyDescent="0.25">
      <c r="A31" s="65">
        <v>20</v>
      </c>
      <c r="B31" s="66">
        <v>439</v>
      </c>
      <c r="C31" s="67" t="s">
        <v>145</v>
      </c>
      <c r="D31" s="140">
        <f t="shared" si="0"/>
        <v>10</v>
      </c>
      <c r="E31" s="141">
        <v>20</v>
      </c>
      <c r="F31" s="141">
        <v>54</v>
      </c>
      <c r="G31" s="141">
        <v>9</v>
      </c>
      <c r="H31" s="141">
        <v>5</v>
      </c>
      <c r="I31" s="141">
        <v>2</v>
      </c>
      <c r="J31" s="141">
        <v>5</v>
      </c>
      <c r="K31" s="141">
        <v>64</v>
      </c>
      <c r="L31" s="141">
        <v>2</v>
      </c>
      <c r="M31" s="141">
        <v>8</v>
      </c>
      <c r="N31" s="141">
        <v>169</v>
      </c>
      <c r="O31" s="141">
        <v>719</v>
      </c>
      <c r="P31" s="142">
        <f t="shared" si="1"/>
        <v>0.23504867872044508</v>
      </c>
    </row>
    <row r="32" spans="1:16" s="30" customFormat="1" ht="14.1" customHeight="1" x14ac:dyDescent="0.25">
      <c r="A32" s="59" t="s">
        <v>159</v>
      </c>
      <c r="B32" s="60">
        <v>439</v>
      </c>
      <c r="C32" s="61" t="s">
        <v>27</v>
      </c>
      <c r="D32" s="137">
        <f t="shared" si="0"/>
        <v>39</v>
      </c>
      <c r="E32" s="138">
        <v>278</v>
      </c>
      <c r="F32" s="138">
        <v>618</v>
      </c>
      <c r="G32" s="138">
        <v>74</v>
      </c>
      <c r="H32" s="138">
        <v>60</v>
      </c>
      <c r="I32" s="138">
        <v>43</v>
      </c>
      <c r="J32" s="138">
        <v>44</v>
      </c>
      <c r="K32" s="138">
        <v>657</v>
      </c>
      <c r="L32" s="138">
        <v>37</v>
      </c>
      <c r="M32" s="138">
        <v>48</v>
      </c>
      <c r="N32" s="138">
        <v>1859</v>
      </c>
      <c r="O32" s="138">
        <v>7912</v>
      </c>
      <c r="P32" s="139">
        <f t="shared" si="1"/>
        <v>0.23495955510616784</v>
      </c>
    </row>
    <row r="33" spans="1:16" s="30" customFormat="1" ht="14.1" customHeight="1" x14ac:dyDescent="0.25">
      <c r="A33" s="65">
        <v>21</v>
      </c>
      <c r="B33" s="66">
        <v>440</v>
      </c>
      <c r="C33" s="67" t="s">
        <v>126</v>
      </c>
      <c r="D33" s="140">
        <f t="shared" si="0"/>
        <v>8</v>
      </c>
      <c r="E33" s="141">
        <v>15</v>
      </c>
      <c r="F33" s="141">
        <v>65</v>
      </c>
      <c r="G33" s="141">
        <v>4</v>
      </c>
      <c r="H33" s="141">
        <v>11</v>
      </c>
      <c r="I33" s="141">
        <v>2</v>
      </c>
      <c r="J33" s="141">
        <v>2</v>
      </c>
      <c r="K33" s="141">
        <v>57</v>
      </c>
      <c r="L33" s="141">
        <v>8</v>
      </c>
      <c r="M33" s="141">
        <v>3</v>
      </c>
      <c r="N33" s="141">
        <v>167</v>
      </c>
      <c r="O33" s="141">
        <v>409</v>
      </c>
      <c r="P33" s="142">
        <f t="shared" si="1"/>
        <v>0.40831295843520782</v>
      </c>
    </row>
    <row r="34" spans="1:16" s="30" customFormat="1" ht="14.1" customHeight="1" x14ac:dyDescent="0.25">
      <c r="A34" s="71">
        <v>22</v>
      </c>
      <c r="B34" s="72">
        <v>440</v>
      </c>
      <c r="C34" s="73" t="s">
        <v>128</v>
      </c>
      <c r="D34" s="134">
        <f t="shared" si="0"/>
        <v>2</v>
      </c>
      <c r="E34" s="135">
        <v>13</v>
      </c>
      <c r="F34" s="135">
        <v>59</v>
      </c>
      <c r="G34" s="135">
        <v>4</v>
      </c>
      <c r="H34" s="135">
        <v>0</v>
      </c>
      <c r="I34" s="135">
        <v>3</v>
      </c>
      <c r="J34" s="135">
        <v>5</v>
      </c>
      <c r="K34" s="135">
        <v>57</v>
      </c>
      <c r="L34" s="135">
        <v>1</v>
      </c>
      <c r="M34" s="135">
        <v>3</v>
      </c>
      <c r="N34" s="135">
        <v>145</v>
      </c>
      <c r="O34" s="135">
        <v>409</v>
      </c>
      <c r="P34" s="136">
        <f t="shared" si="1"/>
        <v>0.3545232273838631</v>
      </c>
    </row>
    <row r="35" spans="1:16" s="30" customFormat="1" ht="14.1" customHeight="1" x14ac:dyDescent="0.25">
      <c r="A35" s="59" t="s">
        <v>159</v>
      </c>
      <c r="B35" s="60">
        <v>440</v>
      </c>
      <c r="C35" s="61" t="s">
        <v>11</v>
      </c>
      <c r="D35" s="137">
        <f t="shared" si="0"/>
        <v>10</v>
      </c>
      <c r="E35" s="138">
        <v>28</v>
      </c>
      <c r="F35" s="138">
        <v>124</v>
      </c>
      <c r="G35" s="138">
        <v>8</v>
      </c>
      <c r="H35" s="138">
        <v>11</v>
      </c>
      <c r="I35" s="138">
        <v>5</v>
      </c>
      <c r="J35" s="138">
        <v>7</v>
      </c>
      <c r="K35" s="138">
        <v>114</v>
      </c>
      <c r="L35" s="138">
        <v>9</v>
      </c>
      <c r="M35" s="138">
        <v>6</v>
      </c>
      <c r="N35" s="138">
        <v>312</v>
      </c>
      <c r="O35" s="138">
        <v>818</v>
      </c>
      <c r="P35" s="139">
        <f t="shared" si="1"/>
        <v>0.38141809290953543</v>
      </c>
    </row>
    <row r="36" spans="1:16" s="30" customFormat="1" ht="14.1" customHeight="1" x14ac:dyDescent="0.25">
      <c r="A36" s="71">
        <v>23</v>
      </c>
      <c r="B36" s="72">
        <v>441</v>
      </c>
      <c r="C36" s="73" t="s">
        <v>126</v>
      </c>
      <c r="D36" s="134">
        <f t="shared" si="0"/>
        <v>37</v>
      </c>
      <c r="E36" s="135">
        <v>24</v>
      </c>
      <c r="F36" s="135">
        <v>48</v>
      </c>
      <c r="G36" s="135">
        <v>4</v>
      </c>
      <c r="H36" s="135">
        <v>4</v>
      </c>
      <c r="I36" s="135">
        <v>3</v>
      </c>
      <c r="J36" s="135">
        <v>7</v>
      </c>
      <c r="K36" s="135">
        <v>85</v>
      </c>
      <c r="L36" s="135">
        <v>0</v>
      </c>
      <c r="M36" s="135">
        <v>6</v>
      </c>
      <c r="N36" s="135">
        <v>181</v>
      </c>
      <c r="O36" s="135">
        <v>431</v>
      </c>
      <c r="P36" s="136">
        <f t="shared" si="1"/>
        <v>0.41995359628770301</v>
      </c>
    </row>
    <row r="37" spans="1:16" s="30" customFormat="1" ht="14.1" customHeight="1" x14ac:dyDescent="0.25">
      <c r="A37" s="65">
        <v>24</v>
      </c>
      <c r="B37" s="66">
        <v>441</v>
      </c>
      <c r="C37" s="67" t="s">
        <v>128</v>
      </c>
      <c r="D37" s="140">
        <f t="shared" si="0"/>
        <v>38</v>
      </c>
      <c r="E37" s="141">
        <v>31</v>
      </c>
      <c r="F37" s="141">
        <v>36</v>
      </c>
      <c r="G37" s="141">
        <v>8</v>
      </c>
      <c r="H37" s="141">
        <v>2</v>
      </c>
      <c r="I37" s="141">
        <v>2</v>
      </c>
      <c r="J37" s="141">
        <v>8</v>
      </c>
      <c r="K37" s="141">
        <v>74</v>
      </c>
      <c r="L37" s="141">
        <v>3</v>
      </c>
      <c r="M37" s="141">
        <v>7</v>
      </c>
      <c r="N37" s="141">
        <v>171</v>
      </c>
      <c r="O37" s="141">
        <v>430</v>
      </c>
      <c r="P37" s="142">
        <f t="shared" si="1"/>
        <v>0.39767441860465114</v>
      </c>
    </row>
    <row r="38" spans="1:16" s="30" customFormat="1" ht="14.1" customHeight="1" x14ac:dyDescent="0.25">
      <c r="A38" s="59" t="s">
        <v>159</v>
      </c>
      <c r="B38" s="60">
        <v>441</v>
      </c>
      <c r="C38" s="61" t="s">
        <v>11</v>
      </c>
      <c r="D38" s="137">
        <f t="shared" si="0"/>
        <v>75</v>
      </c>
      <c r="E38" s="138">
        <v>55</v>
      </c>
      <c r="F38" s="138">
        <v>84</v>
      </c>
      <c r="G38" s="138">
        <v>12</v>
      </c>
      <c r="H38" s="138">
        <v>6</v>
      </c>
      <c r="I38" s="138">
        <v>5</v>
      </c>
      <c r="J38" s="138">
        <v>15</v>
      </c>
      <c r="K38" s="138">
        <v>159</v>
      </c>
      <c r="L38" s="138">
        <v>3</v>
      </c>
      <c r="M38" s="138">
        <v>13</v>
      </c>
      <c r="N38" s="138">
        <v>352</v>
      </c>
      <c r="O38" s="138">
        <v>861</v>
      </c>
      <c r="P38" s="139">
        <f t="shared" si="1"/>
        <v>0.40882694541231129</v>
      </c>
    </row>
    <row r="39" spans="1:16" s="30" customFormat="1" ht="14.1" customHeight="1" x14ac:dyDescent="0.25">
      <c r="A39" s="65">
        <v>25</v>
      </c>
      <c r="B39" s="66">
        <v>442</v>
      </c>
      <c r="C39" s="67" t="s">
        <v>126</v>
      </c>
      <c r="D39" s="140">
        <f t="shared" si="0"/>
        <v>29</v>
      </c>
      <c r="E39" s="141">
        <v>26</v>
      </c>
      <c r="F39" s="141">
        <v>69</v>
      </c>
      <c r="G39" s="141">
        <v>9</v>
      </c>
      <c r="H39" s="141">
        <v>7</v>
      </c>
      <c r="I39" s="141">
        <v>7</v>
      </c>
      <c r="J39" s="141">
        <v>6</v>
      </c>
      <c r="K39" s="141">
        <v>98</v>
      </c>
      <c r="L39" s="141">
        <v>7</v>
      </c>
      <c r="M39" s="141">
        <v>5</v>
      </c>
      <c r="N39" s="141">
        <v>234</v>
      </c>
      <c r="O39" s="141">
        <v>702</v>
      </c>
      <c r="P39" s="142">
        <f t="shared" si="1"/>
        <v>0.33333333333333331</v>
      </c>
    </row>
    <row r="40" spans="1:16" s="30" customFormat="1" ht="14.1" customHeight="1" x14ac:dyDescent="0.25">
      <c r="A40" s="59" t="s">
        <v>159</v>
      </c>
      <c r="B40" s="60">
        <v>442</v>
      </c>
      <c r="C40" s="61" t="s">
        <v>9</v>
      </c>
      <c r="D40" s="137">
        <f t="shared" si="0"/>
        <v>29</v>
      </c>
      <c r="E40" s="138">
        <v>26</v>
      </c>
      <c r="F40" s="138">
        <v>69</v>
      </c>
      <c r="G40" s="138">
        <v>9</v>
      </c>
      <c r="H40" s="138">
        <v>7</v>
      </c>
      <c r="I40" s="138">
        <v>7</v>
      </c>
      <c r="J40" s="138">
        <v>6</v>
      </c>
      <c r="K40" s="138">
        <v>98</v>
      </c>
      <c r="L40" s="138">
        <v>7</v>
      </c>
      <c r="M40" s="138">
        <v>5</v>
      </c>
      <c r="N40" s="138">
        <v>234</v>
      </c>
      <c r="O40" s="138">
        <v>702</v>
      </c>
      <c r="P40" s="139">
        <f t="shared" si="1"/>
        <v>0.33333333333333331</v>
      </c>
    </row>
    <row r="41" spans="1:16" s="30" customFormat="1" ht="14.1" customHeight="1" x14ac:dyDescent="0.25">
      <c r="A41" s="65">
        <v>26</v>
      </c>
      <c r="B41" s="66">
        <v>443</v>
      </c>
      <c r="C41" s="67" t="s">
        <v>126</v>
      </c>
      <c r="D41" s="140">
        <f t="shared" si="0"/>
        <v>17</v>
      </c>
      <c r="E41" s="141">
        <v>21</v>
      </c>
      <c r="F41" s="141">
        <v>46</v>
      </c>
      <c r="G41" s="141">
        <v>4</v>
      </c>
      <c r="H41" s="141">
        <v>7</v>
      </c>
      <c r="I41" s="141">
        <v>6</v>
      </c>
      <c r="J41" s="141">
        <v>4</v>
      </c>
      <c r="K41" s="141">
        <v>63</v>
      </c>
      <c r="L41" s="141">
        <v>4</v>
      </c>
      <c r="M41" s="141">
        <v>3</v>
      </c>
      <c r="N41" s="141">
        <v>158</v>
      </c>
      <c r="O41" s="141">
        <v>613</v>
      </c>
      <c r="P41" s="142">
        <f t="shared" si="1"/>
        <v>0.25774877650897227</v>
      </c>
    </row>
    <row r="42" spans="1:16" s="30" customFormat="1" ht="14.1" customHeight="1" x14ac:dyDescent="0.25">
      <c r="A42" s="71">
        <v>27</v>
      </c>
      <c r="B42" s="72">
        <v>443</v>
      </c>
      <c r="C42" s="73" t="s">
        <v>128</v>
      </c>
      <c r="D42" s="134">
        <f t="shared" si="0"/>
        <v>36</v>
      </c>
      <c r="E42" s="135">
        <v>19</v>
      </c>
      <c r="F42" s="135">
        <v>37</v>
      </c>
      <c r="G42" s="135">
        <v>3</v>
      </c>
      <c r="H42" s="135">
        <v>6</v>
      </c>
      <c r="I42" s="135">
        <v>3</v>
      </c>
      <c r="J42" s="135">
        <v>2</v>
      </c>
      <c r="K42" s="135">
        <v>73</v>
      </c>
      <c r="L42" s="135">
        <v>1</v>
      </c>
      <c r="M42" s="135">
        <v>6</v>
      </c>
      <c r="N42" s="135">
        <v>150</v>
      </c>
      <c r="O42" s="135">
        <v>613</v>
      </c>
      <c r="P42" s="136">
        <f t="shared" si="1"/>
        <v>0.24469820554649266</v>
      </c>
    </row>
    <row r="43" spans="1:16" s="30" customFormat="1" ht="14.1" customHeight="1" x14ac:dyDescent="0.25">
      <c r="A43" s="65">
        <v>28</v>
      </c>
      <c r="B43" s="66">
        <v>443</v>
      </c>
      <c r="C43" s="67" t="s">
        <v>129</v>
      </c>
      <c r="D43" s="140">
        <f t="shared" si="0"/>
        <v>25</v>
      </c>
      <c r="E43" s="141">
        <v>19</v>
      </c>
      <c r="F43" s="141">
        <v>47</v>
      </c>
      <c r="G43" s="141">
        <v>8</v>
      </c>
      <c r="H43" s="141">
        <v>5</v>
      </c>
      <c r="I43" s="141">
        <v>6</v>
      </c>
      <c r="J43" s="141">
        <v>8</v>
      </c>
      <c r="K43" s="141">
        <v>72</v>
      </c>
      <c r="L43" s="141">
        <v>3</v>
      </c>
      <c r="M43" s="141">
        <v>4</v>
      </c>
      <c r="N43" s="141">
        <v>172</v>
      </c>
      <c r="O43" s="141">
        <v>613</v>
      </c>
      <c r="P43" s="142">
        <f t="shared" si="1"/>
        <v>0.2805872756933116</v>
      </c>
    </row>
    <row r="44" spans="1:16" s="30" customFormat="1" ht="14.1" customHeight="1" x14ac:dyDescent="0.25">
      <c r="A44" s="71">
        <v>29</v>
      </c>
      <c r="B44" s="72">
        <v>443</v>
      </c>
      <c r="C44" s="73" t="s">
        <v>138</v>
      </c>
      <c r="D44" s="134">
        <f t="shared" si="0"/>
        <v>22</v>
      </c>
      <c r="E44" s="135">
        <v>24</v>
      </c>
      <c r="F44" s="135">
        <v>50</v>
      </c>
      <c r="G44" s="135">
        <v>4</v>
      </c>
      <c r="H44" s="135">
        <v>3</v>
      </c>
      <c r="I44" s="135">
        <v>6</v>
      </c>
      <c r="J44" s="135">
        <v>2</v>
      </c>
      <c r="K44" s="135">
        <v>72</v>
      </c>
      <c r="L44" s="135">
        <v>3</v>
      </c>
      <c r="M44" s="135">
        <v>5</v>
      </c>
      <c r="N44" s="135">
        <v>169</v>
      </c>
      <c r="O44" s="135">
        <v>613</v>
      </c>
      <c r="P44" s="136">
        <f t="shared" si="1"/>
        <v>0.27569331158238175</v>
      </c>
    </row>
    <row r="45" spans="1:16" s="30" customFormat="1" ht="14.1" customHeight="1" x14ac:dyDescent="0.25">
      <c r="A45" s="65">
        <v>30</v>
      </c>
      <c r="B45" s="66">
        <v>443</v>
      </c>
      <c r="C45" s="67" t="s">
        <v>139</v>
      </c>
      <c r="D45" s="140">
        <f t="shared" si="0"/>
        <v>12</v>
      </c>
      <c r="E45" s="141">
        <v>20</v>
      </c>
      <c r="F45" s="141">
        <v>51</v>
      </c>
      <c r="G45" s="141">
        <v>9</v>
      </c>
      <c r="H45" s="141">
        <v>2</v>
      </c>
      <c r="I45" s="141">
        <v>5</v>
      </c>
      <c r="J45" s="141">
        <v>3</v>
      </c>
      <c r="K45" s="141">
        <v>63</v>
      </c>
      <c r="L45" s="141">
        <v>0</v>
      </c>
      <c r="M45" s="141">
        <v>6</v>
      </c>
      <c r="N45" s="141">
        <v>159</v>
      </c>
      <c r="O45" s="141">
        <v>613</v>
      </c>
      <c r="P45" s="142">
        <f t="shared" si="1"/>
        <v>0.25938009787928223</v>
      </c>
    </row>
    <row r="46" spans="1:16" s="30" customFormat="1" ht="14.1" customHeight="1" x14ac:dyDescent="0.25">
      <c r="A46" s="59" t="s">
        <v>159</v>
      </c>
      <c r="B46" s="60">
        <v>443</v>
      </c>
      <c r="C46" s="61" t="s">
        <v>14</v>
      </c>
      <c r="D46" s="137">
        <f t="shared" si="0"/>
        <v>112</v>
      </c>
      <c r="E46" s="138">
        <v>103</v>
      </c>
      <c r="F46" s="138">
        <v>231</v>
      </c>
      <c r="G46" s="138">
        <v>28</v>
      </c>
      <c r="H46" s="138">
        <v>23</v>
      </c>
      <c r="I46" s="138">
        <v>26</v>
      </c>
      <c r="J46" s="138">
        <v>19</v>
      </c>
      <c r="K46" s="138">
        <v>343</v>
      </c>
      <c r="L46" s="138">
        <v>11</v>
      </c>
      <c r="M46" s="138">
        <v>24</v>
      </c>
      <c r="N46" s="138">
        <v>808</v>
      </c>
      <c r="O46" s="138">
        <v>3065</v>
      </c>
      <c r="P46" s="139">
        <f t="shared" si="1"/>
        <v>0.26362153344208811</v>
      </c>
    </row>
    <row r="47" spans="1:16" s="30" customFormat="1" ht="14.1" customHeight="1" x14ac:dyDescent="0.25">
      <c r="A47" s="65">
        <v>31</v>
      </c>
      <c r="B47" s="66">
        <v>444</v>
      </c>
      <c r="C47" s="67" t="s">
        <v>126</v>
      </c>
      <c r="D47" s="140">
        <f t="shared" si="0"/>
        <v>5</v>
      </c>
      <c r="E47" s="141">
        <v>16</v>
      </c>
      <c r="F47" s="141">
        <v>39</v>
      </c>
      <c r="G47" s="141">
        <v>4</v>
      </c>
      <c r="H47" s="141">
        <v>5</v>
      </c>
      <c r="I47" s="141">
        <v>2</v>
      </c>
      <c r="J47" s="141">
        <v>1</v>
      </c>
      <c r="K47" s="141">
        <v>44</v>
      </c>
      <c r="L47" s="141">
        <v>2</v>
      </c>
      <c r="M47" s="141">
        <v>8</v>
      </c>
      <c r="N47" s="141">
        <v>121</v>
      </c>
      <c r="O47" s="141">
        <v>745</v>
      </c>
      <c r="P47" s="142">
        <f t="shared" si="1"/>
        <v>0.16241610738255033</v>
      </c>
    </row>
    <row r="48" spans="1:16" s="30" customFormat="1" ht="14.1" customHeight="1" x14ac:dyDescent="0.25">
      <c r="A48" s="71">
        <v>32</v>
      </c>
      <c r="B48" s="72">
        <v>444</v>
      </c>
      <c r="C48" s="73" t="s">
        <v>128</v>
      </c>
      <c r="D48" s="134">
        <f t="shared" si="0"/>
        <v>14</v>
      </c>
      <c r="E48" s="135">
        <v>17</v>
      </c>
      <c r="F48" s="135">
        <v>44</v>
      </c>
      <c r="G48" s="135">
        <v>10</v>
      </c>
      <c r="H48" s="135">
        <v>3</v>
      </c>
      <c r="I48" s="135">
        <v>4</v>
      </c>
      <c r="J48" s="135">
        <v>3</v>
      </c>
      <c r="K48" s="135">
        <v>58</v>
      </c>
      <c r="L48" s="135">
        <v>1</v>
      </c>
      <c r="M48" s="135">
        <v>7</v>
      </c>
      <c r="N48" s="135">
        <v>147</v>
      </c>
      <c r="O48" s="135">
        <v>745</v>
      </c>
      <c r="P48" s="136">
        <f t="shared" si="1"/>
        <v>0.19731543624161074</v>
      </c>
    </row>
    <row r="49" spans="1:16" s="30" customFormat="1" ht="14.1" customHeight="1" x14ac:dyDescent="0.25">
      <c r="A49" s="65">
        <v>33</v>
      </c>
      <c r="B49" s="66">
        <v>444</v>
      </c>
      <c r="C49" s="67" t="s">
        <v>129</v>
      </c>
      <c r="D49" s="140">
        <f t="shared" si="0"/>
        <v>6</v>
      </c>
      <c r="E49" s="141">
        <v>18</v>
      </c>
      <c r="F49" s="141">
        <v>50</v>
      </c>
      <c r="G49" s="141">
        <v>3</v>
      </c>
      <c r="H49" s="141">
        <v>9</v>
      </c>
      <c r="I49" s="141">
        <v>4</v>
      </c>
      <c r="J49" s="141">
        <v>1</v>
      </c>
      <c r="K49" s="141">
        <v>56</v>
      </c>
      <c r="L49" s="141">
        <v>3</v>
      </c>
      <c r="M49" s="141">
        <v>1</v>
      </c>
      <c r="N49" s="141">
        <v>145</v>
      </c>
      <c r="O49" s="141">
        <v>745</v>
      </c>
      <c r="P49" s="142">
        <f t="shared" si="1"/>
        <v>0.19463087248322147</v>
      </c>
    </row>
    <row r="50" spans="1:16" s="30" customFormat="1" ht="14.1" customHeight="1" x14ac:dyDescent="0.25">
      <c r="A50" s="71">
        <v>34</v>
      </c>
      <c r="B50" s="72">
        <v>444</v>
      </c>
      <c r="C50" s="73" t="s">
        <v>138</v>
      </c>
      <c r="D50" s="134">
        <f t="shared" si="0"/>
        <v>18</v>
      </c>
      <c r="E50" s="135">
        <v>17</v>
      </c>
      <c r="F50" s="135">
        <v>44</v>
      </c>
      <c r="G50" s="135">
        <v>3</v>
      </c>
      <c r="H50" s="135">
        <v>6</v>
      </c>
      <c r="I50" s="135">
        <v>4</v>
      </c>
      <c r="J50" s="135">
        <v>5</v>
      </c>
      <c r="K50" s="135">
        <v>62</v>
      </c>
      <c r="L50" s="135">
        <v>1</v>
      </c>
      <c r="M50" s="135">
        <v>4</v>
      </c>
      <c r="N50" s="135">
        <v>146</v>
      </c>
      <c r="O50" s="135">
        <v>745</v>
      </c>
      <c r="P50" s="136">
        <f t="shared" si="1"/>
        <v>0.19597315436241611</v>
      </c>
    </row>
    <row r="51" spans="1:16" s="30" customFormat="1" ht="14.1" customHeight="1" x14ac:dyDescent="0.25">
      <c r="A51" s="65">
        <v>35</v>
      </c>
      <c r="B51" s="66">
        <v>444</v>
      </c>
      <c r="C51" s="67" t="s">
        <v>139</v>
      </c>
      <c r="D51" s="140">
        <f t="shared" si="0"/>
        <v>1</v>
      </c>
      <c r="E51" s="141">
        <v>21</v>
      </c>
      <c r="F51" s="141">
        <v>53</v>
      </c>
      <c r="G51" s="141">
        <v>5</v>
      </c>
      <c r="H51" s="141">
        <v>8</v>
      </c>
      <c r="I51" s="141">
        <v>3</v>
      </c>
      <c r="J51" s="141">
        <v>0</v>
      </c>
      <c r="K51" s="141">
        <v>54</v>
      </c>
      <c r="L51" s="141">
        <v>5</v>
      </c>
      <c r="M51" s="141">
        <v>2</v>
      </c>
      <c r="N51" s="141">
        <v>151</v>
      </c>
      <c r="O51" s="141">
        <v>745</v>
      </c>
      <c r="P51" s="142">
        <f t="shared" si="1"/>
        <v>0.20268456375838925</v>
      </c>
    </row>
    <row r="52" spans="1:16" s="30" customFormat="1" ht="14.1" customHeight="1" x14ac:dyDescent="0.25">
      <c r="A52" s="71">
        <v>36</v>
      </c>
      <c r="B52" s="72">
        <v>444</v>
      </c>
      <c r="C52" s="73" t="s">
        <v>140</v>
      </c>
      <c r="D52" s="134">
        <f t="shared" si="0"/>
        <v>6</v>
      </c>
      <c r="E52" s="135">
        <v>21</v>
      </c>
      <c r="F52" s="135">
        <v>44</v>
      </c>
      <c r="G52" s="135">
        <v>1</v>
      </c>
      <c r="H52" s="135">
        <v>7</v>
      </c>
      <c r="I52" s="135">
        <v>5</v>
      </c>
      <c r="J52" s="135">
        <v>4</v>
      </c>
      <c r="K52" s="135">
        <v>50</v>
      </c>
      <c r="L52" s="135">
        <v>1</v>
      </c>
      <c r="M52" s="135">
        <v>5</v>
      </c>
      <c r="N52" s="135">
        <v>138</v>
      </c>
      <c r="O52" s="135">
        <v>744</v>
      </c>
      <c r="P52" s="136">
        <f t="shared" si="1"/>
        <v>0.18548387096774194</v>
      </c>
    </row>
    <row r="53" spans="1:16" s="30" customFormat="1" ht="14.1" customHeight="1" x14ac:dyDescent="0.25">
      <c r="A53" s="65">
        <v>37</v>
      </c>
      <c r="B53" s="66">
        <v>444</v>
      </c>
      <c r="C53" s="67" t="s">
        <v>141</v>
      </c>
      <c r="D53" s="140">
        <f t="shared" si="0"/>
        <v>2</v>
      </c>
      <c r="E53" s="141">
        <v>14</v>
      </c>
      <c r="F53" s="141">
        <v>53</v>
      </c>
      <c r="G53" s="141">
        <v>3</v>
      </c>
      <c r="H53" s="141">
        <v>5</v>
      </c>
      <c r="I53" s="141">
        <v>3</v>
      </c>
      <c r="J53" s="141">
        <v>2</v>
      </c>
      <c r="K53" s="141">
        <v>51</v>
      </c>
      <c r="L53" s="141">
        <v>2</v>
      </c>
      <c r="M53" s="141">
        <v>4</v>
      </c>
      <c r="N53" s="141">
        <v>137</v>
      </c>
      <c r="O53" s="141">
        <v>744</v>
      </c>
      <c r="P53" s="142">
        <f t="shared" si="1"/>
        <v>0.18413978494623656</v>
      </c>
    </row>
    <row r="54" spans="1:16" s="30" customFormat="1" ht="14.1" customHeight="1" x14ac:dyDescent="0.25">
      <c r="A54" s="71">
        <v>38</v>
      </c>
      <c r="B54" s="72">
        <v>444</v>
      </c>
      <c r="C54" s="73" t="s">
        <v>142</v>
      </c>
      <c r="D54" s="134">
        <f t="shared" si="0"/>
        <v>12</v>
      </c>
      <c r="E54" s="135">
        <v>27</v>
      </c>
      <c r="F54" s="135">
        <v>44</v>
      </c>
      <c r="G54" s="135">
        <v>4</v>
      </c>
      <c r="H54" s="135">
        <v>1</v>
      </c>
      <c r="I54" s="135">
        <v>2</v>
      </c>
      <c r="J54" s="135">
        <v>3</v>
      </c>
      <c r="K54" s="135">
        <v>56</v>
      </c>
      <c r="L54" s="135">
        <v>0</v>
      </c>
      <c r="M54" s="135">
        <v>4</v>
      </c>
      <c r="N54" s="135">
        <v>141</v>
      </c>
      <c r="O54" s="135">
        <v>744</v>
      </c>
      <c r="P54" s="136">
        <f t="shared" si="1"/>
        <v>0.18951612903225806</v>
      </c>
    </row>
    <row r="55" spans="1:16" s="30" customFormat="1" ht="14.1" customHeight="1" x14ac:dyDescent="0.25">
      <c r="A55" s="65">
        <v>39</v>
      </c>
      <c r="B55" s="66">
        <v>444</v>
      </c>
      <c r="C55" s="67" t="s">
        <v>143</v>
      </c>
      <c r="D55" s="140">
        <f t="shared" si="0"/>
        <v>31</v>
      </c>
      <c r="E55" s="141">
        <v>17</v>
      </c>
      <c r="F55" s="141">
        <v>40</v>
      </c>
      <c r="G55" s="141">
        <v>2</v>
      </c>
      <c r="H55" s="141">
        <v>1</v>
      </c>
      <c r="I55" s="141">
        <v>3</v>
      </c>
      <c r="J55" s="141">
        <v>7</v>
      </c>
      <c r="K55" s="141">
        <v>71</v>
      </c>
      <c r="L55" s="141">
        <v>4</v>
      </c>
      <c r="M55" s="141">
        <v>5</v>
      </c>
      <c r="N55" s="141">
        <v>150</v>
      </c>
      <c r="O55" s="141">
        <v>744</v>
      </c>
      <c r="P55" s="142">
        <f t="shared" si="1"/>
        <v>0.20161290322580644</v>
      </c>
    </row>
    <row r="56" spans="1:16" s="30" customFormat="1" ht="14.1" customHeight="1" x14ac:dyDescent="0.25">
      <c r="A56" s="71">
        <v>40</v>
      </c>
      <c r="B56" s="72">
        <v>444</v>
      </c>
      <c r="C56" s="73" t="s">
        <v>144</v>
      </c>
      <c r="D56" s="134">
        <f t="shared" si="0"/>
        <v>21</v>
      </c>
      <c r="E56" s="135">
        <v>13</v>
      </c>
      <c r="F56" s="135">
        <v>50</v>
      </c>
      <c r="G56" s="135">
        <v>2</v>
      </c>
      <c r="H56" s="135">
        <v>5</v>
      </c>
      <c r="I56" s="135">
        <v>4</v>
      </c>
      <c r="J56" s="135">
        <v>1</v>
      </c>
      <c r="K56" s="135">
        <v>71</v>
      </c>
      <c r="L56" s="135">
        <v>1</v>
      </c>
      <c r="M56" s="135">
        <v>4</v>
      </c>
      <c r="N56" s="135">
        <v>151</v>
      </c>
      <c r="O56" s="135">
        <v>744</v>
      </c>
      <c r="P56" s="136">
        <f t="shared" si="1"/>
        <v>0.20295698924731181</v>
      </c>
    </row>
    <row r="57" spans="1:16" s="30" customFormat="1" ht="14.1" customHeight="1" x14ac:dyDescent="0.25">
      <c r="A57" s="59" t="s">
        <v>159</v>
      </c>
      <c r="B57" s="60">
        <v>444</v>
      </c>
      <c r="C57" s="61" t="s">
        <v>19</v>
      </c>
      <c r="D57" s="137">
        <f t="shared" si="0"/>
        <v>112</v>
      </c>
      <c r="E57" s="138">
        <v>181</v>
      </c>
      <c r="F57" s="138">
        <v>461</v>
      </c>
      <c r="G57" s="138">
        <v>37</v>
      </c>
      <c r="H57" s="138">
        <v>50</v>
      </c>
      <c r="I57" s="138">
        <v>34</v>
      </c>
      <c r="J57" s="138">
        <v>27</v>
      </c>
      <c r="K57" s="138">
        <v>573</v>
      </c>
      <c r="L57" s="138">
        <v>20</v>
      </c>
      <c r="M57" s="138">
        <v>44</v>
      </c>
      <c r="N57" s="138">
        <v>1427</v>
      </c>
      <c r="O57" s="138">
        <v>7445</v>
      </c>
      <c r="P57" s="139">
        <f t="shared" si="1"/>
        <v>0.19167226326393552</v>
      </c>
    </row>
    <row r="58" spans="1:16" s="30" customFormat="1" ht="14.1" customHeight="1" x14ac:dyDescent="0.25">
      <c r="A58" s="71">
        <v>41</v>
      </c>
      <c r="B58" s="72">
        <v>445</v>
      </c>
      <c r="C58" s="73" t="s">
        <v>126</v>
      </c>
      <c r="D58" s="134">
        <f t="shared" si="0"/>
        <v>26</v>
      </c>
      <c r="E58" s="135">
        <v>26</v>
      </c>
      <c r="F58" s="135">
        <v>39</v>
      </c>
      <c r="G58" s="135">
        <v>7</v>
      </c>
      <c r="H58" s="135">
        <v>5</v>
      </c>
      <c r="I58" s="135">
        <v>3</v>
      </c>
      <c r="J58" s="135">
        <v>6</v>
      </c>
      <c r="K58" s="135">
        <v>65</v>
      </c>
      <c r="L58" s="135">
        <v>5</v>
      </c>
      <c r="M58" s="135">
        <v>13</v>
      </c>
      <c r="N58" s="135">
        <v>169</v>
      </c>
      <c r="O58" s="135">
        <v>572</v>
      </c>
      <c r="P58" s="136">
        <f t="shared" si="1"/>
        <v>0.29545454545454547</v>
      </c>
    </row>
    <row r="59" spans="1:16" s="30" customFormat="1" ht="14.1" customHeight="1" x14ac:dyDescent="0.25">
      <c r="A59" s="65">
        <v>42</v>
      </c>
      <c r="B59" s="66">
        <v>445</v>
      </c>
      <c r="C59" s="67" t="s">
        <v>128</v>
      </c>
      <c r="D59" s="140">
        <f t="shared" si="0"/>
        <v>16</v>
      </c>
      <c r="E59" s="141">
        <v>20</v>
      </c>
      <c r="F59" s="141">
        <v>53</v>
      </c>
      <c r="G59" s="141">
        <v>3</v>
      </c>
      <c r="H59" s="141">
        <v>14</v>
      </c>
      <c r="I59" s="141">
        <v>2</v>
      </c>
      <c r="J59" s="141">
        <v>1</v>
      </c>
      <c r="K59" s="141">
        <v>69</v>
      </c>
      <c r="L59" s="141">
        <v>1</v>
      </c>
      <c r="M59" s="141">
        <v>5</v>
      </c>
      <c r="N59" s="141">
        <v>168</v>
      </c>
      <c r="O59" s="141">
        <v>572</v>
      </c>
      <c r="P59" s="142">
        <f t="shared" si="1"/>
        <v>0.2937062937062937</v>
      </c>
    </row>
    <row r="60" spans="1:16" s="30" customFormat="1" ht="14.1" customHeight="1" x14ac:dyDescent="0.25">
      <c r="A60" s="59" t="s">
        <v>159</v>
      </c>
      <c r="B60" s="60">
        <v>445</v>
      </c>
      <c r="C60" s="61" t="s">
        <v>11</v>
      </c>
      <c r="D60" s="137">
        <f t="shared" si="0"/>
        <v>42</v>
      </c>
      <c r="E60" s="138">
        <v>46</v>
      </c>
      <c r="F60" s="138">
        <v>92</v>
      </c>
      <c r="G60" s="138">
        <v>10</v>
      </c>
      <c r="H60" s="138">
        <v>19</v>
      </c>
      <c r="I60" s="138">
        <v>5</v>
      </c>
      <c r="J60" s="138">
        <v>7</v>
      </c>
      <c r="K60" s="138">
        <v>134</v>
      </c>
      <c r="L60" s="138">
        <v>6</v>
      </c>
      <c r="M60" s="138">
        <v>18</v>
      </c>
      <c r="N60" s="138">
        <v>337</v>
      </c>
      <c r="O60" s="138">
        <v>1144</v>
      </c>
      <c r="P60" s="139">
        <f t="shared" si="1"/>
        <v>0.29458041958041958</v>
      </c>
    </row>
    <row r="61" spans="1:16" s="30" customFormat="1" ht="14.1" customHeight="1" x14ac:dyDescent="0.25">
      <c r="A61" s="71">
        <v>43</v>
      </c>
      <c r="B61" s="72">
        <v>446</v>
      </c>
      <c r="C61" s="73" t="s">
        <v>126</v>
      </c>
      <c r="D61" s="134">
        <f t="shared" si="0"/>
        <v>25</v>
      </c>
      <c r="E61" s="135">
        <v>24</v>
      </c>
      <c r="F61" s="135">
        <v>41</v>
      </c>
      <c r="G61" s="135">
        <v>3</v>
      </c>
      <c r="H61" s="135">
        <v>3</v>
      </c>
      <c r="I61" s="135">
        <v>3</v>
      </c>
      <c r="J61" s="135">
        <v>3</v>
      </c>
      <c r="K61" s="135">
        <v>66</v>
      </c>
      <c r="L61" s="135">
        <v>3</v>
      </c>
      <c r="M61" s="135">
        <v>1</v>
      </c>
      <c r="N61" s="135">
        <v>147</v>
      </c>
      <c r="O61" s="135">
        <v>720</v>
      </c>
      <c r="P61" s="136">
        <f t="shared" si="1"/>
        <v>0.20416666666666666</v>
      </c>
    </row>
    <row r="62" spans="1:16" s="30" customFormat="1" ht="14.1" customHeight="1" x14ac:dyDescent="0.25">
      <c r="A62" s="65">
        <v>44</v>
      </c>
      <c r="B62" s="66">
        <v>446</v>
      </c>
      <c r="C62" s="67" t="s">
        <v>128</v>
      </c>
      <c r="D62" s="140">
        <f t="shared" si="0"/>
        <v>0</v>
      </c>
      <c r="E62" s="141">
        <v>17</v>
      </c>
      <c r="F62" s="141">
        <v>47</v>
      </c>
      <c r="G62" s="141">
        <v>5</v>
      </c>
      <c r="H62" s="141">
        <v>9</v>
      </c>
      <c r="I62" s="141">
        <v>2</v>
      </c>
      <c r="J62" s="141">
        <v>2</v>
      </c>
      <c r="K62" s="141">
        <v>47</v>
      </c>
      <c r="L62" s="141">
        <v>5</v>
      </c>
      <c r="M62" s="141">
        <v>8</v>
      </c>
      <c r="N62" s="141">
        <v>142</v>
      </c>
      <c r="O62" s="141">
        <v>720</v>
      </c>
      <c r="P62" s="142">
        <f t="shared" si="1"/>
        <v>0.19722222222222222</v>
      </c>
    </row>
    <row r="63" spans="1:16" s="30" customFormat="1" ht="14.1" customHeight="1" x14ac:dyDescent="0.25">
      <c r="A63" s="221">
        <v>45</v>
      </c>
      <c r="B63" s="222">
        <v>446</v>
      </c>
      <c r="C63" s="223" t="s">
        <v>129</v>
      </c>
      <c r="D63" s="224">
        <f t="shared" si="0"/>
        <v>1</v>
      </c>
      <c r="E63" s="225">
        <v>24</v>
      </c>
      <c r="F63" s="225">
        <v>58</v>
      </c>
      <c r="G63" s="225">
        <v>4</v>
      </c>
      <c r="H63" s="225">
        <v>8</v>
      </c>
      <c r="I63" s="225">
        <v>8</v>
      </c>
      <c r="J63" s="225">
        <v>1</v>
      </c>
      <c r="K63" s="225">
        <v>59</v>
      </c>
      <c r="L63" s="225">
        <v>1</v>
      </c>
      <c r="M63" s="225">
        <v>9</v>
      </c>
      <c r="N63" s="225">
        <v>172</v>
      </c>
      <c r="O63" s="225">
        <v>720</v>
      </c>
      <c r="P63" s="226">
        <f t="shared" si="1"/>
        <v>0.2388888888888889</v>
      </c>
    </row>
    <row r="64" spans="1:16" s="30" customFormat="1" ht="13.5" customHeight="1" x14ac:dyDescent="0.25">
      <c r="A64" s="53">
        <v>46</v>
      </c>
      <c r="B64" s="54">
        <v>446</v>
      </c>
      <c r="C64" s="55" t="s">
        <v>138</v>
      </c>
      <c r="D64" s="131">
        <f t="shared" si="0"/>
        <v>16</v>
      </c>
      <c r="E64" s="132">
        <v>11</v>
      </c>
      <c r="F64" s="132">
        <v>44</v>
      </c>
      <c r="G64" s="132">
        <v>7</v>
      </c>
      <c r="H64" s="132">
        <v>7</v>
      </c>
      <c r="I64" s="132">
        <v>5</v>
      </c>
      <c r="J64" s="132">
        <v>2</v>
      </c>
      <c r="K64" s="132">
        <v>60</v>
      </c>
      <c r="L64" s="132">
        <v>3</v>
      </c>
      <c r="M64" s="132">
        <v>4</v>
      </c>
      <c r="N64" s="132">
        <v>143</v>
      </c>
      <c r="O64" s="132">
        <v>719</v>
      </c>
      <c r="P64" s="133">
        <f t="shared" si="1"/>
        <v>0.19888734353268428</v>
      </c>
    </row>
    <row r="65" spans="1:16" s="30" customFormat="1" ht="13.5" customHeight="1" x14ac:dyDescent="0.25">
      <c r="A65" s="71">
        <v>47</v>
      </c>
      <c r="B65" s="72">
        <v>446</v>
      </c>
      <c r="C65" s="73" t="s">
        <v>139</v>
      </c>
      <c r="D65" s="134">
        <f t="shared" si="0"/>
        <v>7</v>
      </c>
      <c r="E65" s="135">
        <v>16</v>
      </c>
      <c r="F65" s="135">
        <v>50</v>
      </c>
      <c r="G65" s="135">
        <v>3</v>
      </c>
      <c r="H65" s="135">
        <v>3</v>
      </c>
      <c r="I65" s="135">
        <v>7</v>
      </c>
      <c r="J65" s="135">
        <v>2</v>
      </c>
      <c r="K65" s="135">
        <v>57</v>
      </c>
      <c r="L65" s="135">
        <v>1</v>
      </c>
      <c r="M65" s="135">
        <v>8</v>
      </c>
      <c r="N65" s="135">
        <v>147</v>
      </c>
      <c r="O65" s="135">
        <v>719</v>
      </c>
      <c r="P65" s="136">
        <f t="shared" si="1"/>
        <v>0.20445062586926285</v>
      </c>
    </row>
    <row r="66" spans="1:16" s="30" customFormat="1" ht="13.5" customHeight="1" x14ac:dyDescent="0.25">
      <c r="A66" s="65">
        <v>48</v>
      </c>
      <c r="B66" s="66">
        <v>446</v>
      </c>
      <c r="C66" s="67" t="s">
        <v>140</v>
      </c>
      <c r="D66" s="140">
        <f t="shared" si="0"/>
        <v>20</v>
      </c>
      <c r="E66" s="141">
        <v>15</v>
      </c>
      <c r="F66" s="141">
        <v>40</v>
      </c>
      <c r="G66" s="141">
        <v>4</v>
      </c>
      <c r="H66" s="141">
        <v>4</v>
      </c>
      <c r="I66" s="141">
        <v>2</v>
      </c>
      <c r="J66" s="141">
        <v>1</v>
      </c>
      <c r="K66" s="141">
        <v>60</v>
      </c>
      <c r="L66" s="141">
        <v>3</v>
      </c>
      <c r="M66" s="141">
        <v>5</v>
      </c>
      <c r="N66" s="141">
        <v>134</v>
      </c>
      <c r="O66" s="141">
        <v>719</v>
      </c>
      <c r="P66" s="142">
        <f t="shared" si="1"/>
        <v>0.18636995827538247</v>
      </c>
    </row>
    <row r="67" spans="1:16" s="30" customFormat="1" ht="13.5" customHeight="1" x14ac:dyDescent="0.25">
      <c r="A67" s="71">
        <v>49</v>
      </c>
      <c r="B67" s="72">
        <v>446</v>
      </c>
      <c r="C67" s="73" t="s">
        <v>141</v>
      </c>
      <c r="D67" s="134">
        <f t="shared" si="0"/>
        <v>9</v>
      </c>
      <c r="E67" s="135">
        <v>12</v>
      </c>
      <c r="F67" s="135">
        <v>37</v>
      </c>
      <c r="G67" s="135">
        <v>1</v>
      </c>
      <c r="H67" s="135">
        <v>5</v>
      </c>
      <c r="I67" s="135">
        <v>6</v>
      </c>
      <c r="J67" s="135">
        <v>4</v>
      </c>
      <c r="K67" s="135">
        <v>46</v>
      </c>
      <c r="L67" s="135">
        <v>2</v>
      </c>
      <c r="M67" s="135">
        <v>1</v>
      </c>
      <c r="N67" s="135">
        <v>114</v>
      </c>
      <c r="O67" s="135">
        <v>719</v>
      </c>
      <c r="P67" s="136">
        <f t="shared" si="1"/>
        <v>0.15855354659248957</v>
      </c>
    </row>
    <row r="68" spans="1:16" s="30" customFormat="1" ht="13.5" customHeight="1" x14ac:dyDescent="0.25">
      <c r="A68" s="65">
        <v>50</v>
      </c>
      <c r="B68" s="66">
        <v>446</v>
      </c>
      <c r="C68" s="67" t="s">
        <v>142</v>
      </c>
      <c r="D68" s="140">
        <f t="shared" si="0"/>
        <v>9</v>
      </c>
      <c r="E68" s="141">
        <v>10</v>
      </c>
      <c r="F68" s="141">
        <v>50</v>
      </c>
      <c r="G68" s="141">
        <v>9</v>
      </c>
      <c r="H68" s="141">
        <v>7</v>
      </c>
      <c r="I68" s="141">
        <v>3</v>
      </c>
      <c r="J68" s="141">
        <v>4</v>
      </c>
      <c r="K68" s="141">
        <v>59</v>
      </c>
      <c r="L68" s="141">
        <v>0</v>
      </c>
      <c r="M68" s="141">
        <v>1</v>
      </c>
      <c r="N68" s="141">
        <v>143</v>
      </c>
      <c r="O68" s="141">
        <v>719</v>
      </c>
      <c r="P68" s="142">
        <f t="shared" si="1"/>
        <v>0.19888734353268428</v>
      </c>
    </row>
    <row r="69" spans="1:16" s="30" customFormat="1" ht="13.5" customHeight="1" x14ac:dyDescent="0.25">
      <c r="A69" s="71">
        <v>51</v>
      </c>
      <c r="B69" s="72">
        <v>446</v>
      </c>
      <c r="C69" s="73" t="s">
        <v>143</v>
      </c>
      <c r="D69" s="134">
        <f t="shared" si="0"/>
        <v>20</v>
      </c>
      <c r="E69" s="135">
        <v>16</v>
      </c>
      <c r="F69" s="135">
        <v>36</v>
      </c>
      <c r="G69" s="135">
        <v>8</v>
      </c>
      <c r="H69" s="135">
        <v>3</v>
      </c>
      <c r="I69" s="135">
        <v>8</v>
      </c>
      <c r="J69" s="135">
        <v>4</v>
      </c>
      <c r="K69" s="135">
        <v>56</v>
      </c>
      <c r="L69" s="135">
        <v>2</v>
      </c>
      <c r="M69" s="135">
        <v>2</v>
      </c>
      <c r="N69" s="135">
        <v>135</v>
      </c>
      <c r="O69" s="135">
        <v>719</v>
      </c>
      <c r="P69" s="136">
        <f t="shared" si="1"/>
        <v>0.18776077885952713</v>
      </c>
    </row>
    <row r="70" spans="1:16" s="30" customFormat="1" ht="13.5" customHeight="1" x14ac:dyDescent="0.25">
      <c r="A70" s="65">
        <v>52</v>
      </c>
      <c r="B70" s="66">
        <v>446</v>
      </c>
      <c r="C70" s="67" t="s">
        <v>144</v>
      </c>
      <c r="D70" s="140">
        <f t="shared" si="0"/>
        <v>11</v>
      </c>
      <c r="E70" s="141">
        <v>19</v>
      </c>
      <c r="F70" s="141">
        <v>44</v>
      </c>
      <c r="G70" s="141">
        <v>4</v>
      </c>
      <c r="H70" s="141">
        <v>3</v>
      </c>
      <c r="I70" s="141">
        <v>5</v>
      </c>
      <c r="J70" s="141">
        <v>1</v>
      </c>
      <c r="K70" s="141">
        <v>55</v>
      </c>
      <c r="L70" s="141">
        <v>3</v>
      </c>
      <c r="M70" s="141">
        <v>6</v>
      </c>
      <c r="N70" s="141">
        <v>140</v>
      </c>
      <c r="O70" s="141">
        <v>719</v>
      </c>
      <c r="P70" s="142">
        <f t="shared" si="1"/>
        <v>0.19471488178025034</v>
      </c>
    </row>
    <row r="71" spans="1:16" s="30" customFormat="1" ht="13.5" customHeight="1" x14ac:dyDescent="0.25">
      <c r="A71" s="71">
        <v>53</v>
      </c>
      <c r="B71" s="72">
        <v>446</v>
      </c>
      <c r="C71" s="73" t="s">
        <v>145</v>
      </c>
      <c r="D71" s="134">
        <f t="shared" si="0"/>
        <v>4</v>
      </c>
      <c r="E71" s="135">
        <v>14</v>
      </c>
      <c r="F71" s="135">
        <v>37</v>
      </c>
      <c r="G71" s="135">
        <v>3</v>
      </c>
      <c r="H71" s="135">
        <v>2</v>
      </c>
      <c r="I71" s="135">
        <v>11</v>
      </c>
      <c r="J71" s="135">
        <v>1</v>
      </c>
      <c r="K71" s="135">
        <v>41</v>
      </c>
      <c r="L71" s="135">
        <v>0</v>
      </c>
      <c r="M71" s="135">
        <v>5</v>
      </c>
      <c r="N71" s="135">
        <v>114</v>
      </c>
      <c r="O71" s="135">
        <v>719</v>
      </c>
      <c r="P71" s="136">
        <f t="shared" si="1"/>
        <v>0.15855354659248957</v>
      </c>
    </row>
    <row r="72" spans="1:16" s="30" customFormat="1" ht="13.5" customHeight="1" x14ac:dyDescent="0.25">
      <c r="A72" s="65">
        <v>54</v>
      </c>
      <c r="B72" s="66">
        <v>446</v>
      </c>
      <c r="C72" s="67" t="s">
        <v>150</v>
      </c>
      <c r="D72" s="140">
        <f t="shared" si="0"/>
        <v>11</v>
      </c>
      <c r="E72" s="141">
        <v>11</v>
      </c>
      <c r="F72" s="141">
        <v>55</v>
      </c>
      <c r="G72" s="141">
        <v>3</v>
      </c>
      <c r="H72" s="141">
        <v>3</v>
      </c>
      <c r="I72" s="141">
        <v>5</v>
      </c>
      <c r="J72" s="141">
        <v>3</v>
      </c>
      <c r="K72" s="141">
        <v>66</v>
      </c>
      <c r="L72" s="141">
        <v>3</v>
      </c>
      <c r="M72" s="141">
        <v>3</v>
      </c>
      <c r="N72" s="141">
        <v>152</v>
      </c>
      <c r="O72" s="141">
        <v>0</v>
      </c>
      <c r="P72" s="142">
        <f>N72/750</f>
        <v>0.20266666666666666</v>
      </c>
    </row>
    <row r="73" spans="1:16" s="30" customFormat="1" ht="13.5" customHeight="1" x14ac:dyDescent="0.25">
      <c r="A73" s="59" t="s">
        <v>159</v>
      </c>
      <c r="B73" s="60">
        <v>446</v>
      </c>
      <c r="C73" s="61" t="s">
        <v>20</v>
      </c>
      <c r="D73" s="137">
        <f t="shared" ref="D73:D136" si="2">LARGE(E73:K73,1)-LARGE(E73:K73,2)</f>
        <v>133</v>
      </c>
      <c r="E73" s="138">
        <v>189</v>
      </c>
      <c r="F73" s="138">
        <v>539</v>
      </c>
      <c r="G73" s="138">
        <v>54</v>
      </c>
      <c r="H73" s="138">
        <v>57</v>
      </c>
      <c r="I73" s="138">
        <v>65</v>
      </c>
      <c r="J73" s="138">
        <v>28</v>
      </c>
      <c r="K73" s="138">
        <v>672</v>
      </c>
      <c r="L73" s="138">
        <v>26</v>
      </c>
      <c r="M73" s="138">
        <v>53</v>
      </c>
      <c r="N73" s="138">
        <v>1683</v>
      </c>
      <c r="O73" s="138">
        <v>7912</v>
      </c>
      <c r="P73" s="139">
        <f t="shared" ref="P73:P136" si="3">N73/O73</f>
        <v>0.21271486349848331</v>
      </c>
    </row>
    <row r="74" spans="1:16" s="30" customFormat="1" ht="13.5" customHeight="1" x14ac:dyDescent="0.25">
      <c r="A74" s="65">
        <v>55</v>
      </c>
      <c r="B74" s="66">
        <v>448</v>
      </c>
      <c r="C74" s="67" t="s">
        <v>126</v>
      </c>
      <c r="D74" s="140">
        <f t="shared" si="2"/>
        <v>0</v>
      </c>
      <c r="E74" s="141">
        <v>44</v>
      </c>
      <c r="F74" s="141">
        <v>64</v>
      </c>
      <c r="G74" s="141">
        <v>4</v>
      </c>
      <c r="H74" s="141">
        <v>7</v>
      </c>
      <c r="I74" s="141">
        <v>3</v>
      </c>
      <c r="J74" s="141">
        <v>3</v>
      </c>
      <c r="K74" s="141">
        <v>64</v>
      </c>
      <c r="L74" s="141">
        <v>4</v>
      </c>
      <c r="M74" s="141">
        <v>5</v>
      </c>
      <c r="N74" s="141">
        <v>198</v>
      </c>
      <c r="O74" s="141">
        <v>700</v>
      </c>
      <c r="P74" s="142">
        <f t="shared" si="3"/>
        <v>0.28285714285714286</v>
      </c>
    </row>
    <row r="75" spans="1:16" s="30" customFormat="1" ht="13.5" customHeight="1" x14ac:dyDescent="0.25">
      <c r="A75" s="71">
        <v>56</v>
      </c>
      <c r="B75" s="72">
        <v>448</v>
      </c>
      <c r="C75" s="73" t="s">
        <v>128</v>
      </c>
      <c r="D75" s="134">
        <f t="shared" si="2"/>
        <v>4</v>
      </c>
      <c r="E75" s="135">
        <v>37</v>
      </c>
      <c r="F75" s="135">
        <v>65</v>
      </c>
      <c r="G75" s="135">
        <v>13</v>
      </c>
      <c r="H75" s="135">
        <v>2</v>
      </c>
      <c r="I75" s="135">
        <v>5</v>
      </c>
      <c r="J75" s="135">
        <v>6</v>
      </c>
      <c r="K75" s="135">
        <v>61</v>
      </c>
      <c r="L75" s="135">
        <v>3</v>
      </c>
      <c r="M75" s="135">
        <v>10</v>
      </c>
      <c r="N75" s="135">
        <v>202</v>
      </c>
      <c r="O75" s="135">
        <v>700</v>
      </c>
      <c r="P75" s="136">
        <f t="shared" si="3"/>
        <v>0.28857142857142859</v>
      </c>
    </row>
    <row r="76" spans="1:16" s="30" customFormat="1" ht="13.5" customHeight="1" x14ac:dyDescent="0.25">
      <c r="A76" s="65">
        <v>57</v>
      </c>
      <c r="B76" s="66">
        <v>448</v>
      </c>
      <c r="C76" s="67" t="s">
        <v>129</v>
      </c>
      <c r="D76" s="140">
        <f t="shared" si="2"/>
        <v>16</v>
      </c>
      <c r="E76" s="141">
        <v>34</v>
      </c>
      <c r="F76" s="141">
        <v>61</v>
      </c>
      <c r="G76" s="141">
        <v>4</v>
      </c>
      <c r="H76" s="141">
        <v>10</v>
      </c>
      <c r="I76" s="141">
        <v>3</v>
      </c>
      <c r="J76" s="141">
        <v>1</v>
      </c>
      <c r="K76" s="141">
        <v>45</v>
      </c>
      <c r="L76" s="141">
        <v>9</v>
      </c>
      <c r="M76" s="141">
        <v>11</v>
      </c>
      <c r="N76" s="141">
        <v>178</v>
      </c>
      <c r="O76" s="141">
        <v>700</v>
      </c>
      <c r="P76" s="142">
        <f t="shared" si="3"/>
        <v>0.25428571428571428</v>
      </c>
    </row>
    <row r="77" spans="1:16" s="30" customFormat="1" ht="13.5" customHeight="1" x14ac:dyDescent="0.25">
      <c r="A77" s="71">
        <v>58</v>
      </c>
      <c r="B77" s="72">
        <v>448</v>
      </c>
      <c r="C77" s="73" t="s">
        <v>138</v>
      </c>
      <c r="D77" s="134">
        <f t="shared" si="2"/>
        <v>2</v>
      </c>
      <c r="E77" s="135">
        <v>40</v>
      </c>
      <c r="F77" s="135">
        <v>50</v>
      </c>
      <c r="G77" s="135">
        <v>5</v>
      </c>
      <c r="H77" s="135">
        <v>6</v>
      </c>
      <c r="I77" s="135">
        <v>3</v>
      </c>
      <c r="J77" s="135">
        <v>6</v>
      </c>
      <c r="K77" s="135">
        <v>52</v>
      </c>
      <c r="L77" s="135">
        <v>6</v>
      </c>
      <c r="M77" s="135">
        <v>4</v>
      </c>
      <c r="N77" s="135">
        <v>172</v>
      </c>
      <c r="O77" s="135">
        <v>700</v>
      </c>
      <c r="P77" s="136">
        <f t="shared" si="3"/>
        <v>0.24571428571428572</v>
      </c>
    </row>
    <row r="78" spans="1:16" s="30" customFormat="1" ht="13.5" customHeight="1" x14ac:dyDescent="0.25">
      <c r="A78" s="65">
        <v>59</v>
      </c>
      <c r="B78" s="66">
        <v>448</v>
      </c>
      <c r="C78" s="67" t="s">
        <v>139</v>
      </c>
      <c r="D78" s="140">
        <f t="shared" si="2"/>
        <v>6</v>
      </c>
      <c r="E78" s="141">
        <v>58</v>
      </c>
      <c r="F78" s="141">
        <v>64</v>
      </c>
      <c r="G78" s="141">
        <v>6</v>
      </c>
      <c r="H78" s="141">
        <v>11</v>
      </c>
      <c r="I78" s="141">
        <v>5</v>
      </c>
      <c r="J78" s="141">
        <v>2</v>
      </c>
      <c r="K78" s="141">
        <v>48</v>
      </c>
      <c r="L78" s="141">
        <v>5</v>
      </c>
      <c r="M78" s="141">
        <v>1</v>
      </c>
      <c r="N78" s="141">
        <v>200</v>
      </c>
      <c r="O78" s="141">
        <v>700</v>
      </c>
      <c r="P78" s="142">
        <f t="shared" si="3"/>
        <v>0.2857142857142857</v>
      </c>
    </row>
    <row r="79" spans="1:16" s="30" customFormat="1" ht="13.5" customHeight="1" x14ac:dyDescent="0.25">
      <c r="A79" s="71">
        <v>60</v>
      </c>
      <c r="B79" s="72">
        <v>448</v>
      </c>
      <c r="C79" s="73" t="s">
        <v>140</v>
      </c>
      <c r="D79" s="134">
        <f t="shared" si="2"/>
        <v>2</v>
      </c>
      <c r="E79" s="135">
        <v>33</v>
      </c>
      <c r="F79" s="135">
        <v>64</v>
      </c>
      <c r="G79" s="135">
        <v>15</v>
      </c>
      <c r="H79" s="135">
        <v>2</v>
      </c>
      <c r="I79" s="135">
        <v>6</v>
      </c>
      <c r="J79" s="135">
        <v>0</v>
      </c>
      <c r="K79" s="135">
        <v>62</v>
      </c>
      <c r="L79" s="135">
        <v>3</v>
      </c>
      <c r="M79" s="135">
        <v>7</v>
      </c>
      <c r="N79" s="135">
        <v>192</v>
      </c>
      <c r="O79" s="135">
        <v>700</v>
      </c>
      <c r="P79" s="136">
        <f t="shared" si="3"/>
        <v>0.2742857142857143</v>
      </c>
    </row>
    <row r="80" spans="1:16" s="30" customFormat="1" ht="13.5" customHeight="1" x14ac:dyDescent="0.25">
      <c r="A80" s="65">
        <v>61</v>
      </c>
      <c r="B80" s="66">
        <v>448</v>
      </c>
      <c r="C80" s="67" t="s">
        <v>141</v>
      </c>
      <c r="D80" s="140">
        <f t="shared" si="2"/>
        <v>15</v>
      </c>
      <c r="E80" s="141">
        <v>40</v>
      </c>
      <c r="F80" s="141">
        <v>70</v>
      </c>
      <c r="G80" s="141">
        <v>7</v>
      </c>
      <c r="H80" s="141">
        <v>4</v>
      </c>
      <c r="I80" s="141">
        <v>1</v>
      </c>
      <c r="J80" s="141">
        <v>4</v>
      </c>
      <c r="K80" s="141">
        <v>55</v>
      </c>
      <c r="L80" s="141">
        <v>8</v>
      </c>
      <c r="M80" s="141">
        <v>7</v>
      </c>
      <c r="N80" s="141">
        <v>196</v>
      </c>
      <c r="O80" s="141">
        <v>700</v>
      </c>
      <c r="P80" s="142">
        <f t="shared" si="3"/>
        <v>0.28000000000000003</v>
      </c>
    </row>
    <row r="81" spans="1:16" s="30" customFormat="1" ht="13.5" customHeight="1" x14ac:dyDescent="0.25">
      <c r="A81" s="71">
        <v>62</v>
      </c>
      <c r="B81" s="72">
        <v>448</v>
      </c>
      <c r="C81" s="73" t="s">
        <v>142</v>
      </c>
      <c r="D81" s="134">
        <f t="shared" si="2"/>
        <v>10</v>
      </c>
      <c r="E81" s="135">
        <v>44</v>
      </c>
      <c r="F81" s="135">
        <v>66</v>
      </c>
      <c r="G81" s="135">
        <v>6</v>
      </c>
      <c r="H81" s="135">
        <v>1</v>
      </c>
      <c r="I81" s="135">
        <v>6</v>
      </c>
      <c r="J81" s="135">
        <v>3</v>
      </c>
      <c r="K81" s="135">
        <v>76</v>
      </c>
      <c r="L81" s="135">
        <v>9</v>
      </c>
      <c r="M81" s="135">
        <v>4</v>
      </c>
      <c r="N81" s="135">
        <v>215</v>
      </c>
      <c r="O81" s="135">
        <v>700</v>
      </c>
      <c r="P81" s="136">
        <f t="shared" si="3"/>
        <v>0.30714285714285716</v>
      </c>
    </row>
    <row r="82" spans="1:16" s="30" customFormat="1" ht="13.5" customHeight="1" x14ac:dyDescent="0.25">
      <c r="A82" s="59" t="s">
        <v>159</v>
      </c>
      <c r="B82" s="60">
        <v>448</v>
      </c>
      <c r="C82" s="61" t="s">
        <v>17</v>
      </c>
      <c r="D82" s="137">
        <f t="shared" si="2"/>
        <v>41</v>
      </c>
      <c r="E82" s="138">
        <v>330</v>
      </c>
      <c r="F82" s="138">
        <v>504</v>
      </c>
      <c r="G82" s="138">
        <v>60</v>
      </c>
      <c r="H82" s="138">
        <v>43</v>
      </c>
      <c r="I82" s="138">
        <v>32</v>
      </c>
      <c r="J82" s="138">
        <v>25</v>
      </c>
      <c r="K82" s="138">
        <v>463</v>
      </c>
      <c r="L82" s="138">
        <v>47</v>
      </c>
      <c r="M82" s="138">
        <v>49</v>
      </c>
      <c r="N82" s="138">
        <v>1553</v>
      </c>
      <c r="O82" s="138">
        <v>5600</v>
      </c>
      <c r="P82" s="139">
        <f t="shared" si="3"/>
        <v>0.27732142857142855</v>
      </c>
    </row>
    <row r="83" spans="1:16" s="30" customFormat="1" ht="13.5" customHeight="1" x14ac:dyDescent="0.25">
      <c r="A83" s="71">
        <v>63</v>
      </c>
      <c r="B83" s="72">
        <v>449</v>
      </c>
      <c r="C83" s="73" t="s">
        <v>126</v>
      </c>
      <c r="D83" s="134">
        <f t="shared" si="2"/>
        <v>3</v>
      </c>
      <c r="E83" s="135">
        <v>54</v>
      </c>
      <c r="F83" s="135">
        <v>83</v>
      </c>
      <c r="G83" s="135">
        <v>9</v>
      </c>
      <c r="H83" s="135">
        <v>7</v>
      </c>
      <c r="I83" s="135">
        <v>2</v>
      </c>
      <c r="J83" s="135">
        <v>15</v>
      </c>
      <c r="K83" s="135">
        <v>80</v>
      </c>
      <c r="L83" s="135">
        <v>7</v>
      </c>
      <c r="M83" s="135">
        <v>3</v>
      </c>
      <c r="N83" s="135">
        <v>260</v>
      </c>
      <c r="O83" s="135">
        <v>715</v>
      </c>
      <c r="P83" s="136">
        <f t="shared" si="3"/>
        <v>0.36363636363636365</v>
      </c>
    </row>
    <row r="84" spans="1:16" s="30" customFormat="1" ht="13.5" customHeight="1" x14ac:dyDescent="0.25">
      <c r="A84" s="65">
        <v>64</v>
      </c>
      <c r="B84" s="66">
        <v>449</v>
      </c>
      <c r="C84" s="67" t="s">
        <v>128</v>
      </c>
      <c r="D84" s="140">
        <f t="shared" si="2"/>
        <v>3</v>
      </c>
      <c r="E84" s="141">
        <v>63</v>
      </c>
      <c r="F84" s="141">
        <v>78</v>
      </c>
      <c r="G84" s="141">
        <v>10</v>
      </c>
      <c r="H84" s="141">
        <v>7</v>
      </c>
      <c r="I84" s="141">
        <v>7</v>
      </c>
      <c r="J84" s="141">
        <v>4</v>
      </c>
      <c r="K84" s="141">
        <v>75</v>
      </c>
      <c r="L84" s="141">
        <v>15</v>
      </c>
      <c r="M84" s="141">
        <v>10</v>
      </c>
      <c r="N84" s="141">
        <v>269</v>
      </c>
      <c r="O84" s="141">
        <v>714</v>
      </c>
      <c r="P84" s="142">
        <f t="shared" si="3"/>
        <v>0.37675070028011204</v>
      </c>
    </row>
    <row r="85" spans="1:16" s="30" customFormat="1" ht="13.5" customHeight="1" x14ac:dyDescent="0.25">
      <c r="A85" s="59" t="s">
        <v>159</v>
      </c>
      <c r="B85" s="60">
        <v>449</v>
      </c>
      <c r="C85" s="61" t="s">
        <v>11</v>
      </c>
      <c r="D85" s="137">
        <f t="shared" si="2"/>
        <v>6</v>
      </c>
      <c r="E85" s="138">
        <v>117</v>
      </c>
      <c r="F85" s="138">
        <v>161</v>
      </c>
      <c r="G85" s="138">
        <v>19</v>
      </c>
      <c r="H85" s="138">
        <v>14</v>
      </c>
      <c r="I85" s="138">
        <v>9</v>
      </c>
      <c r="J85" s="138">
        <v>19</v>
      </c>
      <c r="K85" s="138">
        <v>155</v>
      </c>
      <c r="L85" s="138">
        <v>22</v>
      </c>
      <c r="M85" s="138">
        <v>13</v>
      </c>
      <c r="N85" s="138">
        <v>529</v>
      </c>
      <c r="O85" s="138">
        <v>1429</v>
      </c>
      <c r="P85" s="139">
        <f t="shared" si="3"/>
        <v>0.37018894331700491</v>
      </c>
    </row>
    <row r="86" spans="1:16" s="30" customFormat="1" ht="13.5" customHeight="1" x14ac:dyDescent="0.25">
      <c r="A86" s="65">
        <v>65</v>
      </c>
      <c r="B86" s="66">
        <v>450</v>
      </c>
      <c r="C86" s="67" t="s">
        <v>126</v>
      </c>
      <c r="D86" s="140">
        <f t="shared" si="2"/>
        <v>1</v>
      </c>
      <c r="E86" s="141">
        <v>58</v>
      </c>
      <c r="F86" s="141">
        <v>55</v>
      </c>
      <c r="G86" s="141">
        <v>5</v>
      </c>
      <c r="H86" s="141">
        <v>4</v>
      </c>
      <c r="I86" s="141">
        <v>2</v>
      </c>
      <c r="J86" s="141">
        <v>0</v>
      </c>
      <c r="K86" s="141">
        <v>57</v>
      </c>
      <c r="L86" s="141">
        <v>4</v>
      </c>
      <c r="M86" s="141">
        <v>8</v>
      </c>
      <c r="N86" s="141">
        <v>193</v>
      </c>
      <c r="O86" s="141">
        <v>475</v>
      </c>
      <c r="P86" s="142">
        <f t="shared" si="3"/>
        <v>0.40631578947368419</v>
      </c>
    </row>
    <row r="87" spans="1:16" s="30" customFormat="1" ht="13.5" customHeight="1" x14ac:dyDescent="0.25">
      <c r="A87" s="71">
        <v>66</v>
      </c>
      <c r="B87" s="72">
        <v>450</v>
      </c>
      <c r="C87" s="73" t="s">
        <v>128</v>
      </c>
      <c r="D87" s="134">
        <f t="shared" si="2"/>
        <v>4</v>
      </c>
      <c r="E87" s="135">
        <v>56</v>
      </c>
      <c r="F87" s="135">
        <v>48</v>
      </c>
      <c r="G87" s="135">
        <v>12</v>
      </c>
      <c r="H87" s="135">
        <v>6</v>
      </c>
      <c r="I87" s="135">
        <v>4</v>
      </c>
      <c r="J87" s="135">
        <v>3</v>
      </c>
      <c r="K87" s="135">
        <v>52</v>
      </c>
      <c r="L87" s="135">
        <v>1</v>
      </c>
      <c r="M87" s="135">
        <v>8</v>
      </c>
      <c r="N87" s="135">
        <v>190</v>
      </c>
      <c r="O87" s="135">
        <v>474</v>
      </c>
      <c r="P87" s="136">
        <f t="shared" si="3"/>
        <v>0.40084388185654007</v>
      </c>
    </row>
    <row r="88" spans="1:16" s="30" customFormat="1" ht="13.5" customHeight="1" x14ac:dyDescent="0.25">
      <c r="A88" s="59" t="s">
        <v>159</v>
      </c>
      <c r="B88" s="60">
        <v>450</v>
      </c>
      <c r="C88" s="61" t="s">
        <v>11</v>
      </c>
      <c r="D88" s="137">
        <f t="shared" si="2"/>
        <v>5</v>
      </c>
      <c r="E88" s="138">
        <v>114</v>
      </c>
      <c r="F88" s="138">
        <v>103</v>
      </c>
      <c r="G88" s="138">
        <v>17</v>
      </c>
      <c r="H88" s="138">
        <v>10</v>
      </c>
      <c r="I88" s="138">
        <v>6</v>
      </c>
      <c r="J88" s="138">
        <v>3</v>
      </c>
      <c r="K88" s="138">
        <v>109</v>
      </c>
      <c r="L88" s="138">
        <v>5</v>
      </c>
      <c r="M88" s="138">
        <v>16</v>
      </c>
      <c r="N88" s="138">
        <v>383</v>
      </c>
      <c r="O88" s="138">
        <v>949</v>
      </c>
      <c r="P88" s="139">
        <f t="shared" si="3"/>
        <v>0.40358271865121181</v>
      </c>
    </row>
    <row r="89" spans="1:16" s="30" customFormat="1" ht="13.5" customHeight="1" x14ac:dyDescent="0.25">
      <c r="A89" s="71">
        <v>67</v>
      </c>
      <c r="B89" s="72">
        <v>451</v>
      </c>
      <c r="C89" s="73" t="s">
        <v>126</v>
      </c>
      <c r="D89" s="134">
        <f t="shared" si="2"/>
        <v>15</v>
      </c>
      <c r="E89" s="135">
        <v>28</v>
      </c>
      <c r="F89" s="135">
        <v>63</v>
      </c>
      <c r="G89" s="135">
        <v>9</v>
      </c>
      <c r="H89" s="135">
        <v>6</v>
      </c>
      <c r="I89" s="135">
        <v>2</v>
      </c>
      <c r="J89" s="135">
        <v>11</v>
      </c>
      <c r="K89" s="135">
        <v>78</v>
      </c>
      <c r="L89" s="135">
        <v>3</v>
      </c>
      <c r="M89" s="135">
        <v>9</v>
      </c>
      <c r="N89" s="135">
        <v>209</v>
      </c>
      <c r="O89" s="135">
        <v>545</v>
      </c>
      <c r="P89" s="136">
        <f t="shared" si="3"/>
        <v>0.38348623853211011</v>
      </c>
    </row>
    <row r="90" spans="1:16" s="30" customFormat="1" ht="13.5" customHeight="1" x14ac:dyDescent="0.25">
      <c r="A90" s="65">
        <v>68</v>
      </c>
      <c r="B90" s="66">
        <v>451</v>
      </c>
      <c r="C90" s="67" t="s">
        <v>128</v>
      </c>
      <c r="D90" s="140">
        <f t="shared" si="2"/>
        <v>8</v>
      </c>
      <c r="E90" s="141">
        <v>37</v>
      </c>
      <c r="F90" s="141">
        <v>69</v>
      </c>
      <c r="G90" s="141">
        <v>9</v>
      </c>
      <c r="H90" s="141">
        <v>3</v>
      </c>
      <c r="I90" s="141">
        <v>1</v>
      </c>
      <c r="J90" s="141">
        <v>8</v>
      </c>
      <c r="K90" s="141">
        <v>61</v>
      </c>
      <c r="L90" s="141">
        <v>4</v>
      </c>
      <c r="M90" s="141">
        <v>1</v>
      </c>
      <c r="N90" s="141">
        <v>193</v>
      </c>
      <c r="O90" s="141">
        <v>545</v>
      </c>
      <c r="P90" s="142">
        <f t="shared" si="3"/>
        <v>0.3541284403669725</v>
      </c>
    </row>
    <row r="91" spans="1:16" s="30" customFormat="1" ht="13.5" customHeight="1" x14ac:dyDescent="0.25">
      <c r="A91" s="59" t="s">
        <v>159</v>
      </c>
      <c r="B91" s="60">
        <v>451</v>
      </c>
      <c r="C91" s="61" t="s">
        <v>11</v>
      </c>
      <c r="D91" s="137">
        <f t="shared" si="2"/>
        <v>7</v>
      </c>
      <c r="E91" s="138">
        <v>65</v>
      </c>
      <c r="F91" s="138">
        <v>132</v>
      </c>
      <c r="G91" s="138">
        <v>18</v>
      </c>
      <c r="H91" s="138">
        <v>9</v>
      </c>
      <c r="I91" s="138">
        <v>3</v>
      </c>
      <c r="J91" s="138">
        <v>19</v>
      </c>
      <c r="K91" s="138">
        <v>139</v>
      </c>
      <c r="L91" s="138">
        <v>7</v>
      </c>
      <c r="M91" s="138">
        <v>10</v>
      </c>
      <c r="N91" s="138">
        <v>402</v>
      </c>
      <c r="O91" s="138">
        <v>1090</v>
      </c>
      <c r="P91" s="139">
        <f t="shared" si="3"/>
        <v>0.3688073394495413</v>
      </c>
    </row>
    <row r="92" spans="1:16" s="30" customFormat="1" ht="13.5" customHeight="1" x14ac:dyDescent="0.25">
      <c r="A92" s="65">
        <v>69</v>
      </c>
      <c r="B92" s="66">
        <v>452</v>
      </c>
      <c r="C92" s="67" t="s">
        <v>126</v>
      </c>
      <c r="D92" s="140">
        <f t="shared" si="2"/>
        <v>24</v>
      </c>
      <c r="E92" s="141">
        <v>17</v>
      </c>
      <c r="F92" s="141">
        <v>43</v>
      </c>
      <c r="G92" s="141">
        <v>7</v>
      </c>
      <c r="H92" s="141">
        <v>5</v>
      </c>
      <c r="I92" s="141">
        <v>3</v>
      </c>
      <c r="J92" s="141">
        <v>4</v>
      </c>
      <c r="K92" s="141">
        <v>67</v>
      </c>
      <c r="L92" s="141">
        <v>5</v>
      </c>
      <c r="M92" s="141">
        <v>9</v>
      </c>
      <c r="N92" s="141">
        <v>160</v>
      </c>
      <c r="O92" s="141">
        <v>565</v>
      </c>
      <c r="P92" s="142">
        <f t="shared" si="3"/>
        <v>0.2831858407079646</v>
      </c>
    </row>
    <row r="93" spans="1:16" s="30" customFormat="1" ht="13.5" customHeight="1" x14ac:dyDescent="0.25">
      <c r="A93" s="71">
        <v>70</v>
      </c>
      <c r="B93" s="72">
        <v>452</v>
      </c>
      <c r="C93" s="73" t="s">
        <v>128</v>
      </c>
      <c r="D93" s="134">
        <f t="shared" si="2"/>
        <v>20</v>
      </c>
      <c r="E93" s="135">
        <v>25</v>
      </c>
      <c r="F93" s="135">
        <v>48</v>
      </c>
      <c r="G93" s="135">
        <v>6</v>
      </c>
      <c r="H93" s="135">
        <v>2</v>
      </c>
      <c r="I93" s="135">
        <v>3</v>
      </c>
      <c r="J93" s="135">
        <v>1</v>
      </c>
      <c r="K93" s="135">
        <v>68</v>
      </c>
      <c r="L93" s="135">
        <v>1</v>
      </c>
      <c r="M93" s="135">
        <v>9</v>
      </c>
      <c r="N93" s="135">
        <v>163</v>
      </c>
      <c r="O93" s="135">
        <v>565</v>
      </c>
      <c r="P93" s="136">
        <f t="shared" si="3"/>
        <v>0.28849557522123892</v>
      </c>
    </row>
    <row r="94" spans="1:16" s="30" customFormat="1" ht="13.5" customHeight="1" x14ac:dyDescent="0.25">
      <c r="A94" s="65">
        <v>71</v>
      </c>
      <c r="B94" s="66">
        <v>452</v>
      </c>
      <c r="C94" s="67" t="s">
        <v>129</v>
      </c>
      <c r="D94" s="140">
        <f t="shared" si="2"/>
        <v>16</v>
      </c>
      <c r="E94" s="141">
        <v>24</v>
      </c>
      <c r="F94" s="141">
        <v>41</v>
      </c>
      <c r="G94" s="141">
        <v>6</v>
      </c>
      <c r="H94" s="141">
        <v>7</v>
      </c>
      <c r="I94" s="141">
        <v>4</v>
      </c>
      <c r="J94" s="141">
        <v>1</v>
      </c>
      <c r="K94" s="141">
        <v>57</v>
      </c>
      <c r="L94" s="141">
        <v>5</v>
      </c>
      <c r="M94" s="141">
        <v>6</v>
      </c>
      <c r="N94" s="141">
        <v>151</v>
      </c>
      <c r="O94" s="141">
        <v>564</v>
      </c>
      <c r="P94" s="142">
        <f t="shared" si="3"/>
        <v>0.26773049645390073</v>
      </c>
    </row>
    <row r="95" spans="1:16" s="30" customFormat="1" ht="13.5" customHeight="1" x14ac:dyDescent="0.25">
      <c r="A95" s="59" t="s">
        <v>159</v>
      </c>
      <c r="B95" s="60">
        <v>452</v>
      </c>
      <c r="C95" s="61" t="s">
        <v>12</v>
      </c>
      <c r="D95" s="137">
        <f t="shared" si="2"/>
        <v>60</v>
      </c>
      <c r="E95" s="138">
        <v>66</v>
      </c>
      <c r="F95" s="138">
        <v>132</v>
      </c>
      <c r="G95" s="138">
        <v>19</v>
      </c>
      <c r="H95" s="138">
        <v>14</v>
      </c>
      <c r="I95" s="138">
        <v>10</v>
      </c>
      <c r="J95" s="138">
        <v>6</v>
      </c>
      <c r="K95" s="138">
        <v>192</v>
      </c>
      <c r="L95" s="138">
        <v>11</v>
      </c>
      <c r="M95" s="138">
        <v>24</v>
      </c>
      <c r="N95" s="138">
        <v>474</v>
      </c>
      <c r="O95" s="138">
        <v>1694</v>
      </c>
      <c r="P95" s="139">
        <f t="shared" si="3"/>
        <v>0.2798110979929162</v>
      </c>
    </row>
    <row r="96" spans="1:16" s="30" customFormat="1" ht="13.5" customHeight="1" x14ac:dyDescent="0.25">
      <c r="A96" s="65">
        <v>72</v>
      </c>
      <c r="B96" s="66">
        <v>453</v>
      </c>
      <c r="C96" s="67" t="s">
        <v>126</v>
      </c>
      <c r="D96" s="140">
        <f t="shared" si="2"/>
        <v>1</v>
      </c>
      <c r="E96" s="141">
        <v>51</v>
      </c>
      <c r="F96" s="141">
        <v>81</v>
      </c>
      <c r="G96" s="141">
        <v>5</v>
      </c>
      <c r="H96" s="141">
        <v>10</v>
      </c>
      <c r="I96" s="141">
        <v>3</v>
      </c>
      <c r="J96" s="141">
        <v>1</v>
      </c>
      <c r="K96" s="141">
        <v>82</v>
      </c>
      <c r="L96" s="141">
        <v>2</v>
      </c>
      <c r="M96" s="141">
        <v>6</v>
      </c>
      <c r="N96" s="141">
        <v>241</v>
      </c>
      <c r="O96" s="141">
        <v>670</v>
      </c>
      <c r="P96" s="142">
        <f t="shared" si="3"/>
        <v>0.35970149253731343</v>
      </c>
    </row>
    <row r="97" spans="1:16" s="30" customFormat="1" ht="13.5" customHeight="1" x14ac:dyDescent="0.25">
      <c r="A97" s="71">
        <v>73</v>
      </c>
      <c r="B97" s="72">
        <v>453</v>
      </c>
      <c r="C97" s="73" t="s">
        <v>128</v>
      </c>
      <c r="D97" s="134">
        <f t="shared" si="2"/>
        <v>4</v>
      </c>
      <c r="E97" s="135">
        <v>55</v>
      </c>
      <c r="F97" s="135">
        <v>80</v>
      </c>
      <c r="G97" s="135">
        <v>8</v>
      </c>
      <c r="H97" s="135">
        <v>8</v>
      </c>
      <c r="I97" s="135">
        <v>4</v>
      </c>
      <c r="J97" s="135">
        <v>3</v>
      </c>
      <c r="K97" s="135">
        <v>76</v>
      </c>
      <c r="L97" s="135">
        <v>2</v>
      </c>
      <c r="M97" s="135">
        <v>15</v>
      </c>
      <c r="N97" s="135">
        <v>251</v>
      </c>
      <c r="O97" s="135">
        <v>669</v>
      </c>
      <c r="P97" s="136">
        <f t="shared" si="3"/>
        <v>0.37518684603886399</v>
      </c>
    </row>
    <row r="98" spans="1:16" s="30" customFormat="1" ht="13.5" customHeight="1" x14ac:dyDescent="0.25">
      <c r="A98" s="59" t="s">
        <v>159</v>
      </c>
      <c r="B98" s="60">
        <v>453</v>
      </c>
      <c r="C98" s="61" t="s">
        <v>11</v>
      </c>
      <c r="D98" s="137">
        <f t="shared" si="2"/>
        <v>3</v>
      </c>
      <c r="E98" s="138">
        <v>106</v>
      </c>
      <c r="F98" s="138">
        <v>161</v>
      </c>
      <c r="G98" s="138">
        <v>13</v>
      </c>
      <c r="H98" s="138">
        <v>18</v>
      </c>
      <c r="I98" s="138">
        <v>7</v>
      </c>
      <c r="J98" s="138">
        <v>4</v>
      </c>
      <c r="K98" s="138">
        <v>158</v>
      </c>
      <c r="L98" s="138">
        <v>4</v>
      </c>
      <c r="M98" s="138">
        <v>21</v>
      </c>
      <c r="N98" s="138">
        <v>492</v>
      </c>
      <c r="O98" s="138">
        <v>1339</v>
      </c>
      <c r="P98" s="139">
        <f t="shared" si="3"/>
        <v>0.36743838685586261</v>
      </c>
    </row>
    <row r="99" spans="1:16" s="30" customFormat="1" ht="13.5" customHeight="1" x14ac:dyDescent="0.25">
      <c r="A99" s="71">
        <v>74</v>
      </c>
      <c r="B99" s="72">
        <v>454</v>
      </c>
      <c r="C99" s="73" t="s">
        <v>126</v>
      </c>
      <c r="D99" s="134">
        <f t="shared" si="2"/>
        <v>45</v>
      </c>
      <c r="E99" s="135">
        <v>37</v>
      </c>
      <c r="F99" s="135">
        <v>49</v>
      </c>
      <c r="G99" s="135">
        <v>5</v>
      </c>
      <c r="H99" s="135">
        <v>8</v>
      </c>
      <c r="I99" s="135">
        <v>9</v>
      </c>
      <c r="J99" s="135">
        <v>4</v>
      </c>
      <c r="K99" s="135">
        <v>94</v>
      </c>
      <c r="L99" s="135">
        <v>0</v>
      </c>
      <c r="M99" s="135">
        <v>8</v>
      </c>
      <c r="N99" s="135">
        <v>214</v>
      </c>
      <c r="O99" s="135">
        <v>745</v>
      </c>
      <c r="P99" s="136">
        <f t="shared" si="3"/>
        <v>0.287248322147651</v>
      </c>
    </row>
    <row r="100" spans="1:16" s="30" customFormat="1" ht="13.5" customHeight="1" x14ac:dyDescent="0.25">
      <c r="A100" s="59" t="s">
        <v>159</v>
      </c>
      <c r="B100" s="60">
        <v>454</v>
      </c>
      <c r="C100" s="61" t="s">
        <v>9</v>
      </c>
      <c r="D100" s="137">
        <f t="shared" si="2"/>
        <v>45</v>
      </c>
      <c r="E100" s="138">
        <v>37</v>
      </c>
      <c r="F100" s="138">
        <v>49</v>
      </c>
      <c r="G100" s="138">
        <v>5</v>
      </c>
      <c r="H100" s="138">
        <v>8</v>
      </c>
      <c r="I100" s="138">
        <v>9</v>
      </c>
      <c r="J100" s="138">
        <v>4</v>
      </c>
      <c r="K100" s="138">
        <v>94</v>
      </c>
      <c r="L100" s="138">
        <v>0</v>
      </c>
      <c r="M100" s="138">
        <v>8</v>
      </c>
      <c r="N100" s="138">
        <v>214</v>
      </c>
      <c r="O100" s="138">
        <v>745</v>
      </c>
      <c r="P100" s="139">
        <f t="shared" si="3"/>
        <v>0.287248322147651</v>
      </c>
    </row>
    <row r="101" spans="1:16" s="30" customFormat="1" ht="13.5" customHeight="1" x14ac:dyDescent="0.25">
      <c r="A101" s="71">
        <v>75</v>
      </c>
      <c r="B101" s="72">
        <v>455</v>
      </c>
      <c r="C101" s="73" t="s">
        <v>126</v>
      </c>
      <c r="D101" s="134">
        <f t="shared" si="2"/>
        <v>3</v>
      </c>
      <c r="E101" s="135">
        <v>25</v>
      </c>
      <c r="F101" s="135">
        <v>39</v>
      </c>
      <c r="G101" s="135">
        <v>5</v>
      </c>
      <c r="H101" s="135">
        <v>4</v>
      </c>
      <c r="I101" s="135">
        <v>1</v>
      </c>
      <c r="J101" s="135">
        <v>6</v>
      </c>
      <c r="K101" s="135">
        <v>42</v>
      </c>
      <c r="L101" s="135">
        <v>2</v>
      </c>
      <c r="M101" s="135">
        <v>3</v>
      </c>
      <c r="N101" s="135">
        <v>127</v>
      </c>
      <c r="O101" s="135">
        <v>467</v>
      </c>
      <c r="P101" s="136">
        <f t="shared" si="3"/>
        <v>0.27194860813704497</v>
      </c>
    </row>
    <row r="102" spans="1:16" s="30" customFormat="1" ht="13.5" customHeight="1" x14ac:dyDescent="0.25">
      <c r="A102" s="65">
        <v>76</v>
      </c>
      <c r="B102" s="66">
        <v>455</v>
      </c>
      <c r="C102" s="67" t="s">
        <v>128</v>
      </c>
      <c r="D102" s="140">
        <f t="shared" si="2"/>
        <v>15</v>
      </c>
      <c r="E102" s="141">
        <v>19</v>
      </c>
      <c r="F102" s="141">
        <v>37</v>
      </c>
      <c r="G102" s="141">
        <v>8</v>
      </c>
      <c r="H102" s="141">
        <v>3</v>
      </c>
      <c r="I102" s="141">
        <v>4</v>
      </c>
      <c r="J102" s="141">
        <v>0</v>
      </c>
      <c r="K102" s="141">
        <v>52</v>
      </c>
      <c r="L102" s="141">
        <v>1</v>
      </c>
      <c r="M102" s="141">
        <v>2</v>
      </c>
      <c r="N102" s="141">
        <v>126</v>
      </c>
      <c r="O102" s="141">
        <v>467</v>
      </c>
      <c r="P102" s="142">
        <f t="shared" si="3"/>
        <v>0.26980728051391861</v>
      </c>
    </row>
    <row r="103" spans="1:16" s="30" customFormat="1" ht="13.5" customHeight="1" x14ac:dyDescent="0.25">
      <c r="A103" s="59" t="s">
        <v>159</v>
      </c>
      <c r="B103" s="60">
        <v>455</v>
      </c>
      <c r="C103" s="61" t="s">
        <v>11</v>
      </c>
      <c r="D103" s="137">
        <f t="shared" si="2"/>
        <v>18</v>
      </c>
      <c r="E103" s="138">
        <v>44</v>
      </c>
      <c r="F103" s="138">
        <v>76</v>
      </c>
      <c r="G103" s="138">
        <v>13</v>
      </c>
      <c r="H103" s="138">
        <v>7</v>
      </c>
      <c r="I103" s="138">
        <v>5</v>
      </c>
      <c r="J103" s="138">
        <v>6</v>
      </c>
      <c r="K103" s="138">
        <v>94</v>
      </c>
      <c r="L103" s="138">
        <v>3</v>
      </c>
      <c r="M103" s="138">
        <v>5</v>
      </c>
      <c r="N103" s="138">
        <v>253</v>
      </c>
      <c r="O103" s="138">
        <v>934</v>
      </c>
      <c r="P103" s="139">
        <f t="shared" si="3"/>
        <v>0.27087794432548179</v>
      </c>
    </row>
    <row r="104" spans="1:16" s="30" customFormat="1" ht="13.5" customHeight="1" x14ac:dyDescent="0.25">
      <c r="A104" s="65">
        <v>77</v>
      </c>
      <c r="B104" s="66">
        <v>456</v>
      </c>
      <c r="C104" s="67" t="s">
        <v>126</v>
      </c>
      <c r="D104" s="140">
        <f t="shared" si="2"/>
        <v>32</v>
      </c>
      <c r="E104" s="141">
        <v>24</v>
      </c>
      <c r="F104" s="141">
        <v>55</v>
      </c>
      <c r="G104" s="141">
        <v>9</v>
      </c>
      <c r="H104" s="141">
        <v>13</v>
      </c>
      <c r="I104" s="141">
        <v>7</v>
      </c>
      <c r="J104" s="141">
        <v>3</v>
      </c>
      <c r="K104" s="141">
        <v>87</v>
      </c>
      <c r="L104" s="141">
        <v>2</v>
      </c>
      <c r="M104" s="141">
        <v>4</v>
      </c>
      <c r="N104" s="141">
        <v>204</v>
      </c>
      <c r="O104" s="141">
        <v>686</v>
      </c>
      <c r="P104" s="142">
        <f t="shared" si="3"/>
        <v>0.29737609329446063</v>
      </c>
    </row>
    <row r="105" spans="1:16" s="30" customFormat="1" ht="13.5" customHeight="1" x14ac:dyDescent="0.25">
      <c r="A105" s="71">
        <v>78</v>
      </c>
      <c r="B105" s="72">
        <v>456</v>
      </c>
      <c r="C105" s="73" t="s">
        <v>128</v>
      </c>
      <c r="D105" s="134">
        <f t="shared" si="2"/>
        <v>31</v>
      </c>
      <c r="E105" s="135">
        <v>27</v>
      </c>
      <c r="F105" s="135">
        <v>47</v>
      </c>
      <c r="G105" s="135">
        <v>10</v>
      </c>
      <c r="H105" s="135">
        <v>17</v>
      </c>
      <c r="I105" s="135">
        <v>4</v>
      </c>
      <c r="J105" s="135">
        <v>5</v>
      </c>
      <c r="K105" s="135">
        <v>78</v>
      </c>
      <c r="L105" s="135">
        <v>1</v>
      </c>
      <c r="M105" s="135">
        <v>14</v>
      </c>
      <c r="N105" s="135">
        <v>203</v>
      </c>
      <c r="O105" s="135">
        <v>686</v>
      </c>
      <c r="P105" s="136">
        <f t="shared" si="3"/>
        <v>0.29591836734693877</v>
      </c>
    </row>
    <row r="106" spans="1:16" s="30" customFormat="1" ht="13.5" customHeight="1" x14ac:dyDescent="0.25">
      <c r="A106" s="59" t="s">
        <v>159</v>
      </c>
      <c r="B106" s="60">
        <v>456</v>
      </c>
      <c r="C106" s="61" t="s">
        <v>11</v>
      </c>
      <c r="D106" s="137">
        <f t="shared" si="2"/>
        <v>63</v>
      </c>
      <c r="E106" s="138">
        <v>51</v>
      </c>
      <c r="F106" s="138">
        <v>102</v>
      </c>
      <c r="G106" s="138">
        <v>19</v>
      </c>
      <c r="H106" s="138">
        <v>30</v>
      </c>
      <c r="I106" s="138">
        <v>11</v>
      </c>
      <c r="J106" s="138">
        <v>8</v>
      </c>
      <c r="K106" s="138">
        <v>165</v>
      </c>
      <c r="L106" s="138">
        <v>3</v>
      </c>
      <c r="M106" s="138">
        <v>18</v>
      </c>
      <c r="N106" s="138">
        <v>407</v>
      </c>
      <c r="O106" s="138">
        <v>1372</v>
      </c>
      <c r="P106" s="139">
        <f t="shared" si="3"/>
        <v>0.29664723032069973</v>
      </c>
    </row>
    <row r="107" spans="1:16" s="30" customFormat="1" ht="13.5" customHeight="1" x14ac:dyDescent="0.25">
      <c r="A107" s="71">
        <v>79</v>
      </c>
      <c r="B107" s="72">
        <v>457</v>
      </c>
      <c r="C107" s="73" t="s">
        <v>126</v>
      </c>
      <c r="D107" s="134">
        <f t="shared" si="2"/>
        <v>29</v>
      </c>
      <c r="E107" s="135">
        <v>25</v>
      </c>
      <c r="F107" s="135">
        <v>47</v>
      </c>
      <c r="G107" s="135">
        <v>8</v>
      </c>
      <c r="H107" s="135">
        <v>10</v>
      </c>
      <c r="I107" s="135">
        <v>1</v>
      </c>
      <c r="J107" s="135">
        <v>4</v>
      </c>
      <c r="K107" s="135">
        <v>76</v>
      </c>
      <c r="L107" s="135">
        <v>5</v>
      </c>
      <c r="M107" s="135">
        <v>5</v>
      </c>
      <c r="N107" s="135">
        <v>181</v>
      </c>
      <c r="O107" s="135">
        <v>575</v>
      </c>
      <c r="P107" s="136">
        <f t="shared" si="3"/>
        <v>0.31478260869565217</v>
      </c>
    </row>
    <row r="108" spans="1:16" s="30" customFormat="1" ht="13.5" customHeight="1" x14ac:dyDescent="0.25">
      <c r="A108" s="59" t="s">
        <v>159</v>
      </c>
      <c r="B108" s="60">
        <v>457</v>
      </c>
      <c r="C108" s="61" t="s">
        <v>9</v>
      </c>
      <c r="D108" s="137">
        <f t="shared" si="2"/>
        <v>29</v>
      </c>
      <c r="E108" s="138">
        <v>25</v>
      </c>
      <c r="F108" s="138">
        <v>47</v>
      </c>
      <c r="G108" s="138">
        <v>8</v>
      </c>
      <c r="H108" s="138">
        <v>10</v>
      </c>
      <c r="I108" s="138">
        <v>1</v>
      </c>
      <c r="J108" s="138">
        <v>4</v>
      </c>
      <c r="K108" s="138">
        <v>76</v>
      </c>
      <c r="L108" s="138">
        <v>5</v>
      </c>
      <c r="M108" s="138">
        <v>5</v>
      </c>
      <c r="N108" s="138">
        <v>181</v>
      </c>
      <c r="O108" s="138">
        <v>575</v>
      </c>
      <c r="P108" s="139">
        <f t="shared" si="3"/>
        <v>0.31478260869565217</v>
      </c>
    </row>
    <row r="109" spans="1:16" s="30" customFormat="1" ht="13.5" customHeight="1" x14ac:dyDescent="0.25">
      <c r="A109" s="71">
        <v>80</v>
      </c>
      <c r="B109" s="72">
        <v>458</v>
      </c>
      <c r="C109" s="73" t="s">
        <v>126</v>
      </c>
      <c r="D109" s="134">
        <f t="shared" si="2"/>
        <v>25</v>
      </c>
      <c r="E109" s="135">
        <v>25</v>
      </c>
      <c r="F109" s="135">
        <v>71</v>
      </c>
      <c r="G109" s="135">
        <v>6</v>
      </c>
      <c r="H109" s="135">
        <v>11</v>
      </c>
      <c r="I109" s="135">
        <v>0</v>
      </c>
      <c r="J109" s="135">
        <v>5</v>
      </c>
      <c r="K109" s="135">
        <v>96</v>
      </c>
      <c r="L109" s="135">
        <v>7</v>
      </c>
      <c r="M109" s="135">
        <v>12</v>
      </c>
      <c r="N109" s="135">
        <v>233</v>
      </c>
      <c r="O109" s="135">
        <v>709</v>
      </c>
      <c r="P109" s="136">
        <f t="shared" si="3"/>
        <v>0.32863187588152326</v>
      </c>
    </row>
    <row r="110" spans="1:16" s="30" customFormat="1" ht="13.5" customHeight="1" x14ac:dyDescent="0.25">
      <c r="A110" s="59" t="s">
        <v>159</v>
      </c>
      <c r="B110" s="60">
        <v>458</v>
      </c>
      <c r="C110" s="61" t="s">
        <v>9</v>
      </c>
      <c r="D110" s="137">
        <f t="shared" si="2"/>
        <v>25</v>
      </c>
      <c r="E110" s="138">
        <v>25</v>
      </c>
      <c r="F110" s="138">
        <v>71</v>
      </c>
      <c r="G110" s="138">
        <v>6</v>
      </c>
      <c r="H110" s="138">
        <v>11</v>
      </c>
      <c r="I110" s="138">
        <v>0</v>
      </c>
      <c r="J110" s="138">
        <v>5</v>
      </c>
      <c r="K110" s="138">
        <v>96</v>
      </c>
      <c r="L110" s="138">
        <v>7</v>
      </c>
      <c r="M110" s="138">
        <v>12</v>
      </c>
      <c r="N110" s="138">
        <v>233</v>
      </c>
      <c r="O110" s="138">
        <v>709</v>
      </c>
      <c r="P110" s="139">
        <f t="shared" si="3"/>
        <v>0.32863187588152326</v>
      </c>
    </row>
    <row r="111" spans="1:16" s="30" customFormat="1" ht="13.5" customHeight="1" x14ac:dyDescent="0.25">
      <c r="A111" s="71">
        <v>81</v>
      </c>
      <c r="B111" s="72">
        <v>459</v>
      </c>
      <c r="C111" s="73" t="s">
        <v>126</v>
      </c>
      <c r="D111" s="134">
        <f t="shared" si="2"/>
        <v>2</v>
      </c>
      <c r="E111" s="135">
        <v>25</v>
      </c>
      <c r="F111" s="135">
        <v>56</v>
      </c>
      <c r="G111" s="135">
        <v>6</v>
      </c>
      <c r="H111" s="135">
        <v>3</v>
      </c>
      <c r="I111" s="135">
        <v>6</v>
      </c>
      <c r="J111" s="135">
        <v>8</v>
      </c>
      <c r="K111" s="135">
        <v>54</v>
      </c>
      <c r="L111" s="135">
        <v>2</v>
      </c>
      <c r="M111" s="135">
        <v>3</v>
      </c>
      <c r="N111" s="135">
        <v>163</v>
      </c>
      <c r="O111" s="135">
        <v>513</v>
      </c>
      <c r="P111" s="136">
        <f t="shared" si="3"/>
        <v>0.31773879142300193</v>
      </c>
    </row>
    <row r="112" spans="1:16" s="30" customFormat="1" ht="13.5" customHeight="1" x14ac:dyDescent="0.25">
      <c r="A112" s="65">
        <v>82</v>
      </c>
      <c r="B112" s="66">
        <v>459</v>
      </c>
      <c r="C112" s="67" t="s">
        <v>128</v>
      </c>
      <c r="D112" s="140">
        <f t="shared" si="2"/>
        <v>1</v>
      </c>
      <c r="E112" s="141">
        <v>28</v>
      </c>
      <c r="F112" s="141">
        <v>47</v>
      </c>
      <c r="G112" s="141">
        <v>5</v>
      </c>
      <c r="H112" s="141">
        <v>7</v>
      </c>
      <c r="I112" s="141">
        <v>2</v>
      </c>
      <c r="J112" s="141">
        <v>4</v>
      </c>
      <c r="K112" s="141">
        <v>48</v>
      </c>
      <c r="L112" s="141">
        <v>1</v>
      </c>
      <c r="M112" s="141">
        <v>9</v>
      </c>
      <c r="N112" s="141">
        <v>151</v>
      </c>
      <c r="O112" s="141">
        <v>512</v>
      </c>
      <c r="P112" s="142">
        <f t="shared" si="3"/>
        <v>0.294921875</v>
      </c>
    </row>
    <row r="113" spans="1:16" s="30" customFormat="1" ht="13.5" customHeight="1" x14ac:dyDescent="0.25">
      <c r="A113" s="71">
        <v>83</v>
      </c>
      <c r="B113" s="72">
        <v>459</v>
      </c>
      <c r="C113" s="73" t="s">
        <v>129</v>
      </c>
      <c r="D113" s="134">
        <f t="shared" si="2"/>
        <v>19</v>
      </c>
      <c r="E113" s="135">
        <v>29</v>
      </c>
      <c r="F113" s="135">
        <v>54</v>
      </c>
      <c r="G113" s="135">
        <v>7</v>
      </c>
      <c r="H113" s="135">
        <v>8</v>
      </c>
      <c r="I113" s="135">
        <v>5</v>
      </c>
      <c r="J113" s="135">
        <v>5</v>
      </c>
      <c r="K113" s="135">
        <v>73</v>
      </c>
      <c r="L113" s="135">
        <v>0</v>
      </c>
      <c r="M113" s="135">
        <v>5</v>
      </c>
      <c r="N113" s="135">
        <v>186</v>
      </c>
      <c r="O113" s="135">
        <v>512</v>
      </c>
      <c r="P113" s="136">
        <f t="shared" si="3"/>
        <v>0.36328125</v>
      </c>
    </row>
    <row r="114" spans="1:16" s="30" customFormat="1" ht="13.5" customHeight="1" x14ac:dyDescent="0.25">
      <c r="A114" s="59" t="s">
        <v>159</v>
      </c>
      <c r="B114" s="60">
        <v>459</v>
      </c>
      <c r="C114" s="61" t="s">
        <v>12</v>
      </c>
      <c r="D114" s="137">
        <f t="shared" si="2"/>
        <v>18</v>
      </c>
      <c r="E114" s="138">
        <v>82</v>
      </c>
      <c r="F114" s="138">
        <v>157</v>
      </c>
      <c r="G114" s="138">
        <v>18</v>
      </c>
      <c r="H114" s="138">
        <v>18</v>
      </c>
      <c r="I114" s="138">
        <v>13</v>
      </c>
      <c r="J114" s="138">
        <v>17</v>
      </c>
      <c r="K114" s="138">
        <v>175</v>
      </c>
      <c r="L114" s="138">
        <v>3</v>
      </c>
      <c r="M114" s="138">
        <v>17</v>
      </c>
      <c r="N114" s="138">
        <v>500</v>
      </c>
      <c r="O114" s="138">
        <v>1537</v>
      </c>
      <c r="P114" s="139">
        <f t="shared" si="3"/>
        <v>0.32530904359141183</v>
      </c>
    </row>
    <row r="115" spans="1:16" s="30" customFormat="1" ht="13.5" customHeight="1" x14ac:dyDescent="0.25">
      <c r="A115" s="71">
        <v>84</v>
      </c>
      <c r="B115" s="72">
        <v>460</v>
      </c>
      <c r="C115" s="73" t="s">
        <v>126</v>
      </c>
      <c r="D115" s="134">
        <f t="shared" si="2"/>
        <v>17</v>
      </c>
      <c r="E115" s="135">
        <v>32</v>
      </c>
      <c r="F115" s="135">
        <v>86</v>
      </c>
      <c r="G115" s="135">
        <v>9</v>
      </c>
      <c r="H115" s="135">
        <v>13</v>
      </c>
      <c r="I115" s="135">
        <v>6</v>
      </c>
      <c r="J115" s="135">
        <v>8</v>
      </c>
      <c r="K115" s="135">
        <v>69</v>
      </c>
      <c r="L115" s="135">
        <v>1</v>
      </c>
      <c r="M115" s="135">
        <v>6</v>
      </c>
      <c r="N115" s="135">
        <v>230</v>
      </c>
      <c r="O115" s="135">
        <v>661</v>
      </c>
      <c r="P115" s="136">
        <f t="shared" si="3"/>
        <v>0.34795763993948564</v>
      </c>
    </row>
    <row r="116" spans="1:16" s="30" customFormat="1" ht="13.5" customHeight="1" x14ac:dyDescent="0.25">
      <c r="A116" s="65">
        <v>85</v>
      </c>
      <c r="B116" s="66">
        <v>460</v>
      </c>
      <c r="C116" s="67" t="s">
        <v>128</v>
      </c>
      <c r="D116" s="140">
        <f t="shared" si="2"/>
        <v>13</v>
      </c>
      <c r="E116" s="141">
        <v>29</v>
      </c>
      <c r="F116" s="141">
        <v>79</v>
      </c>
      <c r="G116" s="141">
        <v>4</v>
      </c>
      <c r="H116" s="141">
        <v>22</v>
      </c>
      <c r="I116" s="141">
        <v>1</v>
      </c>
      <c r="J116" s="141">
        <v>4</v>
      </c>
      <c r="K116" s="141">
        <v>66</v>
      </c>
      <c r="L116" s="141">
        <v>1</v>
      </c>
      <c r="M116" s="141">
        <v>8</v>
      </c>
      <c r="N116" s="141">
        <v>214</v>
      </c>
      <c r="O116" s="141">
        <v>660</v>
      </c>
      <c r="P116" s="142">
        <f t="shared" si="3"/>
        <v>0.32424242424242422</v>
      </c>
    </row>
    <row r="117" spans="1:16" s="30" customFormat="1" ht="13.5" customHeight="1" x14ac:dyDescent="0.25">
      <c r="A117" s="59" t="s">
        <v>159</v>
      </c>
      <c r="B117" s="60">
        <v>460</v>
      </c>
      <c r="C117" s="61" t="s">
        <v>11</v>
      </c>
      <c r="D117" s="137">
        <f t="shared" si="2"/>
        <v>30</v>
      </c>
      <c r="E117" s="138">
        <v>61</v>
      </c>
      <c r="F117" s="138">
        <v>165</v>
      </c>
      <c r="G117" s="138">
        <v>13</v>
      </c>
      <c r="H117" s="138">
        <v>35</v>
      </c>
      <c r="I117" s="138">
        <v>7</v>
      </c>
      <c r="J117" s="138">
        <v>12</v>
      </c>
      <c r="K117" s="138">
        <v>135</v>
      </c>
      <c r="L117" s="138">
        <v>2</v>
      </c>
      <c r="M117" s="138">
        <v>14</v>
      </c>
      <c r="N117" s="138">
        <v>444</v>
      </c>
      <c r="O117" s="138">
        <v>1321</v>
      </c>
      <c r="P117" s="139">
        <f t="shared" si="3"/>
        <v>0.33610900832702501</v>
      </c>
    </row>
    <row r="118" spans="1:16" s="30" customFormat="1" ht="13.5" customHeight="1" x14ac:dyDescent="0.25">
      <c r="A118" s="65">
        <v>86</v>
      </c>
      <c r="B118" s="66">
        <v>461</v>
      </c>
      <c r="C118" s="67" t="s">
        <v>126</v>
      </c>
      <c r="D118" s="140">
        <f t="shared" si="2"/>
        <v>9</v>
      </c>
      <c r="E118" s="141">
        <v>14</v>
      </c>
      <c r="F118" s="141">
        <v>78</v>
      </c>
      <c r="G118" s="141">
        <v>5</v>
      </c>
      <c r="H118" s="141">
        <v>12</v>
      </c>
      <c r="I118" s="141">
        <v>1</v>
      </c>
      <c r="J118" s="141">
        <v>7</v>
      </c>
      <c r="K118" s="141">
        <v>87</v>
      </c>
      <c r="L118" s="141">
        <v>4</v>
      </c>
      <c r="M118" s="141">
        <v>14</v>
      </c>
      <c r="N118" s="141">
        <v>222</v>
      </c>
      <c r="O118" s="141">
        <v>653</v>
      </c>
      <c r="P118" s="142">
        <f t="shared" si="3"/>
        <v>0.33996937212863704</v>
      </c>
    </row>
    <row r="119" spans="1:16" s="30" customFormat="1" ht="13.5" customHeight="1" x14ac:dyDescent="0.25">
      <c r="A119" s="71">
        <v>87</v>
      </c>
      <c r="B119" s="72">
        <v>461</v>
      </c>
      <c r="C119" s="73" t="s">
        <v>128</v>
      </c>
      <c r="D119" s="134">
        <f t="shared" si="2"/>
        <v>16</v>
      </c>
      <c r="E119" s="135">
        <v>23</v>
      </c>
      <c r="F119" s="135">
        <v>70</v>
      </c>
      <c r="G119" s="135">
        <v>3</v>
      </c>
      <c r="H119" s="135">
        <v>12</v>
      </c>
      <c r="I119" s="135">
        <v>8</v>
      </c>
      <c r="J119" s="135">
        <v>7</v>
      </c>
      <c r="K119" s="135">
        <v>86</v>
      </c>
      <c r="L119" s="135">
        <v>4</v>
      </c>
      <c r="M119" s="135">
        <v>6</v>
      </c>
      <c r="N119" s="135">
        <v>219</v>
      </c>
      <c r="O119" s="135">
        <v>653</v>
      </c>
      <c r="P119" s="136">
        <f t="shared" si="3"/>
        <v>0.33537519142419603</v>
      </c>
    </row>
    <row r="120" spans="1:16" s="30" customFormat="1" ht="13.5" customHeight="1" x14ac:dyDescent="0.25">
      <c r="A120" s="77" t="s">
        <v>159</v>
      </c>
      <c r="B120" s="78">
        <v>461</v>
      </c>
      <c r="C120" s="79" t="s">
        <v>11</v>
      </c>
      <c r="D120" s="152">
        <f t="shared" si="2"/>
        <v>25</v>
      </c>
      <c r="E120" s="145">
        <v>37</v>
      </c>
      <c r="F120" s="145">
        <v>148</v>
      </c>
      <c r="G120" s="145">
        <v>8</v>
      </c>
      <c r="H120" s="145">
        <v>24</v>
      </c>
      <c r="I120" s="145">
        <v>9</v>
      </c>
      <c r="J120" s="145">
        <v>14</v>
      </c>
      <c r="K120" s="145">
        <v>173</v>
      </c>
      <c r="L120" s="145">
        <v>8</v>
      </c>
      <c r="M120" s="145">
        <v>20</v>
      </c>
      <c r="N120" s="145">
        <v>441</v>
      </c>
      <c r="O120" s="145">
        <v>1306</v>
      </c>
      <c r="P120" s="146">
        <f t="shared" si="3"/>
        <v>0.33767228177641656</v>
      </c>
    </row>
    <row r="121" spans="1:16" s="30" customFormat="1" ht="14.1" customHeight="1" x14ac:dyDescent="0.25">
      <c r="A121" s="104">
        <v>88</v>
      </c>
      <c r="B121" s="105">
        <v>462</v>
      </c>
      <c r="C121" s="106" t="s">
        <v>126</v>
      </c>
      <c r="D121" s="153">
        <f t="shared" si="2"/>
        <v>5</v>
      </c>
      <c r="E121" s="147">
        <v>32</v>
      </c>
      <c r="F121" s="147">
        <v>74</v>
      </c>
      <c r="G121" s="147">
        <v>6</v>
      </c>
      <c r="H121" s="147">
        <v>5</v>
      </c>
      <c r="I121" s="147">
        <v>3</v>
      </c>
      <c r="J121" s="147">
        <v>0</v>
      </c>
      <c r="K121" s="147">
        <v>69</v>
      </c>
      <c r="L121" s="147">
        <v>1</v>
      </c>
      <c r="M121" s="147">
        <v>8</v>
      </c>
      <c r="N121" s="147">
        <v>198</v>
      </c>
      <c r="O121" s="147">
        <v>456</v>
      </c>
      <c r="P121" s="148">
        <f t="shared" si="3"/>
        <v>0.43421052631578949</v>
      </c>
    </row>
    <row r="122" spans="1:16" s="30" customFormat="1" ht="14.1" customHeight="1" x14ac:dyDescent="0.25">
      <c r="A122" s="65">
        <v>89</v>
      </c>
      <c r="B122" s="66">
        <v>462</v>
      </c>
      <c r="C122" s="67" t="s">
        <v>128</v>
      </c>
      <c r="D122" s="140">
        <f t="shared" si="2"/>
        <v>18</v>
      </c>
      <c r="E122" s="141">
        <v>10</v>
      </c>
      <c r="F122" s="141">
        <v>88</v>
      </c>
      <c r="G122" s="141">
        <v>6</v>
      </c>
      <c r="H122" s="141">
        <v>1</v>
      </c>
      <c r="I122" s="141">
        <v>7</v>
      </c>
      <c r="J122" s="141">
        <v>1</v>
      </c>
      <c r="K122" s="141">
        <v>70</v>
      </c>
      <c r="L122" s="141">
        <v>1</v>
      </c>
      <c r="M122" s="141">
        <v>3</v>
      </c>
      <c r="N122" s="141">
        <v>187</v>
      </c>
      <c r="O122" s="141">
        <v>455</v>
      </c>
      <c r="P122" s="142">
        <f t="shared" si="3"/>
        <v>0.41098901098901097</v>
      </c>
    </row>
    <row r="123" spans="1:16" s="30" customFormat="1" ht="14.1" customHeight="1" x14ac:dyDescent="0.25">
      <c r="A123" s="59" t="s">
        <v>159</v>
      </c>
      <c r="B123" s="60">
        <v>462</v>
      </c>
      <c r="C123" s="61" t="s">
        <v>11</v>
      </c>
      <c r="D123" s="137">
        <f t="shared" si="2"/>
        <v>23</v>
      </c>
      <c r="E123" s="138">
        <v>42</v>
      </c>
      <c r="F123" s="138">
        <v>162</v>
      </c>
      <c r="G123" s="138">
        <v>12</v>
      </c>
      <c r="H123" s="138">
        <v>6</v>
      </c>
      <c r="I123" s="138">
        <v>10</v>
      </c>
      <c r="J123" s="138">
        <v>1</v>
      </c>
      <c r="K123" s="138">
        <v>139</v>
      </c>
      <c r="L123" s="138">
        <v>2</v>
      </c>
      <c r="M123" s="138">
        <v>11</v>
      </c>
      <c r="N123" s="138">
        <v>385</v>
      </c>
      <c r="O123" s="138">
        <v>911</v>
      </c>
      <c r="P123" s="139">
        <f t="shared" si="3"/>
        <v>0.42261251372118552</v>
      </c>
    </row>
    <row r="124" spans="1:16" s="30" customFormat="1" ht="14.1" customHeight="1" x14ac:dyDescent="0.25">
      <c r="A124" s="65">
        <v>90</v>
      </c>
      <c r="B124" s="66">
        <v>463</v>
      </c>
      <c r="C124" s="67" t="s">
        <v>126</v>
      </c>
      <c r="D124" s="140">
        <f t="shared" si="2"/>
        <v>24</v>
      </c>
      <c r="E124" s="141">
        <v>12</v>
      </c>
      <c r="F124" s="141">
        <v>37</v>
      </c>
      <c r="G124" s="141">
        <v>9</v>
      </c>
      <c r="H124" s="141">
        <v>5</v>
      </c>
      <c r="I124" s="141">
        <v>2</v>
      </c>
      <c r="J124" s="141">
        <v>3</v>
      </c>
      <c r="K124" s="141">
        <v>61</v>
      </c>
      <c r="L124" s="141">
        <v>3</v>
      </c>
      <c r="M124" s="141">
        <v>5</v>
      </c>
      <c r="N124" s="141">
        <v>137</v>
      </c>
      <c r="O124" s="141">
        <v>451</v>
      </c>
      <c r="P124" s="142">
        <f t="shared" si="3"/>
        <v>0.30376940133037694</v>
      </c>
    </row>
    <row r="125" spans="1:16" s="30" customFormat="1" ht="14.1" customHeight="1" x14ac:dyDescent="0.25">
      <c r="A125" s="71">
        <v>91</v>
      </c>
      <c r="B125" s="72">
        <v>463</v>
      </c>
      <c r="C125" s="73" t="s">
        <v>128</v>
      </c>
      <c r="D125" s="134">
        <f t="shared" si="2"/>
        <v>24</v>
      </c>
      <c r="E125" s="135">
        <v>12</v>
      </c>
      <c r="F125" s="135">
        <v>39</v>
      </c>
      <c r="G125" s="135">
        <v>5</v>
      </c>
      <c r="H125" s="135">
        <v>2</v>
      </c>
      <c r="I125" s="135">
        <v>3</v>
      </c>
      <c r="J125" s="135">
        <v>3</v>
      </c>
      <c r="K125" s="135">
        <v>63</v>
      </c>
      <c r="L125" s="135">
        <v>2</v>
      </c>
      <c r="M125" s="135">
        <v>6</v>
      </c>
      <c r="N125" s="135">
        <v>135</v>
      </c>
      <c r="O125" s="135">
        <v>450</v>
      </c>
      <c r="P125" s="136">
        <f t="shared" si="3"/>
        <v>0.3</v>
      </c>
    </row>
    <row r="126" spans="1:16" s="30" customFormat="1" ht="14.1" customHeight="1" x14ac:dyDescent="0.25">
      <c r="A126" s="59" t="s">
        <v>159</v>
      </c>
      <c r="B126" s="60">
        <v>463</v>
      </c>
      <c r="C126" s="61" t="s">
        <v>11</v>
      </c>
      <c r="D126" s="137">
        <f t="shared" si="2"/>
        <v>48</v>
      </c>
      <c r="E126" s="138">
        <v>24</v>
      </c>
      <c r="F126" s="138">
        <v>76</v>
      </c>
      <c r="G126" s="138">
        <v>14</v>
      </c>
      <c r="H126" s="138">
        <v>7</v>
      </c>
      <c r="I126" s="138">
        <v>5</v>
      </c>
      <c r="J126" s="138">
        <v>6</v>
      </c>
      <c r="K126" s="138">
        <v>124</v>
      </c>
      <c r="L126" s="138">
        <v>5</v>
      </c>
      <c r="M126" s="138">
        <v>11</v>
      </c>
      <c r="N126" s="138">
        <v>272</v>
      </c>
      <c r="O126" s="138">
        <v>901</v>
      </c>
      <c r="P126" s="139">
        <f t="shared" si="3"/>
        <v>0.30188679245283018</v>
      </c>
    </row>
    <row r="127" spans="1:16" s="30" customFormat="1" ht="14.1" customHeight="1" x14ac:dyDescent="0.25">
      <c r="A127" s="71">
        <v>92</v>
      </c>
      <c r="B127" s="72">
        <v>464</v>
      </c>
      <c r="C127" s="73" t="s">
        <v>126</v>
      </c>
      <c r="D127" s="134">
        <f t="shared" si="2"/>
        <v>14</v>
      </c>
      <c r="E127" s="135">
        <v>20</v>
      </c>
      <c r="F127" s="135">
        <v>63</v>
      </c>
      <c r="G127" s="135">
        <v>10</v>
      </c>
      <c r="H127" s="135">
        <v>7</v>
      </c>
      <c r="I127" s="135">
        <v>5</v>
      </c>
      <c r="J127" s="135">
        <v>11</v>
      </c>
      <c r="K127" s="135">
        <v>77</v>
      </c>
      <c r="L127" s="135">
        <v>0</v>
      </c>
      <c r="M127" s="135">
        <v>9</v>
      </c>
      <c r="N127" s="135">
        <v>202</v>
      </c>
      <c r="O127" s="135">
        <v>682</v>
      </c>
      <c r="P127" s="136">
        <f t="shared" si="3"/>
        <v>0.29618768328445749</v>
      </c>
    </row>
    <row r="128" spans="1:16" s="30" customFormat="1" ht="14.1" customHeight="1" x14ac:dyDescent="0.25">
      <c r="A128" s="65">
        <v>93</v>
      </c>
      <c r="B128" s="66">
        <v>464</v>
      </c>
      <c r="C128" s="67" t="s">
        <v>128</v>
      </c>
      <c r="D128" s="140">
        <f t="shared" si="2"/>
        <v>6</v>
      </c>
      <c r="E128" s="141">
        <v>24</v>
      </c>
      <c r="F128" s="141">
        <v>65</v>
      </c>
      <c r="G128" s="141">
        <v>12</v>
      </c>
      <c r="H128" s="141">
        <v>0</v>
      </c>
      <c r="I128" s="141">
        <v>11</v>
      </c>
      <c r="J128" s="141">
        <v>9</v>
      </c>
      <c r="K128" s="141">
        <v>71</v>
      </c>
      <c r="L128" s="141">
        <v>2</v>
      </c>
      <c r="M128" s="141">
        <v>4</v>
      </c>
      <c r="N128" s="141">
        <v>198</v>
      </c>
      <c r="O128" s="141">
        <v>682</v>
      </c>
      <c r="P128" s="142">
        <f t="shared" si="3"/>
        <v>0.29032258064516131</v>
      </c>
    </row>
    <row r="129" spans="1:16" s="30" customFormat="1" ht="14.1" customHeight="1" x14ac:dyDescent="0.25">
      <c r="A129" s="59" t="s">
        <v>159</v>
      </c>
      <c r="B129" s="60">
        <v>464</v>
      </c>
      <c r="C129" s="61" t="s">
        <v>11</v>
      </c>
      <c r="D129" s="137">
        <f t="shared" si="2"/>
        <v>20</v>
      </c>
      <c r="E129" s="138">
        <v>44</v>
      </c>
      <c r="F129" s="138">
        <v>128</v>
      </c>
      <c r="G129" s="138">
        <v>22</v>
      </c>
      <c r="H129" s="138">
        <v>7</v>
      </c>
      <c r="I129" s="138">
        <v>16</v>
      </c>
      <c r="J129" s="138">
        <v>20</v>
      </c>
      <c r="K129" s="138">
        <v>148</v>
      </c>
      <c r="L129" s="138">
        <v>2</v>
      </c>
      <c r="M129" s="138">
        <v>13</v>
      </c>
      <c r="N129" s="138">
        <v>400</v>
      </c>
      <c r="O129" s="138">
        <v>1364</v>
      </c>
      <c r="P129" s="139">
        <f t="shared" si="3"/>
        <v>0.2932551319648094</v>
      </c>
    </row>
    <row r="130" spans="1:16" s="30" customFormat="1" ht="14.1" customHeight="1" x14ac:dyDescent="0.25">
      <c r="A130" s="65">
        <v>94</v>
      </c>
      <c r="B130" s="66">
        <v>465</v>
      </c>
      <c r="C130" s="67" t="s">
        <v>126</v>
      </c>
      <c r="D130" s="140">
        <f t="shared" si="2"/>
        <v>6</v>
      </c>
      <c r="E130" s="141">
        <v>14</v>
      </c>
      <c r="F130" s="141">
        <v>52</v>
      </c>
      <c r="G130" s="141">
        <v>3</v>
      </c>
      <c r="H130" s="141">
        <v>3</v>
      </c>
      <c r="I130" s="141">
        <v>4</v>
      </c>
      <c r="J130" s="141">
        <v>2</v>
      </c>
      <c r="K130" s="141">
        <v>46</v>
      </c>
      <c r="L130" s="141">
        <v>0</v>
      </c>
      <c r="M130" s="141">
        <v>4</v>
      </c>
      <c r="N130" s="141">
        <v>128</v>
      </c>
      <c r="O130" s="141">
        <v>433</v>
      </c>
      <c r="P130" s="142">
        <f t="shared" si="3"/>
        <v>0.29561200923787528</v>
      </c>
    </row>
    <row r="131" spans="1:16" s="30" customFormat="1" ht="14.1" customHeight="1" x14ac:dyDescent="0.25">
      <c r="A131" s="71">
        <v>95</v>
      </c>
      <c r="B131" s="72">
        <v>465</v>
      </c>
      <c r="C131" s="73" t="s">
        <v>128</v>
      </c>
      <c r="D131" s="134">
        <f t="shared" si="2"/>
        <v>15</v>
      </c>
      <c r="E131" s="135">
        <v>18</v>
      </c>
      <c r="F131" s="135">
        <v>49</v>
      </c>
      <c r="G131" s="135">
        <v>4</v>
      </c>
      <c r="H131" s="135">
        <v>6</v>
      </c>
      <c r="I131" s="135">
        <v>7</v>
      </c>
      <c r="J131" s="135">
        <v>1</v>
      </c>
      <c r="K131" s="135">
        <v>34</v>
      </c>
      <c r="L131" s="135">
        <v>1</v>
      </c>
      <c r="M131" s="135">
        <v>5</v>
      </c>
      <c r="N131" s="135">
        <v>125</v>
      </c>
      <c r="O131" s="135">
        <v>432</v>
      </c>
      <c r="P131" s="136">
        <f t="shared" si="3"/>
        <v>0.28935185185185186</v>
      </c>
    </row>
    <row r="132" spans="1:16" s="30" customFormat="1" ht="14.1" customHeight="1" x14ac:dyDescent="0.25">
      <c r="A132" s="59" t="s">
        <v>159</v>
      </c>
      <c r="B132" s="60">
        <v>465</v>
      </c>
      <c r="C132" s="61" t="s">
        <v>11</v>
      </c>
      <c r="D132" s="137">
        <f t="shared" si="2"/>
        <v>21</v>
      </c>
      <c r="E132" s="138">
        <v>32</v>
      </c>
      <c r="F132" s="138">
        <v>101</v>
      </c>
      <c r="G132" s="138">
        <v>7</v>
      </c>
      <c r="H132" s="138">
        <v>9</v>
      </c>
      <c r="I132" s="138">
        <v>11</v>
      </c>
      <c r="J132" s="138">
        <v>3</v>
      </c>
      <c r="K132" s="138">
        <v>80</v>
      </c>
      <c r="L132" s="138">
        <v>1</v>
      </c>
      <c r="M132" s="138">
        <v>9</v>
      </c>
      <c r="N132" s="138">
        <v>253</v>
      </c>
      <c r="O132" s="138">
        <v>865</v>
      </c>
      <c r="P132" s="139">
        <f t="shared" si="3"/>
        <v>0.292485549132948</v>
      </c>
    </row>
    <row r="133" spans="1:16" s="30" customFormat="1" ht="14.1" customHeight="1" x14ac:dyDescent="0.25">
      <c r="A133" s="71">
        <v>96</v>
      </c>
      <c r="B133" s="72">
        <v>466</v>
      </c>
      <c r="C133" s="73" t="s">
        <v>126</v>
      </c>
      <c r="D133" s="134">
        <f t="shared" si="2"/>
        <v>35</v>
      </c>
      <c r="E133" s="135">
        <v>28</v>
      </c>
      <c r="F133" s="135">
        <v>95</v>
      </c>
      <c r="G133" s="135">
        <v>7</v>
      </c>
      <c r="H133" s="135">
        <v>1</v>
      </c>
      <c r="I133" s="135">
        <v>5</v>
      </c>
      <c r="J133" s="135">
        <v>2</v>
      </c>
      <c r="K133" s="135">
        <v>60</v>
      </c>
      <c r="L133" s="135">
        <v>4</v>
      </c>
      <c r="M133" s="135">
        <v>7</v>
      </c>
      <c r="N133" s="135">
        <v>209</v>
      </c>
      <c r="O133" s="135">
        <v>638</v>
      </c>
      <c r="P133" s="136">
        <f t="shared" si="3"/>
        <v>0.32758620689655171</v>
      </c>
    </row>
    <row r="134" spans="1:16" s="30" customFormat="1" ht="14.1" customHeight="1" x14ac:dyDescent="0.25">
      <c r="A134" s="59" t="s">
        <v>159</v>
      </c>
      <c r="B134" s="60">
        <v>466</v>
      </c>
      <c r="C134" s="61" t="s">
        <v>9</v>
      </c>
      <c r="D134" s="137">
        <f t="shared" si="2"/>
        <v>35</v>
      </c>
      <c r="E134" s="138">
        <v>28</v>
      </c>
      <c r="F134" s="138">
        <v>95</v>
      </c>
      <c r="G134" s="138">
        <v>7</v>
      </c>
      <c r="H134" s="138">
        <v>1</v>
      </c>
      <c r="I134" s="138">
        <v>5</v>
      </c>
      <c r="J134" s="138">
        <v>2</v>
      </c>
      <c r="K134" s="138">
        <v>60</v>
      </c>
      <c r="L134" s="138">
        <v>4</v>
      </c>
      <c r="M134" s="138">
        <v>7</v>
      </c>
      <c r="N134" s="138">
        <v>209</v>
      </c>
      <c r="O134" s="138">
        <v>638</v>
      </c>
      <c r="P134" s="139">
        <f t="shared" si="3"/>
        <v>0.32758620689655171</v>
      </c>
    </row>
    <row r="135" spans="1:16" s="30" customFormat="1" ht="14.1" customHeight="1" x14ac:dyDescent="0.25">
      <c r="A135" s="71">
        <v>97</v>
      </c>
      <c r="B135" s="72">
        <v>467</v>
      </c>
      <c r="C135" s="73" t="s">
        <v>126</v>
      </c>
      <c r="D135" s="134">
        <f t="shared" si="2"/>
        <v>17</v>
      </c>
      <c r="E135" s="135">
        <v>17</v>
      </c>
      <c r="F135" s="135">
        <v>62</v>
      </c>
      <c r="G135" s="135">
        <v>4</v>
      </c>
      <c r="H135" s="135">
        <v>4</v>
      </c>
      <c r="I135" s="135">
        <v>6</v>
      </c>
      <c r="J135" s="135">
        <v>3</v>
      </c>
      <c r="K135" s="135">
        <v>79</v>
      </c>
      <c r="L135" s="135">
        <v>4</v>
      </c>
      <c r="M135" s="135">
        <v>3</v>
      </c>
      <c r="N135" s="135">
        <v>182</v>
      </c>
      <c r="O135" s="135">
        <v>595</v>
      </c>
      <c r="P135" s="136">
        <f t="shared" si="3"/>
        <v>0.30588235294117649</v>
      </c>
    </row>
    <row r="136" spans="1:16" s="30" customFormat="1" ht="14.1" customHeight="1" x14ac:dyDescent="0.25">
      <c r="A136" s="65">
        <v>98</v>
      </c>
      <c r="B136" s="66">
        <v>467</v>
      </c>
      <c r="C136" s="67" t="s">
        <v>128</v>
      </c>
      <c r="D136" s="140">
        <f t="shared" si="2"/>
        <v>18</v>
      </c>
      <c r="E136" s="141">
        <v>27</v>
      </c>
      <c r="F136" s="141">
        <v>54</v>
      </c>
      <c r="G136" s="141">
        <v>2</v>
      </c>
      <c r="H136" s="141">
        <v>3</v>
      </c>
      <c r="I136" s="141">
        <v>2</v>
      </c>
      <c r="J136" s="141">
        <v>3</v>
      </c>
      <c r="K136" s="141">
        <v>72</v>
      </c>
      <c r="L136" s="141">
        <v>4</v>
      </c>
      <c r="M136" s="141">
        <v>8</v>
      </c>
      <c r="N136" s="141">
        <v>175</v>
      </c>
      <c r="O136" s="141">
        <v>595</v>
      </c>
      <c r="P136" s="142">
        <f t="shared" si="3"/>
        <v>0.29411764705882354</v>
      </c>
    </row>
    <row r="137" spans="1:16" s="30" customFormat="1" ht="14.1" customHeight="1" x14ac:dyDescent="0.25">
      <c r="A137" s="71">
        <v>99</v>
      </c>
      <c r="B137" s="72">
        <v>467</v>
      </c>
      <c r="C137" s="73" t="s">
        <v>129</v>
      </c>
      <c r="D137" s="134">
        <f t="shared" ref="D137:D200" si="4">LARGE(E137:K137,1)-LARGE(E137:K137,2)</f>
        <v>31</v>
      </c>
      <c r="E137" s="135">
        <v>28</v>
      </c>
      <c r="F137" s="135">
        <v>55</v>
      </c>
      <c r="G137" s="135">
        <v>4</v>
      </c>
      <c r="H137" s="135">
        <v>3</v>
      </c>
      <c r="I137" s="135">
        <v>1</v>
      </c>
      <c r="J137" s="135">
        <v>1</v>
      </c>
      <c r="K137" s="135">
        <v>86</v>
      </c>
      <c r="L137" s="135">
        <v>6</v>
      </c>
      <c r="M137" s="135">
        <v>5</v>
      </c>
      <c r="N137" s="135">
        <v>189</v>
      </c>
      <c r="O137" s="135">
        <v>595</v>
      </c>
      <c r="P137" s="136">
        <f t="shared" ref="P137:P200" si="5">N137/O137</f>
        <v>0.31764705882352939</v>
      </c>
    </row>
    <row r="138" spans="1:16" s="30" customFormat="1" ht="14.1" customHeight="1" x14ac:dyDescent="0.25">
      <c r="A138" s="59" t="s">
        <v>159</v>
      </c>
      <c r="B138" s="60">
        <v>467</v>
      </c>
      <c r="C138" s="61" t="s">
        <v>12</v>
      </c>
      <c r="D138" s="137">
        <f t="shared" si="4"/>
        <v>66</v>
      </c>
      <c r="E138" s="138">
        <v>72</v>
      </c>
      <c r="F138" s="138">
        <v>171</v>
      </c>
      <c r="G138" s="138">
        <v>10</v>
      </c>
      <c r="H138" s="138">
        <v>10</v>
      </c>
      <c r="I138" s="138">
        <v>9</v>
      </c>
      <c r="J138" s="138">
        <v>7</v>
      </c>
      <c r="K138" s="138">
        <v>237</v>
      </c>
      <c r="L138" s="138">
        <v>14</v>
      </c>
      <c r="M138" s="138">
        <v>16</v>
      </c>
      <c r="N138" s="138">
        <v>546</v>
      </c>
      <c r="O138" s="138">
        <v>1785</v>
      </c>
      <c r="P138" s="139">
        <f t="shared" si="5"/>
        <v>0.30588235294117649</v>
      </c>
    </row>
    <row r="139" spans="1:16" s="30" customFormat="1" ht="14.1" customHeight="1" x14ac:dyDescent="0.25">
      <c r="A139" s="71">
        <v>100</v>
      </c>
      <c r="B139" s="72">
        <v>468</v>
      </c>
      <c r="C139" s="73" t="s">
        <v>126</v>
      </c>
      <c r="D139" s="134">
        <f t="shared" si="4"/>
        <v>15</v>
      </c>
      <c r="E139" s="135">
        <v>20</v>
      </c>
      <c r="F139" s="135">
        <v>29</v>
      </c>
      <c r="G139" s="135">
        <v>5</v>
      </c>
      <c r="H139" s="135">
        <v>2</v>
      </c>
      <c r="I139" s="135">
        <v>0</v>
      </c>
      <c r="J139" s="135">
        <v>3</v>
      </c>
      <c r="K139" s="135">
        <v>44</v>
      </c>
      <c r="L139" s="135">
        <v>2</v>
      </c>
      <c r="M139" s="135">
        <v>5</v>
      </c>
      <c r="N139" s="135">
        <v>110</v>
      </c>
      <c r="O139" s="135">
        <v>393</v>
      </c>
      <c r="P139" s="136">
        <f t="shared" si="5"/>
        <v>0.27989821882951654</v>
      </c>
    </row>
    <row r="140" spans="1:16" s="30" customFormat="1" ht="14.1" customHeight="1" x14ac:dyDescent="0.25">
      <c r="A140" s="65">
        <v>101</v>
      </c>
      <c r="B140" s="66">
        <v>468</v>
      </c>
      <c r="C140" s="67" t="s">
        <v>128</v>
      </c>
      <c r="D140" s="140">
        <f t="shared" si="4"/>
        <v>13</v>
      </c>
      <c r="E140" s="141">
        <v>15</v>
      </c>
      <c r="F140" s="141">
        <v>36</v>
      </c>
      <c r="G140" s="141">
        <v>7</v>
      </c>
      <c r="H140" s="141">
        <v>1</v>
      </c>
      <c r="I140" s="141">
        <v>3</v>
      </c>
      <c r="J140" s="141">
        <v>3</v>
      </c>
      <c r="K140" s="141">
        <v>49</v>
      </c>
      <c r="L140" s="141">
        <v>6</v>
      </c>
      <c r="M140" s="141">
        <v>6</v>
      </c>
      <c r="N140" s="141">
        <v>126</v>
      </c>
      <c r="O140" s="141">
        <v>392</v>
      </c>
      <c r="P140" s="142">
        <f t="shared" si="5"/>
        <v>0.32142857142857145</v>
      </c>
    </row>
    <row r="141" spans="1:16" s="30" customFormat="1" ht="14.1" customHeight="1" x14ac:dyDescent="0.25">
      <c r="A141" s="59" t="s">
        <v>159</v>
      </c>
      <c r="B141" s="60">
        <v>468</v>
      </c>
      <c r="C141" s="61" t="s">
        <v>11</v>
      </c>
      <c r="D141" s="137">
        <f t="shared" si="4"/>
        <v>28</v>
      </c>
      <c r="E141" s="138">
        <v>35</v>
      </c>
      <c r="F141" s="138">
        <v>65</v>
      </c>
      <c r="G141" s="138">
        <v>12</v>
      </c>
      <c r="H141" s="138">
        <v>3</v>
      </c>
      <c r="I141" s="138">
        <v>3</v>
      </c>
      <c r="J141" s="138">
        <v>6</v>
      </c>
      <c r="K141" s="138">
        <v>93</v>
      </c>
      <c r="L141" s="138">
        <v>8</v>
      </c>
      <c r="M141" s="138">
        <v>11</v>
      </c>
      <c r="N141" s="138">
        <v>236</v>
      </c>
      <c r="O141" s="138">
        <v>785</v>
      </c>
      <c r="P141" s="139">
        <f t="shared" si="5"/>
        <v>0.30063694267515922</v>
      </c>
    </row>
    <row r="142" spans="1:16" s="30" customFormat="1" ht="14.1" customHeight="1" x14ac:dyDescent="0.25">
      <c r="A142" s="65">
        <v>102</v>
      </c>
      <c r="B142" s="66">
        <v>469</v>
      </c>
      <c r="C142" s="67" t="s">
        <v>126</v>
      </c>
      <c r="D142" s="140">
        <f t="shared" si="4"/>
        <v>0</v>
      </c>
      <c r="E142" s="141">
        <v>17</v>
      </c>
      <c r="F142" s="141">
        <v>45</v>
      </c>
      <c r="G142" s="141">
        <v>5</v>
      </c>
      <c r="H142" s="141">
        <v>5</v>
      </c>
      <c r="I142" s="141">
        <v>2</v>
      </c>
      <c r="J142" s="141">
        <v>3</v>
      </c>
      <c r="K142" s="141">
        <v>45</v>
      </c>
      <c r="L142" s="141">
        <v>3</v>
      </c>
      <c r="M142" s="141">
        <v>3</v>
      </c>
      <c r="N142" s="141">
        <v>128</v>
      </c>
      <c r="O142" s="141">
        <v>390</v>
      </c>
      <c r="P142" s="142">
        <f t="shared" si="5"/>
        <v>0.3282051282051282</v>
      </c>
    </row>
    <row r="143" spans="1:16" s="30" customFormat="1" ht="14.1" customHeight="1" x14ac:dyDescent="0.25">
      <c r="A143" s="71">
        <v>103</v>
      </c>
      <c r="B143" s="72">
        <v>469</v>
      </c>
      <c r="C143" s="73" t="s">
        <v>128</v>
      </c>
      <c r="D143" s="134">
        <f t="shared" si="4"/>
        <v>1</v>
      </c>
      <c r="E143" s="135">
        <v>11</v>
      </c>
      <c r="F143" s="135">
        <v>35</v>
      </c>
      <c r="G143" s="135">
        <v>7</v>
      </c>
      <c r="H143" s="135">
        <v>0</v>
      </c>
      <c r="I143" s="135">
        <v>5</v>
      </c>
      <c r="J143" s="135">
        <v>5</v>
      </c>
      <c r="K143" s="135">
        <v>36</v>
      </c>
      <c r="L143" s="135">
        <v>4</v>
      </c>
      <c r="M143" s="135">
        <v>2</v>
      </c>
      <c r="N143" s="135">
        <v>105</v>
      </c>
      <c r="O143" s="135">
        <v>390</v>
      </c>
      <c r="P143" s="136">
        <f t="shared" si="5"/>
        <v>0.26923076923076922</v>
      </c>
    </row>
    <row r="144" spans="1:16" s="30" customFormat="1" ht="14.1" customHeight="1" x14ac:dyDescent="0.25">
      <c r="A144" s="59" t="s">
        <v>159</v>
      </c>
      <c r="B144" s="60">
        <v>469</v>
      </c>
      <c r="C144" s="61" t="s">
        <v>11</v>
      </c>
      <c r="D144" s="137">
        <f t="shared" si="4"/>
        <v>1</v>
      </c>
      <c r="E144" s="138">
        <v>28</v>
      </c>
      <c r="F144" s="138">
        <v>80</v>
      </c>
      <c r="G144" s="138">
        <v>12</v>
      </c>
      <c r="H144" s="138">
        <v>5</v>
      </c>
      <c r="I144" s="138">
        <v>7</v>
      </c>
      <c r="J144" s="138">
        <v>8</v>
      </c>
      <c r="K144" s="138">
        <v>81</v>
      </c>
      <c r="L144" s="138">
        <v>7</v>
      </c>
      <c r="M144" s="138">
        <v>5</v>
      </c>
      <c r="N144" s="138">
        <v>233</v>
      </c>
      <c r="O144" s="138">
        <v>780</v>
      </c>
      <c r="P144" s="139">
        <f t="shared" si="5"/>
        <v>0.29871794871794871</v>
      </c>
    </row>
    <row r="145" spans="1:16" s="30" customFormat="1" ht="14.1" customHeight="1" x14ac:dyDescent="0.25">
      <c r="A145" s="71">
        <v>104</v>
      </c>
      <c r="B145" s="72">
        <v>470</v>
      </c>
      <c r="C145" s="73" t="s">
        <v>126</v>
      </c>
      <c r="D145" s="134">
        <f t="shared" si="4"/>
        <v>26</v>
      </c>
      <c r="E145" s="135">
        <v>27</v>
      </c>
      <c r="F145" s="135">
        <v>47</v>
      </c>
      <c r="G145" s="135">
        <v>4</v>
      </c>
      <c r="H145" s="135">
        <v>2</v>
      </c>
      <c r="I145" s="135">
        <v>6</v>
      </c>
      <c r="J145" s="135">
        <v>3</v>
      </c>
      <c r="K145" s="135">
        <v>73</v>
      </c>
      <c r="L145" s="135">
        <v>8</v>
      </c>
      <c r="M145" s="135">
        <v>7</v>
      </c>
      <c r="N145" s="135">
        <v>177</v>
      </c>
      <c r="O145" s="135">
        <v>528</v>
      </c>
      <c r="P145" s="136">
        <f t="shared" si="5"/>
        <v>0.33522727272727271</v>
      </c>
    </row>
    <row r="146" spans="1:16" s="30" customFormat="1" ht="14.1" customHeight="1" x14ac:dyDescent="0.25">
      <c r="A146" s="59" t="s">
        <v>159</v>
      </c>
      <c r="B146" s="60">
        <v>470</v>
      </c>
      <c r="C146" s="61" t="s">
        <v>9</v>
      </c>
      <c r="D146" s="137">
        <f t="shared" si="4"/>
        <v>26</v>
      </c>
      <c r="E146" s="138">
        <v>27</v>
      </c>
      <c r="F146" s="138">
        <v>47</v>
      </c>
      <c r="G146" s="138">
        <v>4</v>
      </c>
      <c r="H146" s="138">
        <v>2</v>
      </c>
      <c r="I146" s="138">
        <v>6</v>
      </c>
      <c r="J146" s="138">
        <v>3</v>
      </c>
      <c r="K146" s="138">
        <v>73</v>
      </c>
      <c r="L146" s="138">
        <v>8</v>
      </c>
      <c r="M146" s="138">
        <v>7</v>
      </c>
      <c r="N146" s="138">
        <v>177</v>
      </c>
      <c r="O146" s="138">
        <v>528</v>
      </c>
      <c r="P146" s="139">
        <f t="shared" si="5"/>
        <v>0.33522727272727271</v>
      </c>
    </row>
    <row r="147" spans="1:16" s="30" customFormat="1" ht="14.1" customHeight="1" x14ac:dyDescent="0.25">
      <c r="A147" s="71">
        <v>105</v>
      </c>
      <c r="B147" s="72">
        <v>471</v>
      </c>
      <c r="C147" s="73" t="s">
        <v>126</v>
      </c>
      <c r="D147" s="134">
        <f t="shared" si="4"/>
        <v>5</v>
      </c>
      <c r="E147" s="135">
        <v>29</v>
      </c>
      <c r="F147" s="135">
        <v>62</v>
      </c>
      <c r="G147" s="135">
        <v>10</v>
      </c>
      <c r="H147" s="135">
        <v>6</v>
      </c>
      <c r="I147" s="135">
        <v>6</v>
      </c>
      <c r="J147" s="135">
        <v>5</v>
      </c>
      <c r="K147" s="135">
        <v>67</v>
      </c>
      <c r="L147" s="135">
        <v>3</v>
      </c>
      <c r="M147" s="135">
        <v>10</v>
      </c>
      <c r="N147" s="135">
        <v>198</v>
      </c>
      <c r="O147" s="135">
        <v>635</v>
      </c>
      <c r="P147" s="136">
        <f t="shared" si="5"/>
        <v>0.31181102362204727</v>
      </c>
    </row>
    <row r="148" spans="1:16" s="30" customFormat="1" ht="14.1" customHeight="1" x14ac:dyDescent="0.25">
      <c r="A148" s="65">
        <v>106</v>
      </c>
      <c r="B148" s="66">
        <v>471</v>
      </c>
      <c r="C148" s="67" t="s">
        <v>128</v>
      </c>
      <c r="D148" s="140">
        <f t="shared" si="4"/>
        <v>14</v>
      </c>
      <c r="E148" s="141">
        <v>38</v>
      </c>
      <c r="F148" s="141">
        <v>63</v>
      </c>
      <c r="G148" s="141">
        <v>4</v>
      </c>
      <c r="H148" s="141">
        <v>7</v>
      </c>
      <c r="I148" s="141">
        <v>4</v>
      </c>
      <c r="J148" s="141">
        <v>4</v>
      </c>
      <c r="K148" s="141">
        <v>49</v>
      </c>
      <c r="L148" s="141">
        <v>7</v>
      </c>
      <c r="M148" s="141">
        <v>5</v>
      </c>
      <c r="N148" s="141">
        <v>181</v>
      </c>
      <c r="O148" s="141">
        <v>634</v>
      </c>
      <c r="P148" s="142">
        <f t="shared" si="5"/>
        <v>0.28548895899053628</v>
      </c>
    </row>
    <row r="149" spans="1:16" s="30" customFormat="1" ht="14.1" customHeight="1" x14ac:dyDescent="0.25">
      <c r="A149" s="71">
        <v>107</v>
      </c>
      <c r="B149" s="72">
        <v>471</v>
      </c>
      <c r="C149" s="73" t="s">
        <v>129</v>
      </c>
      <c r="D149" s="134">
        <f t="shared" si="4"/>
        <v>8</v>
      </c>
      <c r="E149" s="135">
        <v>34</v>
      </c>
      <c r="F149" s="135">
        <v>75</v>
      </c>
      <c r="G149" s="135">
        <v>7</v>
      </c>
      <c r="H149" s="135">
        <v>8</v>
      </c>
      <c r="I149" s="135">
        <v>4</v>
      </c>
      <c r="J149" s="135">
        <v>6</v>
      </c>
      <c r="K149" s="135">
        <v>67</v>
      </c>
      <c r="L149" s="135">
        <v>7</v>
      </c>
      <c r="M149" s="135">
        <v>7</v>
      </c>
      <c r="N149" s="135">
        <v>215</v>
      </c>
      <c r="O149" s="135">
        <v>634</v>
      </c>
      <c r="P149" s="136">
        <f t="shared" si="5"/>
        <v>0.33911671924290221</v>
      </c>
    </row>
    <row r="150" spans="1:16" s="30" customFormat="1" ht="14.1" customHeight="1" x14ac:dyDescent="0.25">
      <c r="A150" s="65">
        <v>108</v>
      </c>
      <c r="B150" s="66">
        <v>471</v>
      </c>
      <c r="C150" s="67" t="s">
        <v>138</v>
      </c>
      <c r="D150" s="140">
        <f t="shared" si="4"/>
        <v>17</v>
      </c>
      <c r="E150" s="141">
        <v>26</v>
      </c>
      <c r="F150" s="141">
        <v>60</v>
      </c>
      <c r="G150" s="141">
        <v>5</v>
      </c>
      <c r="H150" s="141">
        <v>5</v>
      </c>
      <c r="I150" s="141">
        <v>4</v>
      </c>
      <c r="J150" s="141">
        <v>4</v>
      </c>
      <c r="K150" s="141">
        <v>77</v>
      </c>
      <c r="L150" s="141">
        <v>4</v>
      </c>
      <c r="M150" s="141">
        <v>3</v>
      </c>
      <c r="N150" s="141">
        <v>188</v>
      </c>
      <c r="O150" s="141">
        <v>634</v>
      </c>
      <c r="P150" s="142">
        <f t="shared" si="5"/>
        <v>0.29652996845425866</v>
      </c>
    </row>
    <row r="151" spans="1:16" s="30" customFormat="1" ht="14.1" customHeight="1" x14ac:dyDescent="0.25">
      <c r="A151" s="59" t="s">
        <v>159</v>
      </c>
      <c r="B151" s="60">
        <v>471</v>
      </c>
      <c r="C151" s="61" t="s">
        <v>13</v>
      </c>
      <c r="D151" s="137">
        <f t="shared" si="4"/>
        <v>0</v>
      </c>
      <c r="E151" s="138">
        <v>127</v>
      </c>
      <c r="F151" s="138">
        <v>260</v>
      </c>
      <c r="G151" s="138">
        <v>26</v>
      </c>
      <c r="H151" s="138">
        <v>26</v>
      </c>
      <c r="I151" s="138">
        <v>18</v>
      </c>
      <c r="J151" s="138">
        <v>19</v>
      </c>
      <c r="K151" s="138">
        <v>260</v>
      </c>
      <c r="L151" s="138">
        <v>21</v>
      </c>
      <c r="M151" s="138">
        <v>25</v>
      </c>
      <c r="N151" s="138">
        <v>782</v>
      </c>
      <c r="O151" s="138">
        <v>2537</v>
      </c>
      <c r="P151" s="139">
        <f t="shared" si="5"/>
        <v>0.30823807646826962</v>
      </c>
    </row>
    <row r="152" spans="1:16" s="30" customFormat="1" ht="14.1" customHeight="1" x14ac:dyDescent="0.25">
      <c r="A152" s="65">
        <v>109</v>
      </c>
      <c r="B152" s="66">
        <v>472</v>
      </c>
      <c r="C152" s="67" t="s">
        <v>126</v>
      </c>
      <c r="D152" s="140">
        <f t="shared" si="4"/>
        <v>17</v>
      </c>
      <c r="E152" s="141">
        <v>24</v>
      </c>
      <c r="F152" s="141">
        <v>46</v>
      </c>
      <c r="G152" s="141">
        <v>13</v>
      </c>
      <c r="H152" s="141">
        <v>3</v>
      </c>
      <c r="I152" s="141">
        <v>3</v>
      </c>
      <c r="J152" s="141">
        <v>13</v>
      </c>
      <c r="K152" s="141">
        <v>63</v>
      </c>
      <c r="L152" s="141">
        <v>5</v>
      </c>
      <c r="M152" s="141">
        <v>6</v>
      </c>
      <c r="N152" s="141">
        <v>176</v>
      </c>
      <c r="O152" s="141">
        <v>544</v>
      </c>
      <c r="P152" s="142">
        <f t="shared" si="5"/>
        <v>0.3235294117647059</v>
      </c>
    </row>
    <row r="153" spans="1:16" s="30" customFormat="1" ht="14.1" customHeight="1" x14ac:dyDescent="0.25">
      <c r="A153" s="71">
        <v>110</v>
      </c>
      <c r="B153" s="72">
        <v>472</v>
      </c>
      <c r="C153" s="73" t="s">
        <v>128</v>
      </c>
      <c r="D153" s="134">
        <f t="shared" si="4"/>
        <v>3</v>
      </c>
      <c r="E153" s="135">
        <v>32</v>
      </c>
      <c r="F153" s="135">
        <v>51</v>
      </c>
      <c r="G153" s="135">
        <v>6</v>
      </c>
      <c r="H153" s="135">
        <v>7</v>
      </c>
      <c r="I153" s="135">
        <v>3</v>
      </c>
      <c r="J153" s="135">
        <v>11</v>
      </c>
      <c r="K153" s="135">
        <v>48</v>
      </c>
      <c r="L153" s="135">
        <v>8</v>
      </c>
      <c r="M153" s="135">
        <v>6</v>
      </c>
      <c r="N153" s="135">
        <v>172</v>
      </c>
      <c r="O153" s="135">
        <v>543</v>
      </c>
      <c r="P153" s="136">
        <f t="shared" si="5"/>
        <v>0.31675874769797424</v>
      </c>
    </row>
    <row r="154" spans="1:16" s="30" customFormat="1" ht="14.1" customHeight="1" x14ac:dyDescent="0.25">
      <c r="A154" s="65">
        <v>111</v>
      </c>
      <c r="B154" s="66">
        <v>472</v>
      </c>
      <c r="C154" s="67" t="s">
        <v>129</v>
      </c>
      <c r="D154" s="140">
        <f t="shared" si="4"/>
        <v>32</v>
      </c>
      <c r="E154" s="141">
        <v>34</v>
      </c>
      <c r="F154" s="141">
        <v>37</v>
      </c>
      <c r="G154" s="141">
        <v>10</v>
      </c>
      <c r="H154" s="141">
        <v>5</v>
      </c>
      <c r="I154" s="141">
        <v>4</v>
      </c>
      <c r="J154" s="141">
        <v>10</v>
      </c>
      <c r="K154" s="141">
        <v>69</v>
      </c>
      <c r="L154" s="141">
        <v>7</v>
      </c>
      <c r="M154" s="141">
        <v>2</v>
      </c>
      <c r="N154" s="141">
        <v>178</v>
      </c>
      <c r="O154" s="141">
        <v>543</v>
      </c>
      <c r="P154" s="142">
        <f t="shared" si="5"/>
        <v>0.32780847145488029</v>
      </c>
    </row>
    <row r="155" spans="1:16" s="30" customFormat="1" ht="14.1" customHeight="1" x14ac:dyDescent="0.25">
      <c r="A155" s="59" t="s">
        <v>159</v>
      </c>
      <c r="B155" s="60">
        <v>472</v>
      </c>
      <c r="C155" s="61" t="s">
        <v>12</v>
      </c>
      <c r="D155" s="137">
        <f t="shared" si="4"/>
        <v>46</v>
      </c>
      <c r="E155" s="138">
        <v>90</v>
      </c>
      <c r="F155" s="138">
        <v>134</v>
      </c>
      <c r="G155" s="138">
        <v>29</v>
      </c>
      <c r="H155" s="138">
        <v>15</v>
      </c>
      <c r="I155" s="138">
        <v>10</v>
      </c>
      <c r="J155" s="138">
        <v>34</v>
      </c>
      <c r="K155" s="138">
        <v>180</v>
      </c>
      <c r="L155" s="138">
        <v>20</v>
      </c>
      <c r="M155" s="138">
        <v>14</v>
      </c>
      <c r="N155" s="138">
        <v>526</v>
      </c>
      <c r="O155" s="138">
        <v>1630</v>
      </c>
      <c r="P155" s="139">
        <f t="shared" si="5"/>
        <v>0.32269938650306751</v>
      </c>
    </row>
    <row r="156" spans="1:16" s="30" customFormat="1" ht="14.1" customHeight="1" x14ac:dyDescent="0.25">
      <c r="A156" s="65">
        <v>112</v>
      </c>
      <c r="B156" s="66">
        <v>473</v>
      </c>
      <c r="C156" s="67" t="s">
        <v>126</v>
      </c>
      <c r="D156" s="140">
        <f t="shared" si="4"/>
        <v>12</v>
      </c>
      <c r="E156" s="141">
        <v>30</v>
      </c>
      <c r="F156" s="141">
        <v>69</v>
      </c>
      <c r="G156" s="141">
        <v>8</v>
      </c>
      <c r="H156" s="141">
        <v>25</v>
      </c>
      <c r="I156" s="141">
        <v>7</v>
      </c>
      <c r="J156" s="141">
        <v>8</v>
      </c>
      <c r="K156" s="141">
        <v>81</v>
      </c>
      <c r="L156" s="141">
        <v>4</v>
      </c>
      <c r="M156" s="141">
        <v>12</v>
      </c>
      <c r="N156" s="141">
        <v>244</v>
      </c>
      <c r="O156" s="141">
        <v>661</v>
      </c>
      <c r="P156" s="142">
        <f t="shared" si="5"/>
        <v>0.36913767019667171</v>
      </c>
    </row>
    <row r="157" spans="1:16" s="30" customFormat="1" ht="14.1" customHeight="1" x14ac:dyDescent="0.25">
      <c r="A157" s="71">
        <v>113</v>
      </c>
      <c r="B157" s="72">
        <v>473</v>
      </c>
      <c r="C157" s="73" t="s">
        <v>128</v>
      </c>
      <c r="D157" s="134">
        <f t="shared" si="4"/>
        <v>19</v>
      </c>
      <c r="E157" s="135">
        <v>26</v>
      </c>
      <c r="F157" s="135">
        <v>71</v>
      </c>
      <c r="G157" s="135">
        <v>13</v>
      </c>
      <c r="H157" s="135">
        <v>13</v>
      </c>
      <c r="I157" s="135">
        <v>5</v>
      </c>
      <c r="J157" s="135">
        <v>10</v>
      </c>
      <c r="K157" s="135">
        <v>90</v>
      </c>
      <c r="L157" s="135">
        <v>1</v>
      </c>
      <c r="M157" s="135">
        <v>9</v>
      </c>
      <c r="N157" s="135">
        <v>238</v>
      </c>
      <c r="O157" s="135">
        <v>660</v>
      </c>
      <c r="P157" s="136">
        <f t="shared" si="5"/>
        <v>0.3606060606060606</v>
      </c>
    </row>
    <row r="158" spans="1:16" s="30" customFormat="1" ht="14.1" customHeight="1" x14ac:dyDescent="0.25">
      <c r="A158" s="59" t="s">
        <v>159</v>
      </c>
      <c r="B158" s="60">
        <v>473</v>
      </c>
      <c r="C158" s="61" t="s">
        <v>11</v>
      </c>
      <c r="D158" s="137">
        <f t="shared" si="4"/>
        <v>31</v>
      </c>
      <c r="E158" s="138">
        <v>56</v>
      </c>
      <c r="F158" s="138">
        <v>140</v>
      </c>
      <c r="G158" s="138">
        <v>21</v>
      </c>
      <c r="H158" s="138">
        <v>38</v>
      </c>
      <c r="I158" s="138">
        <v>12</v>
      </c>
      <c r="J158" s="138">
        <v>18</v>
      </c>
      <c r="K158" s="138">
        <v>171</v>
      </c>
      <c r="L158" s="138">
        <v>5</v>
      </c>
      <c r="M158" s="138">
        <v>21</v>
      </c>
      <c r="N158" s="138">
        <v>482</v>
      </c>
      <c r="O158" s="138">
        <v>1321</v>
      </c>
      <c r="P158" s="139">
        <f t="shared" si="5"/>
        <v>0.36487509462528389</v>
      </c>
    </row>
    <row r="159" spans="1:16" s="30" customFormat="1" ht="14.1" customHeight="1" x14ac:dyDescent="0.25">
      <c r="A159" s="71">
        <v>114</v>
      </c>
      <c r="B159" s="72">
        <v>474</v>
      </c>
      <c r="C159" s="73" t="s">
        <v>126</v>
      </c>
      <c r="D159" s="134">
        <f t="shared" si="4"/>
        <v>17</v>
      </c>
      <c r="E159" s="135">
        <v>33</v>
      </c>
      <c r="F159" s="135">
        <v>74</v>
      </c>
      <c r="G159" s="135">
        <v>7</v>
      </c>
      <c r="H159" s="135">
        <v>5</v>
      </c>
      <c r="I159" s="135">
        <v>4</v>
      </c>
      <c r="J159" s="135">
        <v>10</v>
      </c>
      <c r="K159" s="135">
        <v>57</v>
      </c>
      <c r="L159" s="135">
        <v>1</v>
      </c>
      <c r="M159" s="135">
        <v>8</v>
      </c>
      <c r="N159" s="135">
        <v>199</v>
      </c>
      <c r="O159" s="135">
        <v>556</v>
      </c>
      <c r="P159" s="136">
        <f t="shared" si="5"/>
        <v>0.3579136690647482</v>
      </c>
    </row>
    <row r="160" spans="1:16" s="30" customFormat="1" ht="14.1" customHeight="1" x14ac:dyDescent="0.25">
      <c r="A160" s="65">
        <v>115</v>
      </c>
      <c r="B160" s="66">
        <v>474</v>
      </c>
      <c r="C160" s="67" t="s">
        <v>128</v>
      </c>
      <c r="D160" s="140">
        <f t="shared" si="4"/>
        <v>15</v>
      </c>
      <c r="E160" s="141">
        <v>35</v>
      </c>
      <c r="F160" s="141">
        <v>61</v>
      </c>
      <c r="G160" s="141">
        <v>11</v>
      </c>
      <c r="H160" s="141">
        <v>4</v>
      </c>
      <c r="I160" s="141">
        <v>3</v>
      </c>
      <c r="J160" s="141">
        <v>14</v>
      </c>
      <c r="K160" s="141">
        <v>46</v>
      </c>
      <c r="L160" s="141">
        <v>3</v>
      </c>
      <c r="M160" s="141">
        <v>3</v>
      </c>
      <c r="N160" s="141">
        <v>180</v>
      </c>
      <c r="O160" s="141">
        <v>556</v>
      </c>
      <c r="P160" s="142">
        <f t="shared" si="5"/>
        <v>0.32374100719424459</v>
      </c>
    </row>
    <row r="161" spans="1:16" s="30" customFormat="1" ht="14.1" customHeight="1" x14ac:dyDescent="0.25">
      <c r="A161" s="59" t="s">
        <v>159</v>
      </c>
      <c r="B161" s="60">
        <v>474</v>
      </c>
      <c r="C161" s="61" t="s">
        <v>11</v>
      </c>
      <c r="D161" s="137">
        <f t="shared" si="4"/>
        <v>32</v>
      </c>
      <c r="E161" s="138">
        <v>68</v>
      </c>
      <c r="F161" s="138">
        <v>135</v>
      </c>
      <c r="G161" s="138">
        <v>18</v>
      </c>
      <c r="H161" s="138">
        <v>9</v>
      </c>
      <c r="I161" s="138">
        <v>7</v>
      </c>
      <c r="J161" s="138">
        <v>24</v>
      </c>
      <c r="K161" s="138">
        <v>103</v>
      </c>
      <c r="L161" s="138">
        <v>4</v>
      </c>
      <c r="M161" s="138">
        <v>11</v>
      </c>
      <c r="N161" s="138">
        <v>379</v>
      </c>
      <c r="O161" s="138">
        <v>1112</v>
      </c>
      <c r="P161" s="139">
        <f t="shared" si="5"/>
        <v>0.34082733812949639</v>
      </c>
    </row>
    <row r="162" spans="1:16" s="30" customFormat="1" ht="14.1" customHeight="1" x14ac:dyDescent="0.25">
      <c r="A162" s="65">
        <v>116</v>
      </c>
      <c r="B162" s="66">
        <v>475</v>
      </c>
      <c r="C162" s="67" t="s">
        <v>126</v>
      </c>
      <c r="D162" s="140">
        <f t="shared" si="4"/>
        <v>10</v>
      </c>
      <c r="E162" s="141">
        <v>42</v>
      </c>
      <c r="F162" s="141">
        <v>45</v>
      </c>
      <c r="G162" s="141">
        <v>7</v>
      </c>
      <c r="H162" s="141">
        <v>3</v>
      </c>
      <c r="I162" s="141">
        <v>2</v>
      </c>
      <c r="J162" s="141">
        <v>12</v>
      </c>
      <c r="K162" s="141">
        <v>55</v>
      </c>
      <c r="L162" s="141">
        <v>5</v>
      </c>
      <c r="M162" s="141">
        <v>4</v>
      </c>
      <c r="N162" s="141">
        <v>175</v>
      </c>
      <c r="O162" s="141">
        <v>532</v>
      </c>
      <c r="P162" s="142">
        <f t="shared" si="5"/>
        <v>0.32894736842105265</v>
      </c>
    </row>
    <row r="163" spans="1:16" s="30" customFormat="1" ht="14.1" customHeight="1" x14ac:dyDescent="0.25">
      <c r="A163" s="71">
        <v>117</v>
      </c>
      <c r="B163" s="72">
        <v>475</v>
      </c>
      <c r="C163" s="73" t="s">
        <v>128</v>
      </c>
      <c r="D163" s="134">
        <f t="shared" si="4"/>
        <v>0</v>
      </c>
      <c r="E163" s="135">
        <v>50</v>
      </c>
      <c r="F163" s="135">
        <v>43</v>
      </c>
      <c r="G163" s="135">
        <v>7</v>
      </c>
      <c r="H163" s="135">
        <v>2</v>
      </c>
      <c r="I163" s="135">
        <v>5</v>
      </c>
      <c r="J163" s="135">
        <v>6</v>
      </c>
      <c r="K163" s="135">
        <v>50</v>
      </c>
      <c r="L163" s="135">
        <v>4</v>
      </c>
      <c r="M163" s="135">
        <v>7</v>
      </c>
      <c r="N163" s="135">
        <v>174</v>
      </c>
      <c r="O163" s="135">
        <v>531</v>
      </c>
      <c r="P163" s="136">
        <f t="shared" si="5"/>
        <v>0.32768361581920902</v>
      </c>
    </row>
    <row r="164" spans="1:16" s="30" customFormat="1" ht="14.1" customHeight="1" x14ac:dyDescent="0.25">
      <c r="A164" s="59" t="s">
        <v>159</v>
      </c>
      <c r="B164" s="60">
        <v>475</v>
      </c>
      <c r="C164" s="61" t="s">
        <v>11</v>
      </c>
      <c r="D164" s="137">
        <f t="shared" si="4"/>
        <v>13</v>
      </c>
      <c r="E164" s="138">
        <v>92</v>
      </c>
      <c r="F164" s="138">
        <v>88</v>
      </c>
      <c r="G164" s="138">
        <v>14</v>
      </c>
      <c r="H164" s="138">
        <v>5</v>
      </c>
      <c r="I164" s="138">
        <v>7</v>
      </c>
      <c r="J164" s="138">
        <v>18</v>
      </c>
      <c r="K164" s="138">
        <v>105</v>
      </c>
      <c r="L164" s="138">
        <v>9</v>
      </c>
      <c r="M164" s="138">
        <v>11</v>
      </c>
      <c r="N164" s="138">
        <v>349</v>
      </c>
      <c r="O164" s="138">
        <v>1063</v>
      </c>
      <c r="P164" s="139">
        <f t="shared" si="5"/>
        <v>0.32831608654750705</v>
      </c>
    </row>
    <row r="165" spans="1:16" s="30" customFormat="1" ht="14.1" customHeight="1" x14ac:dyDescent="0.25">
      <c r="A165" s="71">
        <v>118</v>
      </c>
      <c r="B165" s="72">
        <v>476</v>
      </c>
      <c r="C165" s="73" t="s">
        <v>126</v>
      </c>
      <c r="D165" s="134">
        <f t="shared" si="4"/>
        <v>20</v>
      </c>
      <c r="E165" s="135">
        <v>19</v>
      </c>
      <c r="F165" s="135">
        <v>57</v>
      </c>
      <c r="G165" s="135">
        <v>7</v>
      </c>
      <c r="H165" s="135">
        <v>3</v>
      </c>
      <c r="I165" s="135">
        <v>3</v>
      </c>
      <c r="J165" s="135">
        <v>3</v>
      </c>
      <c r="K165" s="135">
        <v>37</v>
      </c>
      <c r="L165" s="135">
        <v>1</v>
      </c>
      <c r="M165" s="135">
        <v>7</v>
      </c>
      <c r="N165" s="135">
        <v>137</v>
      </c>
      <c r="O165" s="135">
        <v>493</v>
      </c>
      <c r="P165" s="136">
        <f t="shared" si="5"/>
        <v>0.27789046653144017</v>
      </c>
    </row>
    <row r="166" spans="1:16" s="30" customFormat="1" ht="14.1" customHeight="1" x14ac:dyDescent="0.25">
      <c r="A166" s="65">
        <v>119</v>
      </c>
      <c r="B166" s="66">
        <v>476</v>
      </c>
      <c r="C166" s="67" t="s">
        <v>128</v>
      </c>
      <c r="D166" s="140">
        <f t="shared" si="4"/>
        <v>5</v>
      </c>
      <c r="E166" s="141">
        <v>20</v>
      </c>
      <c r="F166" s="141">
        <v>46</v>
      </c>
      <c r="G166" s="141">
        <v>11</v>
      </c>
      <c r="H166" s="141">
        <v>4</v>
      </c>
      <c r="I166" s="141">
        <v>4</v>
      </c>
      <c r="J166" s="141">
        <v>1</v>
      </c>
      <c r="K166" s="141">
        <v>41</v>
      </c>
      <c r="L166" s="141">
        <v>2</v>
      </c>
      <c r="M166" s="141">
        <v>3</v>
      </c>
      <c r="N166" s="141">
        <v>132</v>
      </c>
      <c r="O166" s="141">
        <v>492</v>
      </c>
      <c r="P166" s="142">
        <f t="shared" si="5"/>
        <v>0.26829268292682928</v>
      </c>
    </row>
    <row r="167" spans="1:16" s="30" customFormat="1" ht="14.1" customHeight="1" x14ac:dyDescent="0.25">
      <c r="A167" s="59" t="s">
        <v>159</v>
      </c>
      <c r="B167" s="60">
        <v>476</v>
      </c>
      <c r="C167" s="61" t="s">
        <v>11</v>
      </c>
      <c r="D167" s="137">
        <f t="shared" si="4"/>
        <v>25</v>
      </c>
      <c r="E167" s="138">
        <v>39</v>
      </c>
      <c r="F167" s="138">
        <v>103</v>
      </c>
      <c r="G167" s="138">
        <v>18</v>
      </c>
      <c r="H167" s="138">
        <v>7</v>
      </c>
      <c r="I167" s="138">
        <v>7</v>
      </c>
      <c r="J167" s="138">
        <v>4</v>
      </c>
      <c r="K167" s="138">
        <v>78</v>
      </c>
      <c r="L167" s="138">
        <v>3</v>
      </c>
      <c r="M167" s="138">
        <v>10</v>
      </c>
      <c r="N167" s="138">
        <v>269</v>
      </c>
      <c r="O167" s="138">
        <v>985</v>
      </c>
      <c r="P167" s="139">
        <f t="shared" si="5"/>
        <v>0.27309644670050759</v>
      </c>
    </row>
    <row r="168" spans="1:16" s="30" customFormat="1" ht="14.1" customHeight="1" x14ac:dyDescent="0.25">
      <c r="A168" s="65">
        <v>120</v>
      </c>
      <c r="B168" s="66">
        <v>477</v>
      </c>
      <c r="C168" s="67" t="s">
        <v>126</v>
      </c>
      <c r="D168" s="140">
        <f t="shared" si="4"/>
        <v>39</v>
      </c>
      <c r="E168" s="141">
        <v>13</v>
      </c>
      <c r="F168" s="141">
        <v>27</v>
      </c>
      <c r="G168" s="141">
        <v>4</v>
      </c>
      <c r="H168" s="141">
        <v>6</v>
      </c>
      <c r="I168" s="141">
        <v>3</v>
      </c>
      <c r="J168" s="141">
        <v>2</v>
      </c>
      <c r="K168" s="141">
        <v>66</v>
      </c>
      <c r="L168" s="141">
        <v>2</v>
      </c>
      <c r="M168" s="141">
        <v>4</v>
      </c>
      <c r="N168" s="141">
        <v>127</v>
      </c>
      <c r="O168" s="141">
        <v>416</v>
      </c>
      <c r="P168" s="142">
        <f t="shared" si="5"/>
        <v>0.30528846153846156</v>
      </c>
    </row>
    <row r="169" spans="1:16" s="30" customFormat="1" ht="14.1" customHeight="1" x14ac:dyDescent="0.25">
      <c r="A169" s="59" t="s">
        <v>159</v>
      </c>
      <c r="B169" s="60">
        <v>477</v>
      </c>
      <c r="C169" s="61" t="s">
        <v>9</v>
      </c>
      <c r="D169" s="137">
        <f t="shared" si="4"/>
        <v>39</v>
      </c>
      <c r="E169" s="138">
        <v>13</v>
      </c>
      <c r="F169" s="138">
        <v>27</v>
      </c>
      <c r="G169" s="138">
        <v>4</v>
      </c>
      <c r="H169" s="138">
        <v>6</v>
      </c>
      <c r="I169" s="138">
        <v>3</v>
      </c>
      <c r="J169" s="138">
        <v>2</v>
      </c>
      <c r="K169" s="138">
        <v>66</v>
      </c>
      <c r="L169" s="138">
        <v>2</v>
      </c>
      <c r="M169" s="138">
        <v>4</v>
      </c>
      <c r="N169" s="138">
        <v>127</v>
      </c>
      <c r="O169" s="138">
        <v>416</v>
      </c>
      <c r="P169" s="139">
        <f t="shared" si="5"/>
        <v>0.30528846153846156</v>
      </c>
    </row>
    <row r="170" spans="1:16" s="30" customFormat="1" ht="14.1" customHeight="1" x14ac:dyDescent="0.25">
      <c r="A170" s="65">
        <v>121</v>
      </c>
      <c r="B170" s="66">
        <v>478</v>
      </c>
      <c r="C170" s="67" t="s">
        <v>126</v>
      </c>
      <c r="D170" s="140">
        <f t="shared" si="4"/>
        <v>8</v>
      </c>
      <c r="E170" s="141">
        <v>19</v>
      </c>
      <c r="F170" s="141">
        <v>55</v>
      </c>
      <c r="G170" s="141">
        <v>14</v>
      </c>
      <c r="H170" s="141">
        <v>5</v>
      </c>
      <c r="I170" s="141">
        <v>5</v>
      </c>
      <c r="J170" s="141">
        <v>3</v>
      </c>
      <c r="K170" s="141">
        <v>47</v>
      </c>
      <c r="L170" s="141">
        <v>1</v>
      </c>
      <c r="M170" s="141">
        <v>12</v>
      </c>
      <c r="N170" s="141">
        <v>161</v>
      </c>
      <c r="O170" s="141">
        <v>540</v>
      </c>
      <c r="P170" s="142">
        <f t="shared" si="5"/>
        <v>0.29814814814814816</v>
      </c>
    </row>
    <row r="171" spans="1:16" s="30" customFormat="1" ht="14.1" customHeight="1" x14ac:dyDescent="0.25">
      <c r="A171" s="59" t="s">
        <v>159</v>
      </c>
      <c r="B171" s="60">
        <v>478</v>
      </c>
      <c r="C171" s="61" t="s">
        <v>9</v>
      </c>
      <c r="D171" s="137">
        <f t="shared" si="4"/>
        <v>8</v>
      </c>
      <c r="E171" s="138">
        <v>19</v>
      </c>
      <c r="F171" s="138">
        <v>55</v>
      </c>
      <c r="G171" s="138">
        <v>14</v>
      </c>
      <c r="H171" s="138">
        <v>5</v>
      </c>
      <c r="I171" s="138">
        <v>5</v>
      </c>
      <c r="J171" s="138">
        <v>3</v>
      </c>
      <c r="K171" s="138">
        <v>47</v>
      </c>
      <c r="L171" s="138">
        <v>1</v>
      </c>
      <c r="M171" s="138">
        <v>12</v>
      </c>
      <c r="N171" s="138">
        <v>161</v>
      </c>
      <c r="O171" s="138">
        <v>540</v>
      </c>
      <c r="P171" s="139">
        <f t="shared" si="5"/>
        <v>0.29814814814814816</v>
      </c>
    </row>
    <row r="172" spans="1:16" s="30" customFormat="1" ht="14.1" customHeight="1" x14ac:dyDescent="0.25">
      <c r="A172" s="65">
        <v>122</v>
      </c>
      <c r="B172" s="66">
        <v>479</v>
      </c>
      <c r="C172" s="67" t="s">
        <v>126</v>
      </c>
      <c r="D172" s="140">
        <f t="shared" si="4"/>
        <v>7</v>
      </c>
      <c r="E172" s="141">
        <v>37</v>
      </c>
      <c r="F172" s="141">
        <v>75</v>
      </c>
      <c r="G172" s="141">
        <v>8</v>
      </c>
      <c r="H172" s="141">
        <v>5</v>
      </c>
      <c r="I172" s="141">
        <v>5</v>
      </c>
      <c r="J172" s="141">
        <v>11</v>
      </c>
      <c r="K172" s="141">
        <v>68</v>
      </c>
      <c r="L172" s="141">
        <v>1</v>
      </c>
      <c r="M172" s="141">
        <v>16</v>
      </c>
      <c r="N172" s="141">
        <v>226</v>
      </c>
      <c r="O172" s="141">
        <v>613</v>
      </c>
      <c r="P172" s="142">
        <f t="shared" si="5"/>
        <v>0.36867862969004894</v>
      </c>
    </row>
    <row r="173" spans="1:16" s="30" customFormat="1" ht="14.1" customHeight="1" x14ac:dyDescent="0.25">
      <c r="A173" s="59" t="s">
        <v>159</v>
      </c>
      <c r="B173" s="60">
        <v>479</v>
      </c>
      <c r="C173" s="61" t="s">
        <v>9</v>
      </c>
      <c r="D173" s="137">
        <f t="shared" si="4"/>
        <v>7</v>
      </c>
      <c r="E173" s="138">
        <v>37</v>
      </c>
      <c r="F173" s="138">
        <v>75</v>
      </c>
      <c r="G173" s="138">
        <v>8</v>
      </c>
      <c r="H173" s="138">
        <v>5</v>
      </c>
      <c r="I173" s="138">
        <v>5</v>
      </c>
      <c r="J173" s="138">
        <v>11</v>
      </c>
      <c r="K173" s="138">
        <v>68</v>
      </c>
      <c r="L173" s="138">
        <v>1</v>
      </c>
      <c r="M173" s="138">
        <v>16</v>
      </c>
      <c r="N173" s="138">
        <v>226</v>
      </c>
      <c r="O173" s="138">
        <v>613</v>
      </c>
      <c r="P173" s="139">
        <f t="shared" si="5"/>
        <v>0.36867862969004894</v>
      </c>
    </row>
    <row r="174" spans="1:16" s="30" customFormat="1" ht="14.1" customHeight="1" x14ac:dyDescent="0.25">
      <c r="A174" s="65">
        <v>123</v>
      </c>
      <c r="B174" s="66">
        <v>480</v>
      </c>
      <c r="C174" s="67" t="s">
        <v>126</v>
      </c>
      <c r="D174" s="140">
        <f t="shared" si="4"/>
        <v>13</v>
      </c>
      <c r="E174" s="141">
        <v>31</v>
      </c>
      <c r="F174" s="141">
        <v>85</v>
      </c>
      <c r="G174" s="141">
        <v>11</v>
      </c>
      <c r="H174" s="141">
        <v>6</v>
      </c>
      <c r="I174" s="141">
        <v>6</v>
      </c>
      <c r="J174" s="141">
        <v>14</v>
      </c>
      <c r="K174" s="141">
        <v>98</v>
      </c>
      <c r="L174" s="141">
        <v>6</v>
      </c>
      <c r="M174" s="141">
        <v>16</v>
      </c>
      <c r="N174" s="141">
        <v>273</v>
      </c>
      <c r="O174" s="141">
        <v>706</v>
      </c>
      <c r="P174" s="142">
        <f t="shared" si="5"/>
        <v>0.38668555240793201</v>
      </c>
    </row>
    <row r="175" spans="1:16" s="30" customFormat="1" ht="14.1" customHeight="1" x14ac:dyDescent="0.25">
      <c r="A175" s="77" t="s">
        <v>159</v>
      </c>
      <c r="B175" s="78">
        <v>480</v>
      </c>
      <c r="C175" s="79" t="s">
        <v>9</v>
      </c>
      <c r="D175" s="152">
        <f t="shared" si="4"/>
        <v>13</v>
      </c>
      <c r="E175" s="145">
        <v>31</v>
      </c>
      <c r="F175" s="145">
        <v>85</v>
      </c>
      <c r="G175" s="145">
        <v>11</v>
      </c>
      <c r="H175" s="145">
        <v>6</v>
      </c>
      <c r="I175" s="145">
        <v>6</v>
      </c>
      <c r="J175" s="145">
        <v>14</v>
      </c>
      <c r="K175" s="145">
        <v>98</v>
      </c>
      <c r="L175" s="145">
        <v>6</v>
      </c>
      <c r="M175" s="145">
        <v>16</v>
      </c>
      <c r="N175" s="145">
        <v>273</v>
      </c>
      <c r="O175" s="145">
        <v>706</v>
      </c>
      <c r="P175" s="146">
        <f t="shared" si="5"/>
        <v>0.38668555240793201</v>
      </c>
    </row>
    <row r="176" spans="1:16" s="30" customFormat="1" ht="14.1" customHeight="1" x14ac:dyDescent="0.25">
      <c r="A176" s="53">
        <v>124</v>
      </c>
      <c r="B176" s="54">
        <v>481</v>
      </c>
      <c r="C176" s="55" t="s">
        <v>126</v>
      </c>
      <c r="D176" s="131">
        <f t="shared" si="4"/>
        <v>16</v>
      </c>
      <c r="E176" s="132">
        <v>30</v>
      </c>
      <c r="F176" s="132">
        <v>81</v>
      </c>
      <c r="G176" s="132">
        <v>5</v>
      </c>
      <c r="H176" s="132">
        <v>2</v>
      </c>
      <c r="I176" s="132">
        <v>6</v>
      </c>
      <c r="J176" s="132">
        <v>5</v>
      </c>
      <c r="K176" s="132">
        <v>97</v>
      </c>
      <c r="L176" s="132">
        <v>2</v>
      </c>
      <c r="M176" s="132">
        <v>8</v>
      </c>
      <c r="N176" s="132">
        <v>236</v>
      </c>
      <c r="O176" s="132">
        <v>652</v>
      </c>
      <c r="P176" s="133">
        <f t="shared" si="5"/>
        <v>0.3619631901840491</v>
      </c>
    </row>
    <row r="177" spans="1:16" s="30" customFormat="1" ht="14.1" customHeight="1" x14ac:dyDescent="0.25">
      <c r="A177" s="59" t="s">
        <v>159</v>
      </c>
      <c r="B177" s="60">
        <v>481</v>
      </c>
      <c r="C177" s="61" t="s">
        <v>9</v>
      </c>
      <c r="D177" s="137">
        <f t="shared" si="4"/>
        <v>16</v>
      </c>
      <c r="E177" s="138">
        <v>30</v>
      </c>
      <c r="F177" s="138">
        <v>81</v>
      </c>
      <c r="G177" s="138">
        <v>5</v>
      </c>
      <c r="H177" s="138">
        <v>2</v>
      </c>
      <c r="I177" s="138">
        <v>6</v>
      </c>
      <c r="J177" s="138">
        <v>5</v>
      </c>
      <c r="K177" s="138">
        <v>97</v>
      </c>
      <c r="L177" s="138">
        <v>2</v>
      </c>
      <c r="M177" s="138">
        <v>8</v>
      </c>
      <c r="N177" s="138">
        <v>236</v>
      </c>
      <c r="O177" s="138">
        <v>652</v>
      </c>
      <c r="P177" s="139">
        <f t="shared" si="5"/>
        <v>0.3619631901840491</v>
      </c>
    </row>
    <row r="178" spans="1:16" s="30" customFormat="1" ht="14.1" customHeight="1" x14ac:dyDescent="0.25">
      <c r="A178" s="65">
        <v>125</v>
      </c>
      <c r="B178" s="66">
        <v>482</v>
      </c>
      <c r="C178" s="67" t="s">
        <v>126</v>
      </c>
      <c r="D178" s="140">
        <f t="shared" si="4"/>
        <v>1</v>
      </c>
      <c r="E178" s="141">
        <v>54</v>
      </c>
      <c r="F178" s="141">
        <v>88</v>
      </c>
      <c r="G178" s="141">
        <v>16</v>
      </c>
      <c r="H178" s="141">
        <v>7</v>
      </c>
      <c r="I178" s="141">
        <v>7</v>
      </c>
      <c r="J178" s="141">
        <v>6</v>
      </c>
      <c r="K178" s="141">
        <v>87</v>
      </c>
      <c r="L178" s="141">
        <v>2</v>
      </c>
      <c r="M178" s="141">
        <v>12</v>
      </c>
      <c r="N178" s="141">
        <v>279</v>
      </c>
      <c r="O178" s="141">
        <v>708</v>
      </c>
      <c r="P178" s="142">
        <f t="shared" si="5"/>
        <v>0.3940677966101695</v>
      </c>
    </row>
    <row r="179" spans="1:16" s="30" customFormat="1" ht="14.1" customHeight="1" x14ac:dyDescent="0.25">
      <c r="A179" s="59" t="s">
        <v>159</v>
      </c>
      <c r="B179" s="60">
        <v>482</v>
      </c>
      <c r="C179" s="61" t="s">
        <v>9</v>
      </c>
      <c r="D179" s="137">
        <f t="shared" si="4"/>
        <v>1</v>
      </c>
      <c r="E179" s="138">
        <v>54</v>
      </c>
      <c r="F179" s="138">
        <v>88</v>
      </c>
      <c r="G179" s="138">
        <v>16</v>
      </c>
      <c r="H179" s="138">
        <v>7</v>
      </c>
      <c r="I179" s="138">
        <v>7</v>
      </c>
      <c r="J179" s="138">
        <v>6</v>
      </c>
      <c r="K179" s="138">
        <v>87</v>
      </c>
      <c r="L179" s="138">
        <v>2</v>
      </c>
      <c r="M179" s="138">
        <v>12</v>
      </c>
      <c r="N179" s="138">
        <v>279</v>
      </c>
      <c r="O179" s="138">
        <v>708</v>
      </c>
      <c r="P179" s="139">
        <f t="shared" si="5"/>
        <v>0.3940677966101695</v>
      </c>
    </row>
    <row r="180" spans="1:16" s="30" customFormat="1" ht="14.1" customHeight="1" x14ac:dyDescent="0.25">
      <c r="A180" s="65">
        <v>126</v>
      </c>
      <c r="B180" s="66">
        <v>483</v>
      </c>
      <c r="C180" s="67" t="s">
        <v>126</v>
      </c>
      <c r="D180" s="140">
        <f t="shared" si="4"/>
        <v>10</v>
      </c>
      <c r="E180" s="141">
        <v>30</v>
      </c>
      <c r="F180" s="141">
        <v>92</v>
      </c>
      <c r="G180" s="141">
        <v>7</v>
      </c>
      <c r="H180" s="141">
        <v>3</v>
      </c>
      <c r="I180" s="141">
        <v>2</v>
      </c>
      <c r="J180" s="141">
        <v>3</v>
      </c>
      <c r="K180" s="141">
        <v>82</v>
      </c>
      <c r="L180" s="141">
        <v>5</v>
      </c>
      <c r="M180" s="141">
        <v>9</v>
      </c>
      <c r="N180" s="141">
        <v>233</v>
      </c>
      <c r="O180" s="141">
        <v>650</v>
      </c>
      <c r="P180" s="142">
        <f t="shared" si="5"/>
        <v>0.35846153846153844</v>
      </c>
    </row>
    <row r="181" spans="1:16" s="30" customFormat="1" ht="14.1" customHeight="1" x14ac:dyDescent="0.25">
      <c r="A181" s="59" t="s">
        <v>159</v>
      </c>
      <c r="B181" s="60">
        <v>483</v>
      </c>
      <c r="C181" s="61" t="s">
        <v>9</v>
      </c>
      <c r="D181" s="137">
        <f t="shared" si="4"/>
        <v>10</v>
      </c>
      <c r="E181" s="138">
        <v>30</v>
      </c>
      <c r="F181" s="138">
        <v>92</v>
      </c>
      <c r="G181" s="138">
        <v>7</v>
      </c>
      <c r="H181" s="138">
        <v>3</v>
      </c>
      <c r="I181" s="138">
        <v>2</v>
      </c>
      <c r="J181" s="138">
        <v>3</v>
      </c>
      <c r="K181" s="138">
        <v>82</v>
      </c>
      <c r="L181" s="138">
        <v>5</v>
      </c>
      <c r="M181" s="138">
        <v>9</v>
      </c>
      <c r="N181" s="138">
        <v>233</v>
      </c>
      <c r="O181" s="138">
        <v>650</v>
      </c>
      <c r="P181" s="139">
        <f t="shared" si="5"/>
        <v>0.35846153846153844</v>
      </c>
    </row>
    <row r="182" spans="1:16" s="30" customFormat="1" ht="14.1" customHeight="1" x14ac:dyDescent="0.25">
      <c r="A182" s="65">
        <v>127</v>
      </c>
      <c r="B182" s="66">
        <v>484</v>
      </c>
      <c r="C182" s="67" t="s">
        <v>126</v>
      </c>
      <c r="D182" s="140">
        <f t="shared" si="4"/>
        <v>38</v>
      </c>
      <c r="E182" s="141">
        <v>22</v>
      </c>
      <c r="F182" s="141">
        <v>47</v>
      </c>
      <c r="G182" s="141">
        <v>3</v>
      </c>
      <c r="H182" s="141">
        <v>9</v>
      </c>
      <c r="I182" s="141">
        <v>6</v>
      </c>
      <c r="J182" s="141">
        <v>0</v>
      </c>
      <c r="K182" s="141">
        <v>85</v>
      </c>
      <c r="L182" s="141">
        <v>4</v>
      </c>
      <c r="M182" s="141">
        <v>4</v>
      </c>
      <c r="N182" s="141">
        <v>180</v>
      </c>
      <c r="O182" s="141">
        <v>472</v>
      </c>
      <c r="P182" s="142">
        <f t="shared" si="5"/>
        <v>0.38135593220338981</v>
      </c>
    </row>
    <row r="183" spans="1:16" s="30" customFormat="1" ht="14.1" customHeight="1" x14ac:dyDescent="0.25">
      <c r="A183" s="71">
        <v>128</v>
      </c>
      <c r="B183" s="72">
        <v>484</v>
      </c>
      <c r="C183" s="73" t="s">
        <v>128</v>
      </c>
      <c r="D183" s="134">
        <f t="shared" si="4"/>
        <v>52</v>
      </c>
      <c r="E183" s="135">
        <v>20</v>
      </c>
      <c r="F183" s="135">
        <v>38</v>
      </c>
      <c r="G183" s="135">
        <v>2</v>
      </c>
      <c r="H183" s="135">
        <v>4</v>
      </c>
      <c r="I183" s="135">
        <v>3</v>
      </c>
      <c r="J183" s="135">
        <v>3</v>
      </c>
      <c r="K183" s="135">
        <v>90</v>
      </c>
      <c r="L183" s="135">
        <v>4</v>
      </c>
      <c r="M183" s="135">
        <v>5</v>
      </c>
      <c r="N183" s="135">
        <v>169</v>
      </c>
      <c r="O183" s="135">
        <v>472</v>
      </c>
      <c r="P183" s="136">
        <f t="shared" si="5"/>
        <v>0.35805084745762711</v>
      </c>
    </row>
    <row r="184" spans="1:16" s="30" customFormat="1" ht="14.1" customHeight="1" x14ac:dyDescent="0.25">
      <c r="A184" s="59" t="s">
        <v>159</v>
      </c>
      <c r="B184" s="60">
        <v>484</v>
      </c>
      <c r="C184" s="61" t="s">
        <v>11</v>
      </c>
      <c r="D184" s="137">
        <f t="shared" si="4"/>
        <v>90</v>
      </c>
      <c r="E184" s="138">
        <v>42</v>
      </c>
      <c r="F184" s="138">
        <v>85</v>
      </c>
      <c r="G184" s="138">
        <v>5</v>
      </c>
      <c r="H184" s="138">
        <v>13</v>
      </c>
      <c r="I184" s="138">
        <v>9</v>
      </c>
      <c r="J184" s="138">
        <v>3</v>
      </c>
      <c r="K184" s="138">
        <v>175</v>
      </c>
      <c r="L184" s="138">
        <v>8</v>
      </c>
      <c r="M184" s="138">
        <v>9</v>
      </c>
      <c r="N184" s="138">
        <v>349</v>
      </c>
      <c r="O184" s="138">
        <v>944</v>
      </c>
      <c r="P184" s="139">
        <f t="shared" si="5"/>
        <v>0.36970338983050849</v>
      </c>
    </row>
    <row r="185" spans="1:16" s="30" customFormat="1" ht="14.1" customHeight="1" x14ac:dyDescent="0.25">
      <c r="A185" s="71">
        <v>129</v>
      </c>
      <c r="B185" s="72">
        <v>485</v>
      </c>
      <c r="C185" s="73" t="s">
        <v>126</v>
      </c>
      <c r="D185" s="134">
        <f t="shared" si="4"/>
        <v>16</v>
      </c>
      <c r="E185" s="135">
        <v>12</v>
      </c>
      <c r="F185" s="135">
        <v>70</v>
      </c>
      <c r="G185" s="135">
        <v>2</v>
      </c>
      <c r="H185" s="135">
        <v>4</v>
      </c>
      <c r="I185" s="135">
        <v>5</v>
      </c>
      <c r="J185" s="135">
        <v>0</v>
      </c>
      <c r="K185" s="135">
        <v>86</v>
      </c>
      <c r="L185" s="135">
        <v>3</v>
      </c>
      <c r="M185" s="135">
        <v>7</v>
      </c>
      <c r="N185" s="135">
        <v>189</v>
      </c>
      <c r="O185" s="135">
        <v>641</v>
      </c>
      <c r="P185" s="136">
        <f t="shared" si="5"/>
        <v>0.29485179407176287</v>
      </c>
    </row>
    <row r="186" spans="1:16" s="30" customFormat="1" ht="14.1" customHeight="1" x14ac:dyDescent="0.25">
      <c r="A186" s="65">
        <v>130</v>
      </c>
      <c r="B186" s="66">
        <v>485</v>
      </c>
      <c r="C186" s="67" t="s">
        <v>128</v>
      </c>
      <c r="D186" s="140">
        <f t="shared" si="4"/>
        <v>12</v>
      </c>
      <c r="E186" s="141">
        <v>22</v>
      </c>
      <c r="F186" s="141">
        <v>68</v>
      </c>
      <c r="G186" s="141">
        <v>5</v>
      </c>
      <c r="H186" s="141">
        <v>5</v>
      </c>
      <c r="I186" s="141">
        <v>3</v>
      </c>
      <c r="J186" s="141">
        <v>7</v>
      </c>
      <c r="K186" s="141">
        <v>80</v>
      </c>
      <c r="L186" s="141">
        <v>2</v>
      </c>
      <c r="M186" s="141">
        <v>5</v>
      </c>
      <c r="N186" s="141">
        <v>197</v>
      </c>
      <c r="O186" s="141">
        <v>641</v>
      </c>
      <c r="P186" s="142">
        <f t="shared" si="5"/>
        <v>0.30733229329173167</v>
      </c>
    </row>
    <row r="187" spans="1:16" s="30" customFormat="1" ht="14.1" customHeight="1" x14ac:dyDescent="0.25">
      <c r="A187" s="59" t="s">
        <v>159</v>
      </c>
      <c r="B187" s="60">
        <v>485</v>
      </c>
      <c r="C187" s="61" t="s">
        <v>11</v>
      </c>
      <c r="D187" s="137">
        <f t="shared" si="4"/>
        <v>28</v>
      </c>
      <c r="E187" s="138">
        <v>34</v>
      </c>
      <c r="F187" s="138">
        <v>138</v>
      </c>
      <c r="G187" s="138">
        <v>7</v>
      </c>
      <c r="H187" s="138">
        <v>9</v>
      </c>
      <c r="I187" s="138">
        <v>8</v>
      </c>
      <c r="J187" s="138">
        <v>7</v>
      </c>
      <c r="K187" s="138">
        <v>166</v>
      </c>
      <c r="L187" s="138">
        <v>5</v>
      </c>
      <c r="M187" s="138">
        <v>12</v>
      </c>
      <c r="N187" s="138">
        <v>386</v>
      </c>
      <c r="O187" s="138">
        <v>1282</v>
      </c>
      <c r="P187" s="139">
        <f t="shared" si="5"/>
        <v>0.30109204368174725</v>
      </c>
    </row>
    <row r="188" spans="1:16" s="30" customFormat="1" ht="14.1" customHeight="1" x14ac:dyDescent="0.25">
      <c r="A188" s="65">
        <v>131</v>
      </c>
      <c r="B188" s="66">
        <v>486</v>
      </c>
      <c r="C188" s="67" t="s">
        <v>126</v>
      </c>
      <c r="D188" s="140">
        <f t="shared" si="4"/>
        <v>11</v>
      </c>
      <c r="E188" s="141">
        <v>17</v>
      </c>
      <c r="F188" s="141">
        <v>36</v>
      </c>
      <c r="G188" s="141">
        <v>2</v>
      </c>
      <c r="H188" s="141">
        <v>3</v>
      </c>
      <c r="I188" s="141">
        <v>0</v>
      </c>
      <c r="J188" s="141">
        <v>2</v>
      </c>
      <c r="K188" s="141">
        <v>47</v>
      </c>
      <c r="L188" s="141">
        <v>4</v>
      </c>
      <c r="M188" s="141">
        <v>13</v>
      </c>
      <c r="N188" s="141">
        <v>124</v>
      </c>
      <c r="O188" s="141">
        <v>525</v>
      </c>
      <c r="P188" s="142">
        <f t="shared" si="5"/>
        <v>0.2361904761904762</v>
      </c>
    </row>
    <row r="189" spans="1:16" s="30" customFormat="1" ht="14.1" customHeight="1" x14ac:dyDescent="0.25">
      <c r="A189" s="71">
        <v>132</v>
      </c>
      <c r="B189" s="72">
        <v>486</v>
      </c>
      <c r="C189" s="73" t="s">
        <v>128</v>
      </c>
      <c r="D189" s="134">
        <f t="shared" si="4"/>
        <v>40</v>
      </c>
      <c r="E189" s="135">
        <v>16</v>
      </c>
      <c r="F189" s="135">
        <v>32</v>
      </c>
      <c r="G189" s="135">
        <v>1</v>
      </c>
      <c r="H189" s="135">
        <v>6</v>
      </c>
      <c r="I189" s="135">
        <v>0</v>
      </c>
      <c r="J189" s="135">
        <v>3</v>
      </c>
      <c r="K189" s="135">
        <v>72</v>
      </c>
      <c r="L189" s="135">
        <v>1</v>
      </c>
      <c r="M189" s="135">
        <v>3</v>
      </c>
      <c r="N189" s="135">
        <v>134</v>
      </c>
      <c r="O189" s="135">
        <v>524</v>
      </c>
      <c r="P189" s="136">
        <f t="shared" si="5"/>
        <v>0.25572519083969464</v>
      </c>
    </row>
    <row r="190" spans="1:16" s="30" customFormat="1" ht="14.1" customHeight="1" x14ac:dyDescent="0.25">
      <c r="A190" s="65">
        <v>133</v>
      </c>
      <c r="B190" s="66">
        <v>486</v>
      </c>
      <c r="C190" s="67" t="s">
        <v>129</v>
      </c>
      <c r="D190" s="140">
        <f t="shared" si="4"/>
        <v>14</v>
      </c>
      <c r="E190" s="141">
        <v>14</v>
      </c>
      <c r="F190" s="141">
        <v>41</v>
      </c>
      <c r="G190" s="141">
        <v>1</v>
      </c>
      <c r="H190" s="141">
        <v>3</v>
      </c>
      <c r="I190" s="141">
        <v>4</v>
      </c>
      <c r="J190" s="141">
        <v>2</v>
      </c>
      <c r="K190" s="141">
        <v>55</v>
      </c>
      <c r="L190" s="141">
        <v>2</v>
      </c>
      <c r="M190" s="141">
        <v>7</v>
      </c>
      <c r="N190" s="141">
        <v>129</v>
      </c>
      <c r="O190" s="141">
        <v>524</v>
      </c>
      <c r="P190" s="142">
        <f t="shared" si="5"/>
        <v>0.24618320610687022</v>
      </c>
    </row>
    <row r="191" spans="1:16" s="30" customFormat="1" ht="14.1" customHeight="1" x14ac:dyDescent="0.25">
      <c r="A191" s="59" t="s">
        <v>159</v>
      </c>
      <c r="B191" s="60">
        <v>486</v>
      </c>
      <c r="C191" s="61" t="s">
        <v>12</v>
      </c>
      <c r="D191" s="137">
        <f t="shared" si="4"/>
        <v>65</v>
      </c>
      <c r="E191" s="138">
        <v>47</v>
      </c>
      <c r="F191" s="138">
        <v>109</v>
      </c>
      <c r="G191" s="138">
        <v>4</v>
      </c>
      <c r="H191" s="138">
        <v>12</v>
      </c>
      <c r="I191" s="138">
        <v>4</v>
      </c>
      <c r="J191" s="138">
        <v>7</v>
      </c>
      <c r="K191" s="138">
        <v>174</v>
      </c>
      <c r="L191" s="138">
        <v>7</v>
      </c>
      <c r="M191" s="138">
        <v>23</v>
      </c>
      <c r="N191" s="138">
        <v>387</v>
      </c>
      <c r="O191" s="138">
        <v>1573</v>
      </c>
      <c r="P191" s="139">
        <f t="shared" si="5"/>
        <v>0.24602670057215512</v>
      </c>
    </row>
    <row r="192" spans="1:16" s="30" customFormat="1" ht="14.1" customHeight="1" x14ac:dyDescent="0.25">
      <c r="A192" s="65">
        <v>134</v>
      </c>
      <c r="B192" s="66">
        <v>487</v>
      </c>
      <c r="C192" s="67" t="s">
        <v>126</v>
      </c>
      <c r="D192" s="140">
        <f t="shared" si="4"/>
        <v>19</v>
      </c>
      <c r="E192" s="141">
        <v>15</v>
      </c>
      <c r="F192" s="141">
        <v>84</v>
      </c>
      <c r="G192" s="141">
        <v>7</v>
      </c>
      <c r="H192" s="141">
        <v>5</v>
      </c>
      <c r="I192" s="141">
        <v>1</v>
      </c>
      <c r="J192" s="141">
        <v>0</v>
      </c>
      <c r="K192" s="141">
        <v>65</v>
      </c>
      <c r="L192" s="141">
        <v>0</v>
      </c>
      <c r="M192" s="141">
        <v>6</v>
      </c>
      <c r="N192" s="141">
        <v>183</v>
      </c>
      <c r="O192" s="141">
        <v>620</v>
      </c>
      <c r="P192" s="142">
        <f t="shared" si="5"/>
        <v>0.29516129032258065</v>
      </c>
    </row>
    <row r="193" spans="1:16" s="30" customFormat="1" ht="14.1" customHeight="1" x14ac:dyDescent="0.25">
      <c r="A193" s="71">
        <v>135</v>
      </c>
      <c r="B193" s="72">
        <v>487</v>
      </c>
      <c r="C193" s="73" t="s">
        <v>128</v>
      </c>
      <c r="D193" s="134">
        <f t="shared" si="4"/>
        <v>11</v>
      </c>
      <c r="E193" s="135">
        <v>20</v>
      </c>
      <c r="F193" s="135">
        <v>77</v>
      </c>
      <c r="G193" s="135">
        <v>5</v>
      </c>
      <c r="H193" s="135">
        <v>3</v>
      </c>
      <c r="I193" s="135">
        <v>5</v>
      </c>
      <c r="J193" s="135">
        <v>3</v>
      </c>
      <c r="K193" s="135">
        <v>66</v>
      </c>
      <c r="L193" s="135">
        <v>2</v>
      </c>
      <c r="M193" s="135">
        <v>6</v>
      </c>
      <c r="N193" s="135">
        <v>187</v>
      </c>
      <c r="O193" s="135">
        <v>620</v>
      </c>
      <c r="P193" s="136">
        <f t="shared" si="5"/>
        <v>0.30161290322580647</v>
      </c>
    </row>
    <row r="194" spans="1:16" s="30" customFormat="1" ht="14.1" customHeight="1" x14ac:dyDescent="0.25">
      <c r="A194" s="65">
        <v>136</v>
      </c>
      <c r="B194" s="66">
        <v>487</v>
      </c>
      <c r="C194" s="67" t="s">
        <v>129</v>
      </c>
      <c r="D194" s="140">
        <f t="shared" si="4"/>
        <v>4</v>
      </c>
      <c r="E194" s="141">
        <v>26</v>
      </c>
      <c r="F194" s="141">
        <v>66</v>
      </c>
      <c r="G194" s="141">
        <v>5</v>
      </c>
      <c r="H194" s="141">
        <v>3</v>
      </c>
      <c r="I194" s="141">
        <v>4</v>
      </c>
      <c r="J194" s="141">
        <v>7</v>
      </c>
      <c r="K194" s="141">
        <v>70</v>
      </c>
      <c r="L194" s="141">
        <v>0</v>
      </c>
      <c r="M194" s="141">
        <v>11</v>
      </c>
      <c r="N194" s="141">
        <v>192</v>
      </c>
      <c r="O194" s="141">
        <v>620</v>
      </c>
      <c r="P194" s="142">
        <f t="shared" si="5"/>
        <v>0.30967741935483872</v>
      </c>
    </row>
    <row r="195" spans="1:16" s="30" customFormat="1" ht="14.1" customHeight="1" x14ac:dyDescent="0.25">
      <c r="A195" s="59" t="s">
        <v>159</v>
      </c>
      <c r="B195" s="60">
        <v>487</v>
      </c>
      <c r="C195" s="61" t="s">
        <v>12</v>
      </c>
      <c r="D195" s="137">
        <f t="shared" si="4"/>
        <v>26</v>
      </c>
      <c r="E195" s="138">
        <v>61</v>
      </c>
      <c r="F195" s="138">
        <v>227</v>
      </c>
      <c r="G195" s="138">
        <v>17</v>
      </c>
      <c r="H195" s="138">
        <v>11</v>
      </c>
      <c r="I195" s="138">
        <v>10</v>
      </c>
      <c r="J195" s="138">
        <v>10</v>
      </c>
      <c r="K195" s="138">
        <v>201</v>
      </c>
      <c r="L195" s="138">
        <v>2</v>
      </c>
      <c r="M195" s="138">
        <v>23</v>
      </c>
      <c r="N195" s="138">
        <v>562</v>
      </c>
      <c r="O195" s="138">
        <v>1860</v>
      </c>
      <c r="P195" s="139">
        <f t="shared" si="5"/>
        <v>0.30215053763440858</v>
      </c>
    </row>
    <row r="196" spans="1:16" s="30" customFormat="1" ht="14.1" customHeight="1" x14ac:dyDescent="0.25">
      <c r="A196" s="65">
        <v>137</v>
      </c>
      <c r="B196" s="66">
        <v>488</v>
      </c>
      <c r="C196" s="67" t="s">
        <v>126</v>
      </c>
      <c r="D196" s="140">
        <f t="shared" si="4"/>
        <v>15</v>
      </c>
      <c r="E196" s="141">
        <v>14</v>
      </c>
      <c r="F196" s="141">
        <v>52</v>
      </c>
      <c r="G196" s="141">
        <v>6</v>
      </c>
      <c r="H196" s="141">
        <v>8</v>
      </c>
      <c r="I196" s="141">
        <v>2</v>
      </c>
      <c r="J196" s="141">
        <v>2</v>
      </c>
      <c r="K196" s="141">
        <v>67</v>
      </c>
      <c r="L196" s="141">
        <v>1</v>
      </c>
      <c r="M196" s="141">
        <v>3</v>
      </c>
      <c r="N196" s="141">
        <v>155</v>
      </c>
      <c r="O196" s="141">
        <v>710</v>
      </c>
      <c r="P196" s="142">
        <f t="shared" si="5"/>
        <v>0.21830985915492956</v>
      </c>
    </row>
    <row r="197" spans="1:16" s="30" customFormat="1" ht="14.1" customHeight="1" x14ac:dyDescent="0.25">
      <c r="A197" s="71">
        <v>138</v>
      </c>
      <c r="B197" s="72">
        <v>488</v>
      </c>
      <c r="C197" s="73" t="s">
        <v>128</v>
      </c>
      <c r="D197" s="134">
        <f t="shared" si="4"/>
        <v>9</v>
      </c>
      <c r="E197" s="135">
        <v>22</v>
      </c>
      <c r="F197" s="135">
        <v>56</v>
      </c>
      <c r="G197" s="135">
        <v>8</v>
      </c>
      <c r="H197" s="135">
        <v>5</v>
      </c>
      <c r="I197" s="135">
        <v>2</v>
      </c>
      <c r="J197" s="135">
        <v>3</v>
      </c>
      <c r="K197" s="135">
        <v>65</v>
      </c>
      <c r="L197" s="135">
        <v>2</v>
      </c>
      <c r="M197" s="135">
        <v>1</v>
      </c>
      <c r="N197" s="135">
        <v>164</v>
      </c>
      <c r="O197" s="135">
        <v>710</v>
      </c>
      <c r="P197" s="136">
        <f t="shared" si="5"/>
        <v>0.23098591549295774</v>
      </c>
    </row>
    <row r="198" spans="1:16" s="30" customFormat="1" ht="14.1" customHeight="1" x14ac:dyDescent="0.25">
      <c r="A198" s="65">
        <v>139</v>
      </c>
      <c r="B198" s="66">
        <v>488</v>
      </c>
      <c r="C198" s="67" t="s">
        <v>129</v>
      </c>
      <c r="D198" s="140">
        <f t="shared" si="4"/>
        <v>3</v>
      </c>
      <c r="E198" s="141">
        <v>19</v>
      </c>
      <c r="F198" s="141">
        <v>42</v>
      </c>
      <c r="G198" s="141">
        <v>3</v>
      </c>
      <c r="H198" s="141">
        <v>3</v>
      </c>
      <c r="I198" s="141">
        <v>2</v>
      </c>
      <c r="J198" s="141">
        <v>6</v>
      </c>
      <c r="K198" s="141">
        <v>45</v>
      </c>
      <c r="L198" s="141">
        <v>2</v>
      </c>
      <c r="M198" s="141">
        <v>5</v>
      </c>
      <c r="N198" s="141">
        <v>127</v>
      </c>
      <c r="O198" s="141">
        <v>710</v>
      </c>
      <c r="P198" s="142">
        <f t="shared" si="5"/>
        <v>0.17887323943661973</v>
      </c>
    </row>
    <row r="199" spans="1:16" s="30" customFormat="1" ht="14.1" customHeight="1" x14ac:dyDescent="0.25">
      <c r="A199" s="71">
        <v>140</v>
      </c>
      <c r="B199" s="72">
        <v>488</v>
      </c>
      <c r="C199" s="73" t="s">
        <v>138</v>
      </c>
      <c r="D199" s="134">
        <f t="shared" si="4"/>
        <v>9</v>
      </c>
      <c r="E199" s="135">
        <v>20</v>
      </c>
      <c r="F199" s="135">
        <v>61</v>
      </c>
      <c r="G199" s="135">
        <v>8</v>
      </c>
      <c r="H199" s="135">
        <v>6</v>
      </c>
      <c r="I199" s="135">
        <v>3</v>
      </c>
      <c r="J199" s="135">
        <v>1</v>
      </c>
      <c r="K199" s="135">
        <v>52</v>
      </c>
      <c r="L199" s="135">
        <v>4</v>
      </c>
      <c r="M199" s="135">
        <v>3</v>
      </c>
      <c r="N199" s="135">
        <v>158</v>
      </c>
      <c r="O199" s="135">
        <v>710</v>
      </c>
      <c r="P199" s="136">
        <f t="shared" si="5"/>
        <v>0.22253521126760564</v>
      </c>
    </row>
    <row r="200" spans="1:16" s="30" customFormat="1" ht="14.1" customHeight="1" x14ac:dyDescent="0.25">
      <c r="A200" s="65">
        <v>141</v>
      </c>
      <c r="B200" s="66">
        <v>488</v>
      </c>
      <c r="C200" s="67" t="s">
        <v>139</v>
      </c>
      <c r="D200" s="140">
        <f t="shared" si="4"/>
        <v>1</v>
      </c>
      <c r="E200" s="141">
        <v>20</v>
      </c>
      <c r="F200" s="141">
        <v>59</v>
      </c>
      <c r="G200" s="141">
        <v>6</v>
      </c>
      <c r="H200" s="141">
        <v>4</v>
      </c>
      <c r="I200" s="141">
        <v>0</v>
      </c>
      <c r="J200" s="141">
        <v>1</v>
      </c>
      <c r="K200" s="141">
        <v>58</v>
      </c>
      <c r="L200" s="141">
        <v>1</v>
      </c>
      <c r="M200" s="141">
        <v>3</v>
      </c>
      <c r="N200" s="141">
        <v>152</v>
      </c>
      <c r="O200" s="141">
        <v>710</v>
      </c>
      <c r="P200" s="142">
        <f t="shared" si="5"/>
        <v>0.21408450704225351</v>
      </c>
    </row>
    <row r="201" spans="1:16" s="30" customFormat="1" ht="14.1" customHeight="1" x14ac:dyDescent="0.25">
      <c r="A201" s="71">
        <v>142</v>
      </c>
      <c r="B201" s="72">
        <v>488</v>
      </c>
      <c r="C201" s="73" t="s">
        <v>140</v>
      </c>
      <c r="D201" s="134">
        <f t="shared" ref="D201:D264" si="6">LARGE(E201:K201,1)-LARGE(E201:K201,2)</f>
        <v>3</v>
      </c>
      <c r="E201" s="135">
        <v>16</v>
      </c>
      <c r="F201" s="135">
        <v>62</v>
      </c>
      <c r="G201" s="135">
        <v>1</v>
      </c>
      <c r="H201" s="135">
        <v>4</v>
      </c>
      <c r="I201" s="135">
        <v>4</v>
      </c>
      <c r="J201" s="135">
        <v>2</v>
      </c>
      <c r="K201" s="135">
        <v>65</v>
      </c>
      <c r="L201" s="135">
        <v>3</v>
      </c>
      <c r="M201" s="135">
        <v>4</v>
      </c>
      <c r="N201" s="135">
        <v>161</v>
      </c>
      <c r="O201" s="135">
        <v>710</v>
      </c>
      <c r="P201" s="136">
        <f t="shared" ref="P201:P264" si="7">N201/O201</f>
        <v>0.22676056338028169</v>
      </c>
    </row>
    <row r="202" spans="1:16" s="30" customFormat="1" ht="14.1" customHeight="1" x14ac:dyDescent="0.25">
      <c r="A202" s="65">
        <v>143</v>
      </c>
      <c r="B202" s="66">
        <v>488</v>
      </c>
      <c r="C202" s="67" t="s">
        <v>141</v>
      </c>
      <c r="D202" s="140">
        <f t="shared" si="6"/>
        <v>8</v>
      </c>
      <c r="E202" s="141">
        <v>17</v>
      </c>
      <c r="F202" s="141">
        <v>54</v>
      </c>
      <c r="G202" s="141">
        <v>7</v>
      </c>
      <c r="H202" s="141">
        <v>4</v>
      </c>
      <c r="I202" s="141">
        <v>1</v>
      </c>
      <c r="J202" s="141">
        <v>1</v>
      </c>
      <c r="K202" s="141">
        <v>62</v>
      </c>
      <c r="L202" s="141">
        <v>3</v>
      </c>
      <c r="M202" s="141">
        <v>2</v>
      </c>
      <c r="N202" s="141">
        <v>151</v>
      </c>
      <c r="O202" s="141">
        <v>710</v>
      </c>
      <c r="P202" s="142">
        <f t="shared" si="7"/>
        <v>0.21267605633802816</v>
      </c>
    </row>
    <row r="203" spans="1:16" s="30" customFormat="1" ht="14.1" customHeight="1" x14ac:dyDescent="0.25">
      <c r="A203" s="71">
        <v>144</v>
      </c>
      <c r="B203" s="72">
        <v>488</v>
      </c>
      <c r="C203" s="73" t="s">
        <v>142</v>
      </c>
      <c r="D203" s="134">
        <f t="shared" si="6"/>
        <v>0</v>
      </c>
      <c r="E203" s="135">
        <v>14</v>
      </c>
      <c r="F203" s="135">
        <v>50</v>
      </c>
      <c r="G203" s="135">
        <v>4</v>
      </c>
      <c r="H203" s="135">
        <v>3</v>
      </c>
      <c r="I203" s="135">
        <v>5</v>
      </c>
      <c r="J203" s="135">
        <v>3</v>
      </c>
      <c r="K203" s="135">
        <v>50</v>
      </c>
      <c r="L203" s="135">
        <v>5</v>
      </c>
      <c r="M203" s="135">
        <v>2</v>
      </c>
      <c r="N203" s="135">
        <v>136</v>
      </c>
      <c r="O203" s="135">
        <v>710</v>
      </c>
      <c r="P203" s="136">
        <f t="shared" si="7"/>
        <v>0.19154929577464788</v>
      </c>
    </row>
    <row r="204" spans="1:16" s="30" customFormat="1" ht="14.1" customHeight="1" x14ac:dyDescent="0.25">
      <c r="A204" s="65">
        <v>145</v>
      </c>
      <c r="B204" s="66">
        <v>488</v>
      </c>
      <c r="C204" s="67" t="s">
        <v>143</v>
      </c>
      <c r="D204" s="140">
        <f t="shared" si="6"/>
        <v>6</v>
      </c>
      <c r="E204" s="141">
        <v>31</v>
      </c>
      <c r="F204" s="141">
        <v>47</v>
      </c>
      <c r="G204" s="141">
        <v>7</v>
      </c>
      <c r="H204" s="141">
        <v>4</v>
      </c>
      <c r="I204" s="141">
        <v>1</v>
      </c>
      <c r="J204" s="141">
        <v>3</v>
      </c>
      <c r="K204" s="141">
        <v>41</v>
      </c>
      <c r="L204" s="141">
        <v>5</v>
      </c>
      <c r="M204" s="141">
        <v>3</v>
      </c>
      <c r="N204" s="141">
        <v>142</v>
      </c>
      <c r="O204" s="141">
        <v>710</v>
      </c>
      <c r="P204" s="142">
        <f t="shared" si="7"/>
        <v>0.2</v>
      </c>
    </row>
    <row r="205" spans="1:16" s="30" customFormat="1" ht="14.1" customHeight="1" x14ac:dyDescent="0.25">
      <c r="A205" s="71">
        <v>146</v>
      </c>
      <c r="B205" s="72">
        <v>488</v>
      </c>
      <c r="C205" s="73" t="s">
        <v>144</v>
      </c>
      <c r="D205" s="134">
        <f t="shared" si="6"/>
        <v>10</v>
      </c>
      <c r="E205" s="135">
        <v>16</v>
      </c>
      <c r="F205" s="135">
        <v>60</v>
      </c>
      <c r="G205" s="135">
        <v>4</v>
      </c>
      <c r="H205" s="135">
        <v>4</v>
      </c>
      <c r="I205" s="135">
        <v>4</v>
      </c>
      <c r="J205" s="135">
        <v>5</v>
      </c>
      <c r="K205" s="135">
        <v>50</v>
      </c>
      <c r="L205" s="135">
        <v>1</v>
      </c>
      <c r="M205" s="135">
        <v>5</v>
      </c>
      <c r="N205" s="135">
        <v>149</v>
      </c>
      <c r="O205" s="135">
        <v>710</v>
      </c>
      <c r="P205" s="136">
        <f t="shared" si="7"/>
        <v>0.20985915492957746</v>
      </c>
    </row>
    <row r="206" spans="1:16" s="30" customFormat="1" ht="14.1" customHeight="1" x14ac:dyDescent="0.25">
      <c r="A206" s="65">
        <v>147</v>
      </c>
      <c r="B206" s="66">
        <v>488</v>
      </c>
      <c r="C206" s="67" t="s">
        <v>145</v>
      </c>
      <c r="D206" s="140">
        <f t="shared" si="6"/>
        <v>6</v>
      </c>
      <c r="E206" s="141">
        <v>19</v>
      </c>
      <c r="F206" s="141">
        <v>43</v>
      </c>
      <c r="G206" s="141">
        <v>2</v>
      </c>
      <c r="H206" s="141">
        <v>5</v>
      </c>
      <c r="I206" s="141">
        <v>2</v>
      </c>
      <c r="J206" s="141">
        <v>5</v>
      </c>
      <c r="K206" s="141">
        <v>49</v>
      </c>
      <c r="L206" s="141">
        <v>2</v>
      </c>
      <c r="M206" s="141">
        <v>6</v>
      </c>
      <c r="N206" s="141">
        <v>133</v>
      </c>
      <c r="O206" s="141">
        <v>710</v>
      </c>
      <c r="P206" s="142">
        <f t="shared" si="7"/>
        <v>0.18732394366197183</v>
      </c>
    </row>
    <row r="207" spans="1:16" s="30" customFormat="1" ht="14.1" customHeight="1" x14ac:dyDescent="0.25">
      <c r="A207" s="71">
        <v>148</v>
      </c>
      <c r="B207" s="72">
        <v>488</v>
      </c>
      <c r="C207" s="73" t="s">
        <v>146</v>
      </c>
      <c r="D207" s="134">
        <f t="shared" si="6"/>
        <v>8</v>
      </c>
      <c r="E207" s="135">
        <v>20</v>
      </c>
      <c r="F207" s="135">
        <v>51</v>
      </c>
      <c r="G207" s="135">
        <v>6</v>
      </c>
      <c r="H207" s="135">
        <v>3</v>
      </c>
      <c r="I207" s="135">
        <v>6</v>
      </c>
      <c r="J207" s="135">
        <v>1</v>
      </c>
      <c r="K207" s="135">
        <v>59</v>
      </c>
      <c r="L207" s="135">
        <v>3</v>
      </c>
      <c r="M207" s="135">
        <v>4</v>
      </c>
      <c r="N207" s="135">
        <v>153</v>
      </c>
      <c r="O207" s="135">
        <v>710</v>
      </c>
      <c r="P207" s="136">
        <f t="shared" si="7"/>
        <v>0.21549295774647886</v>
      </c>
    </row>
    <row r="208" spans="1:16" s="30" customFormat="1" ht="14.1" customHeight="1" x14ac:dyDescent="0.25">
      <c r="A208" s="65">
        <v>149</v>
      </c>
      <c r="B208" s="66">
        <v>488</v>
      </c>
      <c r="C208" s="67" t="s">
        <v>147</v>
      </c>
      <c r="D208" s="140">
        <f t="shared" si="6"/>
        <v>7</v>
      </c>
      <c r="E208" s="141">
        <v>26</v>
      </c>
      <c r="F208" s="141">
        <v>48</v>
      </c>
      <c r="G208" s="141">
        <v>8</v>
      </c>
      <c r="H208" s="141">
        <v>4</v>
      </c>
      <c r="I208" s="141">
        <v>2</v>
      </c>
      <c r="J208" s="141">
        <v>3</v>
      </c>
      <c r="K208" s="141">
        <v>55</v>
      </c>
      <c r="L208" s="141">
        <v>2</v>
      </c>
      <c r="M208" s="141">
        <v>12</v>
      </c>
      <c r="N208" s="141">
        <v>160</v>
      </c>
      <c r="O208" s="141">
        <v>710</v>
      </c>
      <c r="P208" s="142">
        <f t="shared" si="7"/>
        <v>0.22535211267605634</v>
      </c>
    </row>
    <row r="209" spans="1:16" s="30" customFormat="1" ht="14.1" customHeight="1" x14ac:dyDescent="0.25">
      <c r="A209" s="71">
        <v>150</v>
      </c>
      <c r="B209" s="72">
        <v>488</v>
      </c>
      <c r="C209" s="73" t="s">
        <v>148</v>
      </c>
      <c r="D209" s="134">
        <f t="shared" si="6"/>
        <v>1</v>
      </c>
      <c r="E209" s="135">
        <v>19</v>
      </c>
      <c r="F209" s="135">
        <v>56</v>
      </c>
      <c r="G209" s="135">
        <v>6</v>
      </c>
      <c r="H209" s="135">
        <v>8</v>
      </c>
      <c r="I209" s="135">
        <v>6</v>
      </c>
      <c r="J209" s="135">
        <v>5</v>
      </c>
      <c r="K209" s="135">
        <v>55</v>
      </c>
      <c r="L209" s="135">
        <v>4</v>
      </c>
      <c r="M209" s="135">
        <v>9</v>
      </c>
      <c r="N209" s="135">
        <v>168</v>
      </c>
      <c r="O209" s="135">
        <v>709</v>
      </c>
      <c r="P209" s="136">
        <f t="shared" si="7"/>
        <v>0.23695345557122707</v>
      </c>
    </row>
    <row r="210" spans="1:16" s="30" customFormat="1" ht="14.1" customHeight="1" x14ac:dyDescent="0.25">
      <c r="A210" s="65">
        <v>151</v>
      </c>
      <c r="B210" s="66">
        <v>488</v>
      </c>
      <c r="C210" s="67" t="s">
        <v>149</v>
      </c>
      <c r="D210" s="140">
        <f t="shared" si="6"/>
        <v>14</v>
      </c>
      <c r="E210" s="141">
        <v>13</v>
      </c>
      <c r="F210" s="141">
        <v>40</v>
      </c>
      <c r="G210" s="141">
        <v>14</v>
      </c>
      <c r="H210" s="141">
        <v>1</v>
      </c>
      <c r="I210" s="141">
        <v>2</v>
      </c>
      <c r="J210" s="141">
        <v>5</v>
      </c>
      <c r="K210" s="141">
        <v>54</v>
      </c>
      <c r="L210" s="141">
        <v>3</v>
      </c>
      <c r="M210" s="141">
        <v>5</v>
      </c>
      <c r="N210" s="141">
        <v>137</v>
      </c>
      <c r="O210" s="141">
        <v>709</v>
      </c>
      <c r="P210" s="142">
        <f t="shared" si="7"/>
        <v>0.19322990126939352</v>
      </c>
    </row>
    <row r="211" spans="1:16" s="30" customFormat="1" ht="14.1" customHeight="1" x14ac:dyDescent="0.25">
      <c r="A211" s="71">
        <v>152</v>
      </c>
      <c r="B211" s="72">
        <v>488</v>
      </c>
      <c r="C211" s="73" t="s">
        <v>174</v>
      </c>
      <c r="D211" s="134">
        <f t="shared" si="6"/>
        <v>12</v>
      </c>
      <c r="E211" s="135">
        <v>19</v>
      </c>
      <c r="F211" s="135">
        <v>43</v>
      </c>
      <c r="G211" s="135">
        <v>3</v>
      </c>
      <c r="H211" s="135">
        <v>6</v>
      </c>
      <c r="I211" s="135">
        <v>2</v>
      </c>
      <c r="J211" s="135">
        <v>1</v>
      </c>
      <c r="K211" s="135">
        <v>55</v>
      </c>
      <c r="L211" s="135">
        <v>3</v>
      </c>
      <c r="M211" s="135">
        <v>4</v>
      </c>
      <c r="N211" s="135">
        <v>136</v>
      </c>
      <c r="O211" s="135">
        <v>709</v>
      </c>
      <c r="P211" s="136">
        <f t="shared" si="7"/>
        <v>0.1918194640338505</v>
      </c>
    </row>
    <row r="212" spans="1:16" s="30" customFormat="1" ht="14.1" customHeight="1" x14ac:dyDescent="0.25">
      <c r="A212" s="65">
        <v>153</v>
      </c>
      <c r="B212" s="66">
        <v>488</v>
      </c>
      <c r="C212" s="67" t="s">
        <v>175</v>
      </c>
      <c r="D212" s="140">
        <f t="shared" si="6"/>
        <v>6</v>
      </c>
      <c r="E212" s="141">
        <v>15</v>
      </c>
      <c r="F212" s="141">
        <v>49</v>
      </c>
      <c r="G212" s="141">
        <v>8</v>
      </c>
      <c r="H212" s="141">
        <v>1</v>
      </c>
      <c r="I212" s="141">
        <v>6</v>
      </c>
      <c r="J212" s="141">
        <v>6</v>
      </c>
      <c r="K212" s="141">
        <v>55</v>
      </c>
      <c r="L212" s="141">
        <v>4</v>
      </c>
      <c r="M212" s="141">
        <v>6</v>
      </c>
      <c r="N212" s="141">
        <v>150</v>
      </c>
      <c r="O212" s="141">
        <v>709</v>
      </c>
      <c r="P212" s="142">
        <f t="shared" si="7"/>
        <v>0.21156558533145275</v>
      </c>
    </row>
    <row r="213" spans="1:16" s="30" customFormat="1" ht="14.1" customHeight="1" x14ac:dyDescent="0.25">
      <c r="A213" s="59" t="s">
        <v>159</v>
      </c>
      <c r="B213" s="60">
        <v>488</v>
      </c>
      <c r="C213" s="61" t="s">
        <v>24</v>
      </c>
      <c r="D213" s="137">
        <f t="shared" si="6"/>
        <v>64</v>
      </c>
      <c r="E213" s="138">
        <v>320</v>
      </c>
      <c r="F213" s="138">
        <v>873</v>
      </c>
      <c r="G213" s="138">
        <v>101</v>
      </c>
      <c r="H213" s="138">
        <v>73</v>
      </c>
      <c r="I213" s="138">
        <v>50</v>
      </c>
      <c r="J213" s="138">
        <v>53</v>
      </c>
      <c r="K213" s="138">
        <v>937</v>
      </c>
      <c r="L213" s="138">
        <v>48</v>
      </c>
      <c r="M213" s="138">
        <v>77</v>
      </c>
      <c r="N213" s="138">
        <v>2532</v>
      </c>
      <c r="O213" s="138">
        <v>12066</v>
      </c>
      <c r="P213" s="139">
        <f t="shared" si="7"/>
        <v>0.20984584783689705</v>
      </c>
    </row>
    <row r="214" spans="1:16" s="30" customFormat="1" ht="14.1" customHeight="1" x14ac:dyDescent="0.25">
      <c r="A214" s="65">
        <v>154</v>
      </c>
      <c r="B214" s="66">
        <v>489</v>
      </c>
      <c r="C214" s="67" t="s">
        <v>126</v>
      </c>
      <c r="D214" s="140">
        <f t="shared" si="6"/>
        <v>25</v>
      </c>
      <c r="E214" s="141">
        <v>23</v>
      </c>
      <c r="F214" s="141">
        <v>81</v>
      </c>
      <c r="G214" s="141">
        <v>5</v>
      </c>
      <c r="H214" s="141">
        <v>1</v>
      </c>
      <c r="I214" s="141">
        <v>2</v>
      </c>
      <c r="J214" s="141">
        <v>3</v>
      </c>
      <c r="K214" s="141">
        <v>106</v>
      </c>
      <c r="L214" s="141">
        <v>2</v>
      </c>
      <c r="M214" s="141">
        <v>4</v>
      </c>
      <c r="N214" s="141">
        <v>227</v>
      </c>
      <c r="O214" s="141">
        <v>683</v>
      </c>
      <c r="P214" s="142">
        <f t="shared" si="7"/>
        <v>0.33235724743777451</v>
      </c>
    </row>
    <row r="215" spans="1:16" s="30" customFormat="1" ht="14.1" customHeight="1" x14ac:dyDescent="0.25">
      <c r="A215" s="71">
        <v>155</v>
      </c>
      <c r="B215" s="72">
        <v>489</v>
      </c>
      <c r="C215" s="73" t="s">
        <v>128</v>
      </c>
      <c r="D215" s="134">
        <f t="shared" si="6"/>
        <v>9</v>
      </c>
      <c r="E215" s="135">
        <v>17</v>
      </c>
      <c r="F215" s="135">
        <v>80</v>
      </c>
      <c r="G215" s="135">
        <v>6</v>
      </c>
      <c r="H215" s="135">
        <v>6</v>
      </c>
      <c r="I215" s="135">
        <v>3</v>
      </c>
      <c r="J215" s="135">
        <v>2</v>
      </c>
      <c r="K215" s="135">
        <v>71</v>
      </c>
      <c r="L215" s="135">
        <v>3</v>
      </c>
      <c r="M215" s="135">
        <v>9</v>
      </c>
      <c r="N215" s="135">
        <v>197</v>
      </c>
      <c r="O215" s="135">
        <v>683</v>
      </c>
      <c r="P215" s="136">
        <f t="shared" si="7"/>
        <v>0.28843338213762809</v>
      </c>
    </row>
    <row r="216" spans="1:16" s="30" customFormat="1" ht="14.1" customHeight="1" x14ac:dyDescent="0.25">
      <c r="A216" s="59" t="s">
        <v>159</v>
      </c>
      <c r="B216" s="60">
        <v>489</v>
      </c>
      <c r="C216" s="61" t="s">
        <v>11</v>
      </c>
      <c r="D216" s="137">
        <f t="shared" si="6"/>
        <v>16</v>
      </c>
      <c r="E216" s="138">
        <v>40</v>
      </c>
      <c r="F216" s="138">
        <v>161</v>
      </c>
      <c r="G216" s="138">
        <v>11</v>
      </c>
      <c r="H216" s="138">
        <v>7</v>
      </c>
      <c r="I216" s="138">
        <v>5</v>
      </c>
      <c r="J216" s="138">
        <v>5</v>
      </c>
      <c r="K216" s="138">
        <v>177</v>
      </c>
      <c r="L216" s="138">
        <v>5</v>
      </c>
      <c r="M216" s="138">
        <v>13</v>
      </c>
      <c r="N216" s="138">
        <v>424</v>
      </c>
      <c r="O216" s="138">
        <v>1366</v>
      </c>
      <c r="P216" s="139">
        <f t="shared" si="7"/>
        <v>0.31039531478770133</v>
      </c>
    </row>
    <row r="217" spans="1:16" s="30" customFormat="1" ht="14.1" customHeight="1" x14ac:dyDescent="0.25">
      <c r="A217" s="71">
        <v>156</v>
      </c>
      <c r="B217" s="72">
        <v>490</v>
      </c>
      <c r="C217" s="73" t="s">
        <v>126</v>
      </c>
      <c r="D217" s="134">
        <f t="shared" si="6"/>
        <v>6</v>
      </c>
      <c r="E217" s="135">
        <v>14</v>
      </c>
      <c r="F217" s="135">
        <v>52</v>
      </c>
      <c r="G217" s="135">
        <v>3</v>
      </c>
      <c r="H217" s="135">
        <v>5</v>
      </c>
      <c r="I217" s="135">
        <v>7</v>
      </c>
      <c r="J217" s="135">
        <v>3</v>
      </c>
      <c r="K217" s="135">
        <v>58</v>
      </c>
      <c r="L217" s="135">
        <v>1</v>
      </c>
      <c r="M217" s="135">
        <v>15</v>
      </c>
      <c r="N217" s="135">
        <v>158</v>
      </c>
      <c r="O217" s="135">
        <v>520</v>
      </c>
      <c r="P217" s="136">
        <f t="shared" si="7"/>
        <v>0.30384615384615382</v>
      </c>
    </row>
    <row r="218" spans="1:16" s="30" customFormat="1" ht="14.1" customHeight="1" x14ac:dyDescent="0.25">
      <c r="A218" s="65">
        <v>157</v>
      </c>
      <c r="B218" s="66">
        <v>490</v>
      </c>
      <c r="C218" s="67" t="s">
        <v>128</v>
      </c>
      <c r="D218" s="140">
        <f t="shared" si="6"/>
        <v>1</v>
      </c>
      <c r="E218" s="141">
        <v>22</v>
      </c>
      <c r="F218" s="141">
        <v>47</v>
      </c>
      <c r="G218" s="141">
        <v>2</v>
      </c>
      <c r="H218" s="141">
        <v>0</v>
      </c>
      <c r="I218" s="141">
        <v>4</v>
      </c>
      <c r="J218" s="141">
        <v>5</v>
      </c>
      <c r="K218" s="141">
        <v>48</v>
      </c>
      <c r="L218" s="141">
        <v>4</v>
      </c>
      <c r="M218" s="141">
        <v>8</v>
      </c>
      <c r="N218" s="141">
        <v>140</v>
      </c>
      <c r="O218" s="141">
        <v>520</v>
      </c>
      <c r="P218" s="142">
        <f t="shared" si="7"/>
        <v>0.26923076923076922</v>
      </c>
    </row>
    <row r="219" spans="1:16" s="30" customFormat="1" ht="14.1" customHeight="1" x14ac:dyDescent="0.25">
      <c r="A219" s="59" t="s">
        <v>159</v>
      </c>
      <c r="B219" s="60">
        <v>490</v>
      </c>
      <c r="C219" s="61" t="s">
        <v>11</v>
      </c>
      <c r="D219" s="137">
        <f t="shared" si="6"/>
        <v>7</v>
      </c>
      <c r="E219" s="138">
        <v>36</v>
      </c>
      <c r="F219" s="138">
        <v>99</v>
      </c>
      <c r="G219" s="138">
        <v>5</v>
      </c>
      <c r="H219" s="138">
        <v>5</v>
      </c>
      <c r="I219" s="138">
        <v>11</v>
      </c>
      <c r="J219" s="138">
        <v>8</v>
      </c>
      <c r="K219" s="138">
        <v>106</v>
      </c>
      <c r="L219" s="138">
        <v>5</v>
      </c>
      <c r="M219" s="138">
        <v>23</v>
      </c>
      <c r="N219" s="138">
        <v>298</v>
      </c>
      <c r="O219" s="138">
        <v>1040</v>
      </c>
      <c r="P219" s="139">
        <f t="shared" si="7"/>
        <v>0.28653846153846152</v>
      </c>
    </row>
    <row r="220" spans="1:16" s="30" customFormat="1" ht="14.1" customHeight="1" x14ac:dyDescent="0.25">
      <c r="A220" s="65">
        <v>158</v>
      </c>
      <c r="B220" s="66">
        <v>491</v>
      </c>
      <c r="C220" s="67" t="s">
        <v>126</v>
      </c>
      <c r="D220" s="140">
        <f t="shared" si="6"/>
        <v>3</v>
      </c>
      <c r="E220" s="141">
        <v>34</v>
      </c>
      <c r="F220" s="141">
        <v>56</v>
      </c>
      <c r="G220" s="141">
        <v>5</v>
      </c>
      <c r="H220" s="141">
        <v>1</v>
      </c>
      <c r="I220" s="141">
        <v>7</v>
      </c>
      <c r="J220" s="141">
        <v>1</v>
      </c>
      <c r="K220" s="141">
        <v>53</v>
      </c>
      <c r="L220" s="141">
        <v>2</v>
      </c>
      <c r="M220" s="141">
        <v>7</v>
      </c>
      <c r="N220" s="141">
        <v>166</v>
      </c>
      <c r="O220" s="141">
        <v>735</v>
      </c>
      <c r="P220" s="142">
        <f t="shared" si="7"/>
        <v>0.22585034013605443</v>
      </c>
    </row>
    <row r="221" spans="1:16" s="30" customFormat="1" ht="14.1" customHeight="1" x14ac:dyDescent="0.25">
      <c r="A221" s="71">
        <v>159</v>
      </c>
      <c r="B221" s="72">
        <v>491</v>
      </c>
      <c r="C221" s="73" t="s">
        <v>128</v>
      </c>
      <c r="D221" s="134">
        <f t="shared" si="6"/>
        <v>6</v>
      </c>
      <c r="E221" s="135">
        <v>35</v>
      </c>
      <c r="F221" s="135">
        <v>63</v>
      </c>
      <c r="G221" s="135">
        <v>5</v>
      </c>
      <c r="H221" s="135">
        <v>3</v>
      </c>
      <c r="I221" s="135">
        <v>1</v>
      </c>
      <c r="J221" s="135">
        <v>0</v>
      </c>
      <c r="K221" s="135">
        <v>57</v>
      </c>
      <c r="L221" s="135">
        <v>3</v>
      </c>
      <c r="M221" s="135">
        <v>10</v>
      </c>
      <c r="N221" s="135">
        <v>177</v>
      </c>
      <c r="O221" s="135">
        <v>735</v>
      </c>
      <c r="P221" s="136">
        <f t="shared" si="7"/>
        <v>0.24081632653061225</v>
      </c>
    </row>
    <row r="222" spans="1:16" s="30" customFormat="1" ht="14.1" customHeight="1" x14ac:dyDescent="0.25">
      <c r="A222" s="65">
        <v>160</v>
      </c>
      <c r="B222" s="66">
        <v>491</v>
      </c>
      <c r="C222" s="67" t="s">
        <v>129</v>
      </c>
      <c r="D222" s="140">
        <f t="shared" si="6"/>
        <v>13</v>
      </c>
      <c r="E222" s="141">
        <v>27</v>
      </c>
      <c r="F222" s="141">
        <v>64</v>
      </c>
      <c r="G222" s="141">
        <v>5</v>
      </c>
      <c r="H222" s="141">
        <v>2</v>
      </c>
      <c r="I222" s="141">
        <v>3</v>
      </c>
      <c r="J222" s="141">
        <v>3</v>
      </c>
      <c r="K222" s="141">
        <v>51</v>
      </c>
      <c r="L222" s="141">
        <v>0</v>
      </c>
      <c r="M222" s="141">
        <v>10</v>
      </c>
      <c r="N222" s="141">
        <v>165</v>
      </c>
      <c r="O222" s="141">
        <v>735</v>
      </c>
      <c r="P222" s="142">
        <f t="shared" si="7"/>
        <v>0.22448979591836735</v>
      </c>
    </row>
    <row r="223" spans="1:16" s="30" customFormat="1" ht="14.1" customHeight="1" x14ac:dyDescent="0.25">
      <c r="A223" s="71">
        <v>161</v>
      </c>
      <c r="B223" s="72">
        <v>491</v>
      </c>
      <c r="C223" s="73" t="s">
        <v>138</v>
      </c>
      <c r="D223" s="134">
        <f t="shared" si="6"/>
        <v>2</v>
      </c>
      <c r="E223" s="135">
        <v>18</v>
      </c>
      <c r="F223" s="135">
        <v>53</v>
      </c>
      <c r="G223" s="135">
        <v>5</v>
      </c>
      <c r="H223" s="135">
        <v>2</v>
      </c>
      <c r="I223" s="135">
        <v>4</v>
      </c>
      <c r="J223" s="135">
        <v>7</v>
      </c>
      <c r="K223" s="135">
        <v>55</v>
      </c>
      <c r="L223" s="135">
        <v>3</v>
      </c>
      <c r="M223" s="135">
        <v>12</v>
      </c>
      <c r="N223" s="135">
        <v>159</v>
      </c>
      <c r="O223" s="135">
        <v>734</v>
      </c>
      <c r="P223" s="136">
        <f t="shared" si="7"/>
        <v>0.21662125340599456</v>
      </c>
    </row>
    <row r="224" spans="1:16" s="30" customFormat="1" ht="14.1" customHeight="1" x14ac:dyDescent="0.25">
      <c r="A224" s="59" t="s">
        <v>159</v>
      </c>
      <c r="B224" s="60">
        <v>491</v>
      </c>
      <c r="C224" s="61" t="s">
        <v>13</v>
      </c>
      <c r="D224" s="137">
        <f t="shared" si="6"/>
        <v>20</v>
      </c>
      <c r="E224" s="138">
        <v>114</v>
      </c>
      <c r="F224" s="138">
        <v>236</v>
      </c>
      <c r="G224" s="138">
        <v>20</v>
      </c>
      <c r="H224" s="138">
        <v>8</v>
      </c>
      <c r="I224" s="138">
        <v>15</v>
      </c>
      <c r="J224" s="138">
        <v>11</v>
      </c>
      <c r="K224" s="138">
        <v>216</v>
      </c>
      <c r="L224" s="138">
        <v>8</v>
      </c>
      <c r="M224" s="138">
        <v>39</v>
      </c>
      <c r="N224" s="138">
        <v>667</v>
      </c>
      <c r="O224" s="138">
        <v>2939</v>
      </c>
      <c r="P224" s="139">
        <f t="shared" si="7"/>
        <v>0.22694794147669275</v>
      </c>
    </row>
    <row r="225" spans="1:16" s="30" customFormat="1" ht="14.1" customHeight="1" x14ac:dyDescent="0.25">
      <c r="A225" s="71">
        <v>162</v>
      </c>
      <c r="B225" s="72">
        <v>492</v>
      </c>
      <c r="C225" s="73" t="s">
        <v>126</v>
      </c>
      <c r="D225" s="134">
        <f t="shared" si="6"/>
        <v>4</v>
      </c>
      <c r="E225" s="135">
        <v>31</v>
      </c>
      <c r="F225" s="135">
        <v>71</v>
      </c>
      <c r="G225" s="135">
        <v>5</v>
      </c>
      <c r="H225" s="135">
        <v>5</v>
      </c>
      <c r="I225" s="135">
        <v>1</v>
      </c>
      <c r="J225" s="135">
        <v>4</v>
      </c>
      <c r="K225" s="135">
        <v>67</v>
      </c>
      <c r="L225" s="135">
        <v>3</v>
      </c>
      <c r="M225" s="135">
        <v>6</v>
      </c>
      <c r="N225" s="135">
        <v>193</v>
      </c>
      <c r="O225" s="135">
        <v>518</v>
      </c>
      <c r="P225" s="136">
        <f t="shared" si="7"/>
        <v>0.37258687258687256</v>
      </c>
    </row>
    <row r="226" spans="1:16" s="30" customFormat="1" ht="14.1" customHeight="1" x14ac:dyDescent="0.25">
      <c r="A226" s="65">
        <v>163</v>
      </c>
      <c r="B226" s="66">
        <v>492</v>
      </c>
      <c r="C226" s="67" t="s">
        <v>128</v>
      </c>
      <c r="D226" s="140">
        <f t="shared" si="6"/>
        <v>5</v>
      </c>
      <c r="E226" s="141">
        <v>26</v>
      </c>
      <c r="F226" s="141">
        <v>73</v>
      </c>
      <c r="G226" s="141">
        <v>4</v>
      </c>
      <c r="H226" s="141">
        <v>6</v>
      </c>
      <c r="I226" s="141">
        <v>2</v>
      </c>
      <c r="J226" s="141">
        <v>0</v>
      </c>
      <c r="K226" s="141">
        <v>78</v>
      </c>
      <c r="L226" s="141">
        <v>1</v>
      </c>
      <c r="M226" s="141">
        <v>11</v>
      </c>
      <c r="N226" s="141">
        <v>201</v>
      </c>
      <c r="O226" s="141">
        <v>518</v>
      </c>
      <c r="P226" s="142">
        <f t="shared" si="7"/>
        <v>0.38803088803088803</v>
      </c>
    </row>
    <row r="227" spans="1:16" s="30" customFormat="1" ht="14.1" customHeight="1" x14ac:dyDescent="0.25">
      <c r="A227" s="59" t="s">
        <v>159</v>
      </c>
      <c r="B227" s="60">
        <v>492</v>
      </c>
      <c r="C227" s="61" t="s">
        <v>11</v>
      </c>
      <c r="D227" s="137">
        <f t="shared" si="6"/>
        <v>1</v>
      </c>
      <c r="E227" s="138">
        <v>57</v>
      </c>
      <c r="F227" s="138">
        <v>144</v>
      </c>
      <c r="G227" s="138">
        <v>9</v>
      </c>
      <c r="H227" s="138">
        <v>11</v>
      </c>
      <c r="I227" s="138">
        <v>3</v>
      </c>
      <c r="J227" s="138">
        <v>4</v>
      </c>
      <c r="K227" s="138">
        <v>145</v>
      </c>
      <c r="L227" s="138">
        <v>4</v>
      </c>
      <c r="M227" s="138">
        <v>17</v>
      </c>
      <c r="N227" s="138">
        <v>394</v>
      </c>
      <c r="O227" s="138">
        <v>1036</v>
      </c>
      <c r="P227" s="139">
        <f t="shared" si="7"/>
        <v>0.38030888030888033</v>
      </c>
    </row>
    <row r="228" spans="1:16" s="30" customFormat="1" ht="14.1" customHeight="1" x14ac:dyDescent="0.25">
      <c r="A228" s="65">
        <v>164</v>
      </c>
      <c r="B228" s="66">
        <v>493</v>
      </c>
      <c r="C228" s="67" t="s">
        <v>126</v>
      </c>
      <c r="D228" s="140">
        <f t="shared" si="6"/>
        <v>16</v>
      </c>
      <c r="E228" s="141">
        <v>26</v>
      </c>
      <c r="F228" s="141">
        <v>48</v>
      </c>
      <c r="G228" s="141">
        <v>7</v>
      </c>
      <c r="H228" s="141">
        <v>6</v>
      </c>
      <c r="I228" s="141">
        <v>2</v>
      </c>
      <c r="J228" s="141">
        <v>8</v>
      </c>
      <c r="K228" s="141">
        <v>64</v>
      </c>
      <c r="L228" s="141">
        <v>1</v>
      </c>
      <c r="M228" s="141">
        <v>1</v>
      </c>
      <c r="N228" s="141">
        <v>163</v>
      </c>
      <c r="O228" s="141">
        <v>499</v>
      </c>
      <c r="P228" s="142">
        <f t="shared" si="7"/>
        <v>0.32665330661322645</v>
      </c>
    </row>
    <row r="229" spans="1:16" s="30" customFormat="1" ht="14.1" customHeight="1" x14ac:dyDescent="0.25">
      <c r="A229" s="71">
        <v>165</v>
      </c>
      <c r="B229" s="72">
        <v>493</v>
      </c>
      <c r="C229" s="73" t="s">
        <v>128</v>
      </c>
      <c r="D229" s="134">
        <f t="shared" si="6"/>
        <v>41</v>
      </c>
      <c r="E229" s="135">
        <v>18</v>
      </c>
      <c r="F229" s="135">
        <v>32</v>
      </c>
      <c r="G229" s="135">
        <v>6</v>
      </c>
      <c r="H229" s="135">
        <v>4</v>
      </c>
      <c r="I229" s="135">
        <v>2</v>
      </c>
      <c r="J229" s="135">
        <v>2</v>
      </c>
      <c r="K229" s="135">
        <v>73</v>
      </c>
      <c r="L229" s="135">
        <v>3</v>
      </c>
      <c r="M229" s="135">
        <v>6</v>
      </c>
      <c r="N229" s="135">
        <v>146</v>
      </c>
      <c r="O229" s="135">
        <v>498</v>
      </c>
      <c r="P229" s="136">
        <f t="shared" si="7"/>
        <v>0.29317269076305219</v>
      </c>
    </row>
    <row r="230" spans="1:16" s="30" customFormat="1" ht="14.1" customHeight="1" x14ac:dyDescent="0.25">
      <c r="A230" s="77" t="s">
        <v>159</v>
      </c>
      <c r="B230" s="78">
        <v>493</v>
      </c>
      <c r="C230" s="79" t="s">
        <v>11</v>
      </c>
      <c r="D230" s="152">
        <f t="shared" si="6"/>
        <v>57</v>
      </c>
      <c r="E230" s="145">
        <v>44</v>
      </c>
      <c r="F230" s="145">
        <v>80</v>
      </c>
      <c r="G230" s="145">
        <v>13</v>
      </c>
      <c r="H230" s="145">
        <v>10</v>
      </c>
      <c r="I230" s="145">
        <v>4</v>
      </c>
      <c r="J230" s="145">
        <v>10</v>
      </c>
      <c r="K230" s="145">
        <v>137</v>
      </c>
      <c r="L230" s="145">
        <v>4</v>
      </c>
      <c r="M230" s="145">
        <v>7</v>
      </c>
      <c r="N230" s="145">
        <v>309</v>
      </c>
      <c r="O230" s="145">
        <v>997</v>
      </c>
      <c r="P230" s="146">
        <f t="shared" si="7"/>
        <v>0.30992978936810434</v>
      </c>
    </row>
    <row r="231" spans="1:16" s="30" customFormat="1" ht="14.1" customHeight="1" x14ac:dyDescent="0.25">
      <c r="A231" s="104">
        <v>166</v>
      </c>
      <c r="B231" s="105">
        <v>494</v>
      </c>
      <c r="C231" s="106" t="s">
        <v>126</v>
      </c>
      <c r="D231" s="153">
        <f t="shared" si="6"/>
        <v>27</v>
      </c>
      <c r="E231" s="147">
        <v>47</v>
      </c>
      <c r="F231" s="147">
        <v>74</v>
      </c>
      <c r="G231" s="147">
        <v>5</v>
      </c>
      <c r="H231" s="147">
        <v>5</v>
      </c>
      <c r="I231" s="147">
        <v>0</v>
      </c>
      <c r="J231" s="147">
        <v>3</v>
      </c>
      <c r="K231" s="147">
        <v>44</v>
      </c>
      <c r="L231" s="147">
        <v>2</v>
      </c>
      <c r="M231" s="147">
        <v>3</v>
      </c>
      <c r="N231" s="147">
        <v>183</v>
      </c>
      <c r="O231" s="147">
        <v>475</v>
      </c>
      <c r="P231" s="148">
        <f t="shared" si="7"/>
        <v>0.38526315789473686</v>
      </c>
    </row>
    <row r="232" spans="1:16" s="30" customFormat="1" ht="14.1" customHeight="1" x14ac:dyDescent="0.25">
      <c r="A232" s="65">
        <v>167</v>
      </c>
      <c r="B232" s="66">
        <v>494</v>
      </c>
      <c r="C232" s="67" t="s">
        <v>128</v>
      </c>
      <c r="D232" s="140">
        <f t="shared" si="6"/>
        <v>12</v>
      </c>
      <c r="E232" s="141">
        <v>47</v>
      </c>
      <c r="F232" s="141">
        <v>61</v>
      </c>
      <c r="G232" s="141">
        <v>6</v>
      </c>
      <c r="H232" s="141">
        <v>1</v>
      </c>
      <c r="I232" s="141">
        <v>1</v>
      </c>
      <c r="J232" s="141">
        <v>3</v>
      </c>
      <c r="K232" s="141">
        <v>49</v>
      </c>
      <c r="L232" s="141">
        <v>2</v>
      </c>
      <c r="M232" s="141">
        <v>10</v>
      </c>
      <c r="N232" s="141">
        <v>180</v>
      </c>
      <c r="O232" s="141">
        <v>474</v>
      </c>
      <c r="P232" s="142">
        <f t="shared" si="7"/>
        <v>0.379746835443038</v>
      </c>
    </row>
    <row r="233" spans="1:16" s="30" customFormat="1" ht="14.1" customHeight="1" x14ac:dyDescent="0.25">
      <c r="A233" s="59" t="s">
        <v>159</v>
      </c>
      <c r="B233" s="60">
        <v>494</v>
      </c>
      <c r="C233" s="61" t="s">
        <v>11</v>
      </c>
      <c r="D233" s="137">
        <f t="shared" si="6"/>
        <v>41</v>
      </c>
      <c r="E233" s="138">
        <v>94</v>
      </c>
      <c r="F233" s="138">
        <v>135</v>
      </c>
      <c r="G233" s="138">
        <v>11</v>
      </c>
      <c r="H233" s="138">
        <v>6</v>
      </c>
      <c r="I233" s="138">
        <v>1</v>
      </c>
      <c r="J233" s="138">
        <v>6</v>
      </c>
      <c r="K233" s="138">
        <v>93</v>
      </c>
      <c r="L233" s="138">
        <v>4</v>
      </c>
      <c r="M233" s="138">
        <v>13</v>
      </c>
      <c r="N233" s="138">
        <v>363</v>
      </c>
      <c r="O233" s="138">
        <v>949</v>
      </c>
      <c r="P233" s="139">
        <f t="shared" si="7"/>
        <v>0.38250790305584825</v>
      </c>
    </row>
    <row r="234" spans="1:16" s="30" customFormat="1" ht="14.1" customHeight="1" x14ac:dyDescent="0.25">
      <c r="A234" s="65">
        <v>168</v>
      </c>
      <c r="B234" s="66">
        <v>495</v>
      </c>
      <c r="C234" s="67" t="s">
        <v>126</v>
      </c>
      <c r="D234" s="140">
        <f t="shared" si="6"/>
        <v>8</v>
      </c>
      <c r="E234" s="141">
        <v>32</v>
      </c>
      <c r="F234" s="141">
        <v>41</v>
      </c>
      <c r="G234" s="141">
        <v>5</v>
      </c>
      <c r="H234" s="141">
        <v>13</v>
      </c>
      <c r="I234" s="141">
        <v>2</v>
      </c>
      <c r="J234" s="141">
        <v>4</v>
      </c>
      <c r="K234" s="141">
        <v>49</v>
      </c>
      <c r="L234" s="141">
        <v>3</v>
      </c>
      <c r="M234" s="141">
        <v>6</v>
      </c>
      <c r="N234" s="141">
        <v>155</v>
      </c>
      <c r="O234" s="141">
        <v>444</v>
      </c>
      <c r="P234" s="142">
        <f t="shared" si="7"/>
        <v>0.34909909909909909</v>
      </c>
    </row>
    <row r="235" spans="1:16" s="30" customFormat="1" ht="14.1" customHeight="1" x14ac:dyDescent="0.25">
      <c r="A235" s="71">
        <v>169</v>
      </c>
      <c r="B235" s="72">
        <v>495</v>
      </c>
      <c r="C235" s="73" t="s">
        <v>128</v>
      </c>
      <c r="D235" s="134">
        <f t="shared" si="6"/>
        <v>2</v>
      </c>
      <c r="E235" s="135">
        <v>37</v>
      </c>
      <c r="F235" s="135">
        <v>56</v>
      </c>
      <c r="G235" s="135">
        <v>5</v>
      </c>
      <c r="H235" s="135">
        <v>5</v>
      </c>
      <c r="I235" s="135">
        <v>2</v>
      </c>
      <c r="J235" s="135">
        <v>0</v>
      </c>
      <c r="K235" s="135">
        <v>58</v>
      </c>
      <c r="L235" s="135">
        <v>0</v>
      </c>
      <c r="M235" s="135">
        <v>2</v>
      </c>
      <c r="N235" s="135">
        <v>165</v>
      </c>
      <c r="O235" s="135">
        <v>443</v>
      </c>
      <c r="P235" s="136">
        <f t="shared" si="7"/>
        <v>0.3724604966139955</v>
      </c>
    </row>
    <row r="236" spans="1:16" s="30" customFormat="1" ht="14.1" customHeight="1" x14ac:dyDescent="0.25">
      <c r="A236" s="59" t="s">
        <v>159</v>
      </c>
      <c r="B236" s="60">
        <v>495</v>
      </c>
      <c r="C236" s="61" t="s">
        <v>11</v>
      </c>
      <c r="D236" s="137">
        <f t="shared" si="6"/>
        <v>10</v>
      </c>
      <c r="E236" s="138">
        <v>69</v>
      </c>
      <c r="F236" s="138">
        <v>97</v>
      </c>
      <c r="G236" s="138">
        <v>10</v>
      </c>
      <c r="H236" s="138">
        <v>18</v>
      </c>
      <c r="I236" s="138">
        <v>4</v>
      </c>
      <c r="J236" s="138">
        <v>4</v>
      </c>
      <c r="K236" s="138">
        <v>107</v>
      </c>
      <c r="L236" s="138">
        <v>3</v>
      </c>
      <c r="M236" s="138">
        <v>8</v>
      </c>
      <c r="N236" s="138">
        <v>320</v>
      </c>
      <c r="O236" s="138">
        <v>887</v>
      </c>
      <c r="P236" s="139">
        <f t="shared" si="7"/>
        <v>0.36076662908680945</v>
      </c>
    </row>
    <row r="237" spans="1:16" s="30" customFormat="1" ht="14.1" customHeight="1" x14ac:dyDescent="0.25">
      <c r="A237" s="71">
        <v>170</v>
      </c>
      <c r="B237" s="72">
        <v>496</v>
      </c>
      <c r="C237" s="73" t="s">
        <v>126</v>
      </c>
      <c r="D237" s="134">
        <f t="shared" si="6"/>
        <v>5</v>
      </c>
      <c r="E237" s="135">
        <v>45</v>
      </c>
      <c r="F237" s="135">
        <v>75</v>
      </c>
      <c r="G237" s="135">
        <v>12</v>
      </c>
      <c r="H237" s="135">
        <v>5</v>
      </c>
      <c r="I237" s="135">
        <v>3</v>
      </c>
      <c r="J237" s="135">
        <v>5</v>
      </c>
      <c r="K237" s="135">
        <v>80</v>
      </c>
      <c r="L237" s="135">
        <v>13</v>
      </c>
      <c r="M237" s="135">
        <v>8</v>
      </c>
      <c r="N237" s="135">
        <v>246</v>
      </c>
      <c r="O237" s="135">
        <v>668</v>
      </c>
      <c r="P237" s="136">
        <f t="shared" si="7"/>
        <v>0.36826347305389223</v>
      </c>
    </row>
    <row r="238" spans="1:16" s="30" customFormat="1" ht="14.1" customHeight="1" x14ac:dyDescent="0.25">
      <c r="A238" s="59" t="s">
        <v>159</v>
      </c>
      <c r="B238" s="60">
        <v>496</v>
      </c>
      <c r="C238" s="61" t="s">
        <v>9</v>
      </c>
      <c r="D238" s="137">
        <f t="shared" si="6"/>
        <v>5</v>
      </c>
      <c r="E238" s="138">
        <v>45</v>
      </c>
      <c r="F238" s="138">
        <v>75</v>
      </c>
      <c r="G238" s="138">
        <v>12</v>
      </c>
      <c r="H238" s="138">
        <v>5</v>
      </c>
      <c r="I238" s="138">
        <v>3</v>
      </c>
      <c r="J238" s="138">
        <v>5</v>
      </c>
      <c r="K238" s="138">
        <v>80</v>
      </c>
      <c r="L238" s="138">
        <v>13</v>
      </c>
      <c r="M238" s="138">
        <v>8</v>
      </c>
      <c r="N238" s="138">
        <v>246</v>
      </c>
      <c r="O238" s="138">
        <v>668</v>
      </c>
      <c r="P238" s="139">
        <f t="shared" si="7"/>
        <v>0.36826347305389223</v>
      </c>
    </row>
    <row r="239" spans="1:16" s="30" customFormat="1" ht="14.1" customHeight="1" x14ac:dyDescent="0.25">
      <c r="A239" s="71">
        <v>171</v>
      </c>
      <c r="B239" s="72">
        <v>497</v>
      </c>
      <c r="C239" s="73" t="s">
        <v>126</v>
      </c>
      <c r="D239" s="134">
        <f t="shared" si="6"/>
        <v>21</v>
      </c>
      <c r="E239" s="135">
        <v>24</v>
      </c>
      <c r="F239" s="135">
        <v>36</v>
      </c>
      <c r="G239" s="135">
        <v>4</v>
      </c>
      <c r="H239" s="135">
        <v>6</v>
      </c>
      <c r="I239" s="135">
        <v>4</v>
      </c>
      <c r="J239" s="135">
        <v>5</v>
      </c>
      <c r="K239" s="135">
        <v>57</v>
      </c>
      <c r="L239" s="135">
        <v>4</v>
      </c>
      <c r="M239" s="135">
        <v>5</v>
      </c>
      <c r="N239" s="135">
        <v>145</v>
      </c>
      <c r="O239" s="135">
        <v>429</v>
      </c>
      <c r="P239" s="136">
        <f t="shared" si="7"/>
        <v>0.33799533799533799</v>
      </c>
    </row>
    <row r="240" spans="1:16" s="30" customFormat="1" ht="14.1" customHeight="1" x14ac:dyDescent="0.25">
      <c r="A240" s="59" t="s">
        <v>159</v>
      </c>
      <c r="B240" s="60">
        <v>497</v>
      </c>
      <c r="C240" s="61" t="s">
        <v>9</v>
      </c>
      <c r="D240" s="137">
        <f t="shared" si="6"/>
        <v>21</v>
      </c>
      <c r="E240" s="138">
        <v>24</v>
      </c>
      <c r="F240" s="138">
        <v>36</v>
      </c>
      <c r="G240" s="138">
        <v>4</v>
      </c>
      <c r="H240" s="138">
        <v>6</v>
      </c>
      <c r="I240" s="138">
        <v>4</v>
      </c>
      <c r="J240" s="138">
        <v>5</v>
      </c>
      <c r="K240" s="138">
        <v>57</v>
      </c>
      <c r="L240" s="138">
        <v>4</v>
      </c>
      <c r="M240" s="138">
        <v>5</v>
      </c>
      <c r="N240" s="138">
        <v>145</v>
      </c>
      <c r="O240" s="138">
        <v>429</v>
      </c>
      <c r="P240" s="139">
        <f t="shared" si="7"/>
        <v>0.33799533799533799</v>
      </c>
    </row>
    <row r="241" spans="1:16" s="30" customFormat="1" ht="14.1" customHeight="1" x14ac:dyDescent="0.25">
      <c r="A241" s="71">
        <v>172</v>
      </c>
      <c r="B241" s="72">
        <v>498</v>
      </c>
      <c r="C241" s="73" t="s">
        <v>126</v>
      </c>
      <c r="D241" s="134">
        <f t="shared" si="6"/>
        <v>9</v>
      </c>
      <c r="E241" s="135">
        <v>32</v>
      </c>
      <c r="F241" s="135">
        <v>44</v>
      </c>
      <c r="G241" s="135">
        <v>6</v>
      </c>
      <c r="H241" s="135">
        <v>4</v>
      </c>
      <c r="I241" s="135">
        <v>2</v>
      </c>
      <c r="J241" s="135">
        <v>8</v>
      </c>
      <c r="K241" s="135">
        <v>53</v>
      </c>
      <c r="L241" s="135">
        <v>0</v>
      </c>
      <c r="M241" s="135">
        <v>7</v>
      </c>
      <c r="N241" s="135">
        <v>156</v>
      </c>
      <c r="O241" s="135">
        <v>388</v>
      </c>
      <c r="P241" s="136">
        <f t="shared" si="7"/>
        <v>0.40206185567010311</v>
      </c>
    </row>
    <row r="242" spans="1:16" s="30" customFormat="1" ht="13.7" customHeight="1" x14ac:dyDescent="0.25">
      <c r="A242" s="65">
        <v>173</v>
      </c>
      <c r="B242" s="66">
        <v>498</v>
      </c>
      <c r="C242" s="67" t="s">
        <v>128</v>
      </c>
      <c r="D242" s="140">
        <f t="shared" si="6"/>
        <v>0</v>
      </c>
      <c r="E242" s="141">
        <v>27</v>
      </c>
      <c r="F242" s="141">
        <v>52</v>
      </c>
      <c r="G242" s="141">
        <v>8</v>
      </c>
      <c r="H242" s="141">
        <v>2</v>
      </c>
      <c r="I242" s="141">
        <v>5</v>
      </c>
      <c r="J242" s="141">
        <v>4</v>
      </c>
      <c r="K242" s="141">
        <v>52</v>
      </c>
      <c r="L242" s="141">
        <v>6</v>
      </c>
      <c r="M242" s="141">
        <v>6</v>
      </c>
      <c r="N242" s="141">
        <v>162</v>
      </c>
      <c r="O242" s="141">
        <v>388</v>
      </c>
      <c r="P242" s="142">
        <f t="shared" si="7"/>
        <v>0.4175257731958763</v>
      </c>
    </row>
    <row r="243" spans="1:16" s="30" customFormat="1" ht="13.7" customHeight="1" x14ac:dyDescent="0.25">
      <c r="A243" s="59" t="s">
        <v>159</v>
      </c>
      <c r="B243" s="60">
        <v>498</v>
      </c>
      <c r="C243" s="61" t="s">
        <v>11</v>
      </c>
      <c r="D243" s="137">
        <f t="shared" si="6"/>
        <v>9</v>
      </c>
      <c r="E243" s="138">
        <v>59</v>
      </c>
      <c r="F243" s="138">
        <v>96</v>
      </c>
      <c r="G243" s="138">
        <v>14</v>
      </c>
      <c r="H243" s="138">
        <v>6</v>
      </c>
      <c r="I243" s="138">
        <v>7</v>
      </c>
      <c r="J243" s="138">
        <v>12</v>
      </c>
      <c r="K243" s="138">
        <v>105</v>
      </c>
      <c r="L243" s="138">
        <v>6</v>
      </c>
      <c r="M243" s="138">
        <v>13</v>
      </c>
      <c r="N243" s="138">
        <v>318</v>
      </c>
      <c r="O243" s="138">
        <v>776</v>
      </c>
      <c r="P243" s="139">
        <f t="shared" si="7"/>
        <v>0.40979381443298968</v>
      </c>
    </row>
    <row r="244" spans="1:16" s="30" customFormat="1" ht="13.7" customHeight="1" x14ac:dyDescent="0.25">
      <c r="A244" s="65">
        <v>174</v>
      </c>
      <c r="B244" s="66">
        <v>499</v>
      </c>
      <c r="C244" s="67" t="s">
        <v>126</v>
      </c>
      <c r="D244" s="140">
        <f t="shared" si="6"/>
        <v>4</v>
      </c>
      <c r="E244" s="141">
        <v>19</v>
      </c>
      <c r="F244" s="141">
        <v>48</v>
      </c>
      <c r="G244" s="141">
        <v>3</v>
      </c>
      <c r="H244" s="141">
        <v>4</v>
      </c>
      <c r="I244" s="141">
        <v>7</v>
      </c>
      <c r="J244" s="141">
        <v>4</v>
      </c>
      <c r="K244" s="141">
        <v>52</v>
      </c>
      <c r="L244" s="141">
        <v>6</v>
      </c>
      <c r="M244" s="141">
        <v>3</v>
      </c>
      <c r="N244" s="141">
        <v>146</v>
      </c>
      <c r="O244" s="141">
        <v>475</v>
      </c>
      <c r="P244" s="142">
        <f t="shared" si="7"/>
        <v>0.30736842105263157</v>
      </c>
    </row>
    <row r="245" spans="1:16" s="30" customFormat="1" ht="13.7" customHeight="1" x14ac:dyDescent="0.25">
      <c r="A245" s="71">
        <v>175</v>
      </c>
      <c r="B245" s="72">
        <v>499</v>
      </c>
      <c r="C245" s="73" t="s">
        <v>128</v>
      </c>
      <c r="D245" s="134">
        <f t="shared" si="6"/>
        <v>18</v>
      </c>
      <c r="E245" s="135">
        <v>13</v>
      </c>
      <c r="F245" s="135">
        <v>63</v>
      </c>
      <c r="G245" s="135">
        <v>6</v>
      </c>
      <c r="H245" s="135">
        <v>3</v>
      </c>
      <c r="I245" s="135">
        <v>15</v>
      </c>
      <c r="J245" s="135">
        <v>7</v>
      </c>
      <c r="K245" s="135">
        <v>45</v>
      </c>
      <c r="L245" s="135">
        <v>1</v>
      </c>
      <c r="M245" s="135">
        <v>7</v>
      </c>
      <c r="N245" s="135">
        <v>160</v>
      </c>
      <c r="O245" s="135">
        <v>475</v>
      </c>
      <c r="P245" s="136">
        <f t="shared" si="7"/>
        <v>0.33684210526315789</v>
      </c>
    </row>
    <row r="246" spans="1:16" s="30" customFormat="1" ht="13.7" customHeight="1" x14ac:dyDescent="0.25">
      <c r="A246" s="59" t="s">
        <v>159</v>
      </c>
      <c r="B246" s="60">
        <v>499</v>
      </c>
      <c r="C246" s="61" t="s">
        <v>11</v>
      </c>
      <c r="D246" s="137">
        <f t="shared" si="6"/>
        <v>14</v>
      </c>
      <c r="E246" s="138">
        <v>32</v>
      </c>
      <c r="F246" s="138">
        <v>111</v>
      </c>
      <c r="G246" s="138">
        <v>9</v>
      </c>
      <c r="H246" s="138">
        <v>7</v>
      </c>
      <c r="I246" s="138">
        <v>22</v>
      </c>
      <c r="J246" s="138">
        <v>11</v>
      </c>
      <c r="K246" s="138">
        <v>97</v>
      </c>
      <c r="L246" s="138">
        <v>7</v>
      </c>
      <c r="M246" s="138">
        <v>10</v>
      </c>
      <c r="N246" s="138">
        <v>306</v>
      </c>
      <c r="O246" s="138">
        <v>950</v>
      </c>
      <c r="P246" s="139">
        <f t="shared" si="7"/>
        <v>0.32210526315789473</v>
      </c>
    </row>
    <row r="247" spans="1:16" s="30" customFormat="1" ht="13.7" customHeight="1" x14ac:dyDescent="0.25">
      <c r="A247" s="71">
        <v>176</v>
      </c>
      <c r="B247" s="72">
        <v>500</v>
      </c>
      <c r="C247" s="73" t="s">
        <v>126</v>
      </c>
      <c r="D247" s="134">
        <f t="shared" si="6"/>
        <v>28</v>
      </c>
      <c r="E247" s="135">
        <v>12</v>
      </c>
      <c r="F247" s="135">
        <v>65</v>
      </c>
      <c r="G247" s="135">
        <v>4</v>
      </c>
      <c r="H247" s="135">
        <v>4</v>
      </c>
      <c r="I247" s="135">
        <v>11</v>
      </c>
      <c r="J247" s="135">
        <v>3</v>
      </c>
      <c r="K247" s="135">
        <v>93</v>
      </c>
      <c r="L247" s="135">
        <v>3</v>
      </c>
      <c r="M247" s="135">
        <v>10</v>
      </c>
      <c r="N247" s="135">
        <v>205</v>
      </c>
      <c r="O247" s="135">
        <v>526</v>
      </c>
      <c r="P247" s="136">
        <f t="shared" si="7"/>
        <v>0.38973384030418251</v>
      </c>
    </row>
    <row r="248" spans="1:16" s="30" customFormat="1" ht="13.7" customHeight="1" x14ac:dyDescent="0.25">
      <c r="A248" s="65">
        <v>177</v>
      </c>
      <c r="B248" s="66">
        <v>500</v>
      </c>
      <c r="C248" s="67" t="s">
        <v>128</v>
      </c>
      <c r="D248" s="140">
        <f t="shared" si="6"/>
        <v>29</v>
      </c>
      <c r="E248" s="141">
        <v>18</v>
      </c>
      <c r="F248" s="141">
        <v>51</v>
      </c>
      <c r="G248" s="141">
        <v>3</v>
      </c>
      <c r="H248" s="141">
        <v>6</v>
      </c>
      <c r="I248" s="141">
        <v>13</v>
      </c>
      <c r="J248" s="141">
        <v>2</v>
      </c>
      <c r="K248" s="141">
        <v>80</v>
      </c>
      <c r="L248" s="141">
        <v>2</v>
      </c>
      <c r="M248" s="141">
        <v>8</v>
      </c>
      <c r="N248" s="141">
        <v>183</v>
      </c>
      <c r="O248" s="141">
        <v>526</v>
      </c>
      <c r="P248" s="142">
        <f t="shared" si="7"/>
        <v>0.34790874524714827</v>
      </c>
    </row>
    <row r="249" spans="1:16" s="30" customFormat="1" ht="13.7" customHeight="1" x14ac:dyDescent="0.25">
      <c r="A249" s="59" t="s">
        <v>159</v>
      </c>
      <c r="B249" s="60">
        <v>500</v>
      </c>
      <c r="C249" s="61" t="s">
        <v>11</v>
      </c>
      <c r="D249" s="137">
        <f t="shared" si="6"/>
        <v>57</v>
      </c>
      <c r="E249" s="138">
        <v>30</v>
      </c>
      <c r="F249" s="138">
        <v>116</v>
      </c>
      <c r="G249" s="138">
        <v>7</v>
      </c>
      <c r="H249" s="138">
        <v>10</v>
      </c>
      <c r="I249" s="138">
        <v>24</v>
      </c>
      <c r="J249" s="138">
        <v>5</v>
      </c>
      <c r="K249" s="138">
        <v>173</v>
      </c>
      <c r="L249" s="138">
        <v>5</v>
      </c>
      <c r="M249" s="138">
        <v>18</v>
      </c>
      <c r="N249" s="138">
        <v>388</v>
      </c>
      <c r="O249" s="138">
        <v>1052</v>
      </c>
      <c r="P249" s="139">
        <f t="shared" si="7"/>
        <v>0.36882129277566539</v>
      </c>
    </row>
    <row r="250" spans="1:16" s="30" customFormat="1" ht="13.7" customHeight="1" x14ac:dyDescent="0.25">
      <c r="A250" s="65">
        <v>178</v>
      </c>
      <c r="B250" s="66">
        <v>501</v>
      </c>
      <c r="C250" s="67" t="s">
        <v>126</v>
      </c>
      <c r="D250" s="140">
        <f t="shared" si="6"/>
        <v>1</v>
      </c>
      <c r="E250" s="141">
        <v>27</v>
      </c>
      <c r="F250" s="141">
        <v>61</v>
      </c>
      <c r="G250" s="141">
        <v>6</v>
      </c>
      <c r="H250" s="141">
        <v>3</v>
      </c>
      <c r="I250" s="141">
        <v>3</v>
      </c>
      <c r="J250" s="141">
        <v>3</v>
      </c>
      <c r="K250" s="141">
        <v>60</v>
      </c>
      <c r="L250" s="141">
        <v>2</v>
      </c>
      <c r="M250" s="141">
        <v>6</v>
      </c>
      <c r="N250" s="141">
        <v>171</v>
      </c>
      <c r="O250" s="141">
        <v>517</v>
      </c>
      <c r="P250" s="142">
        <f t="shared" si="7"/>
        <v>0.33075435203094777</v>
      </c>
    </row>
    <row r="251" spans="1:16" s="30" customFormat="1" ht="13.7" customHeight="1" x14ac:dyDescent="0.25">
      <c r="A251" s="71">
        <v>179</v>
      </c>
      <c r="B251" s="72">
        <v>501</v>
      </c>
      <c r="C251" s="73" t="s">
        <v>128</v>
      </c>
      <c r="D251" s="134">
        <f t="shared" si="6"/>
        <v>5</v>
      </c>
      <c r="E251" s="135">
        <v>22</v>
      </c>
      <c r="F251" s="135">
        <v>54</v>
      </c>
      <c r="G251" s="135">
        <v>8</v>
      </c>
      <c r="H251" s="135">
        <v>7</v>
      </c>
      <c r="I251" s="135">
        <v>2</v>
      </c>
      <c r="J251" s="135">
        <v>1</v>
      </c>
      <c r="K251" s="135">
        <v>49</v>
      </c>
      <c r="L251" s="135">
        <v>1</v>
      </c>
      <c r="M251" s="135">
        <v>7</v>
      </c>
      <c r="N251" s="135">
        <v>151</v>
      </c>
      <c r="O251" s="135">
        <v>517</v>
      </c>
      <c r="P251" s="136">
        <f t="shared" si="7"/>
        <v>0.29206963249516443</v>
      </c>
    </row>
    <row r="252" spans="1:16" s="30" customFormat="1" ht="13.7" customHeight="1" x14ac:dyDescent="0.25">
      <c r="A252" s="59" t="s">
        <v>159</v>
      </c>
      <c r="B252" s="60">
        <v>501</v>
      </c>
      <c r="C252" s="61" t="s">
        <v>11</v>
      </c>
      <c r="D252" s="137">
        <f t="shared" si="6"/>
        <v>6</v>
      </c>
      <c r="E252" s="138">
        <v>49</v>
      </c>
      <c r="F252" s="138">
        <v>115</v>
      </c>
      <c r="G252" s="138">
        <v>14</v>
      </c>
      <c r="H252" s="138">
        <v>10</v>
      </c>
      <c r="I252" s="138">
        <v>5</v>
      </c>
      <c r="J252" s="138">
        <v>4</v>
      </c>
      <c r="K252" s="138">
        <v>109</v>
      </c>
      <c r="L252" s="138">
        <v>3</v>
      </c>
      <c r="M252" s="138">
        <v>13</v>
      </c>
      <c r="N252" s="138">
        <v>322</v>
      </c>
      <c r="O252" s="138">
        <v>1034</v>
      </c>
      <c r="P252" s="139">
        <f t="shared" si="7"/>
        <v>0.3114119922630561</v>
      </c>
    </row>
    <row r="253" spans="1:16" s="30" customFormat="1" ht="13.7" customHeight="1" x14ac:dyDescent="0.25">
      <c r="A253" s="71">
        <v>180</v>
      </c>
      <c r="B253" s="72">
        <v>502</v>
      </c>
      <c r="C253" s="73" t="s">
        <v>126</v>
      </c>
      <c r="D253" s="134">
        <f t="shared" si="6"/>
        <v>4</v>
      </c>
      <c r="E253" s="135">
        <v>61</v>
      </c>
      <c r="F253" s="135">
        <v>63</v>
      </c>
      <c r="G253" s="135">
        <v>24</v>
      </c>
      <c r="H253" s="135">
        <v>5</v>
      </c>
      <c r="I253" s="135">
        <v>5</v>
      </c>
      <c r="J253" s="135">
        <v>3</v>
      </c>
      <c r="K253" s="135">
        <v>67</v>
      </c>
      <c r="L253" s="135">
        <v>10</v>
      </c>
      <c r="M253" s="135">
        <v>7</v>
      </c>
      <c r="N253" s="135">
        <v>245</v>
      </c>
      <c r="O253" s="135">
        <v>620</v>
      </c>
      <c r="P253" s="136">
        <f t="shared" si="7"/>
        <v>0.39516129032258063</v>
      </c>
    </row>
    <row r="254" spans="1:16" s="30" customFormat="1" ht="13.7" customHeight="1" x14ac:dyDescent="0.25">
      <c r="A254" s="65">
        <v>181</v>
      </c>
      <c r="B254" s="66">
        <v>502</v>
      </c>
      <c r="C254" s="67" t="s">
        <v>128</v>
      </c>
      <c r="D254" s="140">
        <f t="shared" si="6"/>
        <v>9</v>
      </c>
      <c r="E254" s="141">
        <v>51</v>
      </c>
      <c r="F254" s="141">
        <v>71</v>
      </c>
      <c r="G254" s="141">
        <v>43</v>
      </c>
      <c r="H254" s="141">
        <v>10</v>
      </c>
      <c r="I254" s="141">
        <v>7</v>
      </c>
      <c r="J254" s="141">
        <v>5</v>
      </c>
      <c r="K254" s="141">
        <v>62</v>
      </c>
      <c r="L254" s="141">
        <v>6</v>
      </c>
      <c r="M254" s="141">
        <v>4</v>
      </c>
      <c r="N254" s="141">
        <v>259</v>
      </c>
      <c r="O254" s="141">
        <v>620</v>
      </c>
      <c r="P254" s="142">
        <f t="shared" si="7"/>
        <v>0.41774193548387095</v>
      </c>
    </row>
    <row r="255" spans="1:16" s="30" customFormat="1" ht="13.7" customHeight="1" x14ac:dyDescent="0.25">
      <c r="A255" s="71">
        <v>182</v>
      </c>
      <c r="B255" s="72">
        <v>502</v>
      </c>
      <c r="C255" s="73" t="s">
        <v>129</v>
      </c>
      <c r="D255" s="134">
        <f t="shared" si="6"/>
        <v>4</v>
      </c>
      <c r="E255" s="135">
        <v>44</v>
      </c>
      <c r="F255" s="135">
        <v>53</v>
      </c>
      <c r="G255" s="135">
        <v>17</v>
      </c>
      <c r="H255" s="135">
        <v>5</v>
      </c>
      <c r="I255" s="135">
        <v>5</v>
      </c>
      <c r="J255" s="135">
        <v>10</v>
      </c>
      <c r="K255" s="135">
        <v>57</v>
      </c>
      <c r="L255" s="135">
        <v>6</v>
      </c>
      <c r="M255" s="135">
        <v>7</v>
      </c>
      <c r="N255" s="135">
        <v>204</v>
      </c>
      <c r="O255" s="135">
        <v>620</v>
      </c>
      <c r="P255" s="136">
        <f t="shared" si="7"/>
        <v>0.32903225806451614</v>
      </c>
    </row>
    <row r="256" spans="1:16" s="30" customFormat="1" ht="13.7" customHeight="1" x14ac:dyDescent="0.25">
      <c r="A256" s="59" t="s">
        <v>159</v>
      </c>
      <c r="B256" s="60">
        <v>502</v>
      </c>
      <c r="C256" s="61" t="s">
        <v>12</v>
      </c>
      <c r="D256" s="137">
        <f t="shared" si="6"/>
        <v>1</v>
      </c>
      <c r="E256" s="138">
        <v>156</v>
      </c>
      <c r="F256" s="138">
        <v>187</v>
      </c>
      <c r="G256" s="138">
        <v>84</v>
      </c>
      <c r="H256" s="138">
        <v>20</v>
      </c>
      <c r="I256" s="138">
        <v>17</v>
      </c>
      <c r="J256" s="138">
        <v>18</v>
      </c>
      <c r="K256" s="138">
        <v>186</v>
      </c>
      <c r="L256" s="138">
        <v>22</v>
      </c>
      <c r="M256" s="138">
        <v>18</v>
      </c>
      <c r="N256" s="138">
        <v>708</v>
      </c>
      <c r="O256" s="138">
        <v>1860</v>
      </c>
      <c r="P256" s="139">
        <f t="shared" si="7"/>
        <v>0.38064516129032255</v>
      </c>
    </row>
    <row r="257" spans="1:16" s="30" customFormat="1" ht="13.7" customHeight="1" x14ac:dyDescent="0.25">
      <c r="A257" s="71">
        <v>183</v>
      </c>
      <c r="B257" s="72">
        <v>503</v>
      </c>
      <c r="C257" s="73" t="s">
        <v>126</v>
      </c>
      <c r="D257" s="134">
        <f t="shared" si="6"/>
        <v>5</v>
      </c>
      <c r="E257" s="135">
        <v>36</v>
      </c>
      <c r="F257" s="135">
        <v>70</v>
      </c>
      <c r="G257" s="135">
        <v>19</v>
      </c>
      <c r="H257" s="135">
        <v>5</v>
      </c>
      <c r="I257" s="135">
        <v>5</v>
      </c>
      <c r="J257" s="135">
        <v>6</v>
      </c>
      <c r="K257" s="135">
        <v>65</v>
      </c>
      <c r="L257" s="135">
        <v>6</v>
      </c>
      <c r="M257" s="135">
        <v>7</v>
      </c>
      <c r="N257" s="135">
        <v>219</v>
      </c>
      <c r="O257" s="135">
        <v>497</v>
      </c>
      <c r="P257" s="136">
        <f t="shared" si="7"/>
        <v>0.44064386317907445</v>
      </c>
    </row>
    <row r="258" spans="1:16" s="30" customFormat="1" ht="13.7" customHeight="1" x14ac:dyDescent="0.25">
      <c r="A258" s="65">
        <v>184</v>
      </c>
      <c r="B258" s="66">
        <v>503</v>
      </c>
      <c r="C258" s="67" t="s">
        <v>128</v>
      </c>
      <c r="D258" s="140">
        <f t="shared" si="6"/>
        <v>13</v>
      </c>
      <c r="E258" s="141">
        <v>25</v>
      </c>
      <c r="F258" s="141">
        <v>69</v>
      </c>
      <c r="G258" s="141">
        <v>9</v>
      </c>
      <c r="H258" s="141">
        <v>12</v>
      </c>
      <c r="I258" s="141">
        <v>3</v>
      </c>
      <c r="J258" s="141">
        <v>3</v>
      </c>
      <c r="K258" s="141">
        <v>56</v>
      </c>
      <c r="L258" s="141">
        <v>6</v>
      </c>
      <c r="M258" s="141">
        <v>5</v>
      </c>
      <c r="N258" s="141">
        <v>188</v>
      </c>
      <c r="O258" s="141">
        <v>497</v>
      </c>
      <c r="P258" s="142">
        <f t="shared" si="7"/>
        <v>0.3782696177062374</v>
      </c>
    </row>
    <row r="259" spans="1:16" s="30" customFormat="1" ht="13.7" customHeight="1" x14ac:dyDescent="0.25">
      <c r="A259" s="59" t="s">
        <v>159</v>
      </c>
      <c r="B259" s="60">
        <v>503</v>
      </c>
      <c r="C259" s="61" t="s">
        <v>11</v>
      </c>
      <c r="D259" s="137">
        <f t="shared" si="6"/>
        <v>18</v>
      </c>
      <c r="E259" s="138">
        <v>61</v>
      </c>
      <c r="F259" s="138">
        <v>139</v>
      </c>
      <c r="G259" s="138">
        <v>28</v>
      </c>
      <c r="H259" s="138">
        <v>17</v>
      </c>
      <c r="I259" s="138">
        <v>8</v>
      </c>
      <c r="J259" s="138">
        <v>9</v>
      </c>
      <c r="K259" s="138">
        <v>121</v>
      </c>
      <c r="L259" s="138">
        <v>12</v>
      </c>
      <c r="M259" s="138">
        <v>12</v>
      </c>
      <c r="N259" s="138">
        <v>407</v>
      </c>
      <c r="O259" s="138">
        <v>994</v>
      </c>
      <c r="P259" s="139">
        <f t="shared" si="7"/>
        <v>0.40945674044265595</v>
      </c>
    </row>
    <row r="260" spans="1:16" s="30" customFormat="1" ht="13.7" customHeight="1" x14ac:dyDescent="0.25">
      <c r="A260" s="65">
        <v>185</v>
      </c>
      <c r="B260" s="66">
        <v>504</v>
      </c>
      <c r="C260" s="67" t="s">
        <v>126</v>
      </c>
      <c r="D260" s="140">
        <f t="shared" si="6"/>
        <v>3</v>
      </c>
      <c r="E260" s="141">
        <v>33</v>
      </c>
      <c r="F260" s="141">
        <v>44</v>
      </c>
      <c r="G260" s="141">
        <v>3</v>
      </c>
      <c r="H260" s="141">
        <v>6</v>
      </c>
      <c r="I260" s="141">
        <v>1</v>
      </c>
      <c r="J260" s="141">
        <v>2</v>
      </c>
      <c r="K260" s="141">
        <v>41</v>
      </c>
      <c r="L260" s="141">
        <v>10</v>
      </c>
      <c r="M260" s="141">
        <v>6</v>
      </c>
      <c r="N260" s="141">
        <v>146</v>
      </c>
      <c r="O260" s="141">
        <v>427</v>
      </c>
      <c r="P260" s="142">
        <f t="shared" si="7"/>
        <v>0.34192037470725994</v>
      </c>
    </row>
    <row r="261" spans="1:16" s="30" customFormat="1" ht="13.7" customHeight="1" x14ac:dyDescent="0.25">
      <c r="A261" s="71">
        <v>186</v>
      </c>
      <c r="B261" s="72">
        <v>504</v>
      </c>
      <c r="C261" s="73" t="s">
        <v>128</v>
      </c>
      <c r="D261" s="134">
        <f t="shared" si="6"/>
        <v>6</v>
      </c>
      <c r="E261" s="135">
        <v>28</v>
      </c>
      <c r="F261" s="135">
        <v>58</v>
      </c>
      <c r="G261" s="135">
        <v>9</v>
      </c>
      <c r="H261" s="135">
        <v>9</v>
      </c>
      <c r="I261" s="135">
        <v>2</v>
      </c>
      <c r="J261" s="135">
        <v>2</v>
      </c>
      <c r="K261" s="135">
        <v>52</v>
      </c>
      <c r="L261" s="135">
        <v>11</v>
      </c>
      <c r="M261" s="135">
        <v>6</v>
      </c>
      <c r="N261" s="135">
        <v>177</v>
      </c>
      <c r="O261" s="135">
        <v>426</v>
      </c>
      <c r="P261" s="136">
        <f t="shared" si="7"/>
        <v>0.41549295774647887</v>
      </c>
    </row>
    <row r="262" spans="1:16" s="30" customFormat="1" ht="13.7" customHeight="1" x14ac:dyDescent="0.25">
      <c r="A262" s="59" t="s">
        <v>159</v>
      </c>
      <c r="B262" s="60">
        <v>504</v>
      </c>
      <c r="C262" s="61" t="s">
        <v>11</v>
      </c>
      <c r="D262" s="137">
        <f t="shared" si="6"/>
        <v>9</v>
      </c>
      <c r="E262" s="138">
        <v>61</v>
      </c>
      <c r="F262" s="138">
        <v>102</v>
      </c>
      <c r="G262" s="138">
        <v>12</v>
      </c>
      <c r="H262" s="138">
        <v>15</v>
      </c>
      <c r="I262" s="138">
        <v>3</v>
      </c>
      <c r="J262" s="138">
        <v>4</v>
      </c>
      <c r="K262" s="138">
        <v>93</v>
      </c>
      <c r="L262" s="138">
        <v>21</v>
      </c>
      <c r="M262" s="138">
        <v>12</v>
      </c>
      <c r="N262" s="138">
        <v>323</v>
      </c>
      <c r="O262" s="138">
        <v>853</v>
      </c>
      <c r="P262" s="139">
        <f t="shared" si="7"/>
        <v>0.3786635404454865</v>
      </c>
    </row>
    <row r="263" spans="1:16" s="30" customFormat="1" ht="13.7" customHeight="1" x14ac:dyDescent="0.25">
      <c r="A263" s="71">
        <v>187</v>
      </c>
      <c r="B263" s="72">
        <v>505</v>
      </c>
      <c r="C263" s="73" t="s">
        <v>126</v>
      </c>
      <c r="D263" s="134">
        <f t="shared" si="6"/>
        <v>12</v>
      </c>
      <c r="E263" s="135">
        <v>48</v>
      </c>
      <c r="F263" s="135">
        <v>46</v>
      </c>
      <c r="G263" s="135">
        <v>5</v>
      </c>
      <c r="H263" s="135">
        <v>5</v>
      </c>
      <c r="I263" s="135">
        <v>6</v>
      </c>
      <c r="J263" s="135">
        <v>3</v>
      </c>
      <c r="K263" s="135">
        <v>60</v>
      </c>
      <c r="L263" s="135">
        <v>10</v>
      </c>
      <c r="M263" s="135">
        <v>4</v>
      </c>
      <c r="N263" s="135">
        <v>187</v>
      </c>
      <c r="O263" s="135">
        <v>426</v>
      </c>
      <c r="P263" s="136">
        <f t="shared" si="7"/>
        <v>0.43896713615023475</v>
      </c>
    </row>
    <row r="264" spans="1:16" s="30" customFormat="1" ht="13.7" customHeight="1" x14ac:dyDescent="0.25">
      <c r="A264" s="65">
        <v>188</v>
      </c>
      <c r="B264" s="66">
        <v>505</v>
      </c>
      <c r="C264" s="67" t="s">
        <v>128</v>
      </c>
      <c r="D264" s="140">
        <f t="shared" si="6"/>
        <v>7</v>
      </c>
      <c r="E264" s="141">
        <v>40</v>
      </c>
      <c r="F264" s="141">
        <v>53</v>
      </c>
      <c r="G264" s="141">
        <v>8</v>
      </c>
      <c r="H264" s="141">
        <v>6</v>
      </c>
      <c r="I264" s="141">
        <v>10</v>
      </c>
      <c r="J264" s="141">
        <v>4</v>
      </c>
      <c r="K264" s="141">
        <v>46</v>
      </c>
      <c r="L264" s="141">
        <v>4</v>
      </c>
      <c r="M264" s="141">
        <v>3</v>
      </c>
      <c r="N264" s="141">
        <v>174</v>
      </c>
      <c r="O264" s="141">
        <v>426</v>
      </c>
      <c r="P264" s="142">
        <f t="shared" si="7"/>
        <v>0.40845070422535212</v>
      </c>
    </row>
    <row r="265" spans="1:16" s="30" customFormat="1" ht="13.7" customHeight="1" x14ac:dyDescent="0.25">
      <c r="A265" s="59" t="s">
        <v>159</v>
      </c>
      <c r="B265" s="60">
        <v>505</v>
      </c>
      <c r="C265" s="61" t="s">
        <v>11</v>
      </c>
      <c r="D265" s="137">
        <f t="shared" ref="D265:D328" si="8">LARGE(E265:K265,1)-LARGE(E265:K265,2)</f>
        <v>7</v>
      </c>
      <c r="E265" s="138">
        <v>88</v>
      </c>
      <c r="F265" s="138">
        <v>99</v>
      </c>
      <c r="G265" s="138">
        <v>13</v>
      </c>
      <c r="H265" s="138">
        <v>11</v>
      </c>
      <c r="I265" s="138">
        <v>16</v>
      </c>
      <c r="J265" s="138">
        <v>7</v>
      </c>
      <c r="K265" s="138">
        <v>106</v>
      </c>
      <c r="L265" s="138">
        <v>14</v>
      </c>
      <c r="M265" s="138">
        <v>7</v>
      </c>
      <c r="N265" s="138">
        <v>361</v>
      </c>
      <c r="O265" s="138">
        <v>852</v>
      </c>
      <c r="P265" s="139">
        <f t="shared" ref="P265:P328" si="9">N265/O265</f>
        <v>0.42370892018779344</v>
      </c>
    </row>
    <row r="266" spans="1:16" s="30" customFormat="1" ht="13.7" customHeight="1" x14ac:dyDescent="0.25">
      <c r="A266" s="65">
        <v>189</v>
      </c>
      <c r="B266" s="66">
        <v>506</v>
      </c>
      <c r="C266" s="67" t="s">
        <v>126</v>
      </c>
      <c r="D266" s="140">
        <f t="shared" si="8"/>
        <v>15</v>
      </c>
      <c r="E266" s="141">
        <v>33</v>
      </c>
      <c r="F266" s="141">
        <v>37</v>
      </c>
      <c r="G266" s="141">
        <v>11</v>
      </c>
      <c r="H266" s="141">
        <v>4</v>
      </c>
      <c r="I266" s="141">
        <v>2</v>
      </c>
      <c r="J266" s="141">
        <v>5</v>
      </c>
      <c r="K266" s="141">
        <v>52</v>
      </c>
      <c r="L266" s="141">
        <v>4</v>
      </c>
      <c r="M266" s="141">
        <v>1</v>
      </c>
      <c r="N266" s="141">
        <v>149</v>
      </c>
      <c r="O266" s="141">
        <v>404</v>
      </c>
      <c r="P266" s="142">
        <f t="shared" si="9"/>
        <v>0.36881188118811881</v>
      </c>
    </row>
    <row r="267" spans="1:16" s="30" customFormat="1" ht="13.7" customHeight="1" x14ac:dyDescent="0.25">
      <c r="A267" s="71">
        <v>190</v>
      </c>
      <c r="B267" s="72">
        <v>506</v>
      </c>
      <c r="C267" s="73" t="s">
        <v>128</v>
      </c>
      <c r="D267" s="134">
        <f t="shared" si="8"/>
        <v>8</v>
      </c>
      <c r="E267" s="135">
        <v>23</v>
      </c>
      <c r="F267" s="135">
        <v>42</v>
      </c>
      <c r="G267" s="135">
        <v>15</v>
      </c>
      <c r="H267" s="135">
        <v>6</v>
      </c>
      <c r="I267" s="135">
        <v>2</v>
      </c>
      <c r="J267" s="135">
        <v>5</v>
      </c>
      <c r="K267" s="135">
        <v>50</v>
      </c>
      <c r="L267" s="135">
        <v>2</v>
      </c>
      <c r="M267" s="135">
        <v>3</v>
      </c>
      <c r="N267" s="135">
        <v>148</v>
      </c>
      <c r="O267" s="135">
        <v>403</v>
      </c>
      <c r="P267" s="136">
        <f t="shared" si="9"/>
        <v>0.36724565756823824</v>
      </c>
    </row>
    <row r="268" spans="1:16" s="30" customFormat="1" ht="13.7" customHeight="1" x14ac:dyDescent="0.25">
      <c r="A268" s="59" t="s">
        <v>159</v>
      </c>
      <c r="B268" s="60">
        <v>506</v>
      </c>
      <c r="C268" s="61" t="s">
        <v>11</v>
      </c>
      <c r="D268" s="137">
        <f t="shared" si="8"/>
        <v>23</v>
      </c>
      <c r="E268" s="138">
        <v>56</v>
      </c>
      <c r="F268" s="138">
        <v>79</v>
      </c>
      <c r="G268" s="138">
        <v>26</v>
      </c>
      <c r="H268" s="138">
        <v>10</v>
      </c>
      <c r="I268" s="138">
        <v>4</v>
      </c>
      <c r="J268" s="138">
        <v>10</v>
      </c>
      <c r="K268" s="138">
        <v>102</v>
      </c>
      <c r="L268" s="138">
        <v>6</v>
      </c>
      <c r="M268" s="138">
        <v>4</v>
      </c>
      <c r="N268" s="138">
        <v>297</v>
      </c>
      <c r="O268" s="138">
        <v>807</v>
      </c>
      <c r="P268" s="139">
        <f t="shared" si="9"/>
        <v>0.36802973977695169</v>
      </c>
    </row>
    <row r="269" spans="1:16" s="30" customFormat="1" ht="13.7" customHeight="1" x14ac:dyDescent="0.25">
      <c r="A269" s="71">
        <v>191</v>
      </c>
      <c r="B269" s="72">
        <v>507</v>
      </c>
      <c r="C269" s="73" t="s">
        <v>126</v>
      </c>
      <c r="D269" s="134">
        <f t="shared" si="8"/>
        <v>19</v>
      </c>
      <c r="E269" s="135">
        <v>40</v>
      </c>
      <c r="F269" s="135">
        <v>96</v>
      </c>
      <c r="G269" s="135">
        <v>23</v>
      </c>
      <c r="H269" s="135">
        <v>4</v>
      </c>
      <c r="I269" s="135">
        <v>4</v>
      </c>
      <c r="J269" s="135">
        <v>8</v>
      </c>
      <c r="K269" s="135">
        <v>77</v>
      </c>
      <c r="L269" s="135">
        <v>8</v>
      </c>
      <c r="M269" s="135">
        <v>17</v>
      </c>
      <c r="N269" s="135">
        <v>277</v>
      </c>
      <c r="O269" s="135">
        <v>679</v>
      </c>
      <c r="P269" s="136">
        <f t="shared" si="9"/>
        <v>0.40795287187039764</v>
      </c>
    </row>
    <row r="270" spans="1:16" s="30" customFormat="1" ht="13.7" customHeight="1" x14ac:dyDescent="0.25">
      <c r="A270" s="59" t="s">
        <v>159</v>
      </c>
      <c r="B270" s="60">
        <v>507</v>
      </c>
      <c r="C270" s="61" t="s">
        <v>9</v>
      </c>
      <c r="D270" s="137">
        <f t="shared" si="8"/>
        <v>19</v>
      </c>
      <c r="E270" s="138">
        <v>40</v>
      </c>
      <c r="F270" s="138">
        <v>96</v>
      </c>
      <c r="G270" s="138">
        <v>23</v>
      </c>
      <c r="H270" s="138">
        <v>4</v>
      </c>
      <c r="I270" s="138">
        <v>4</v>
      </c>
      <c r="J270" s="138">
        <v>8</v>
      </c>
      <c r="K270" s="138">
        <v>77</v>
      </c>
      <c r="L270" s="138">
        <v>8</v>
      </c>
      <c r="M270" s="138">
        <v>17</v>
      </c>
      <c r="N270" s="138">
        <v>277</v>
      </c>
      <c r="O270" s="138">
        <v>679</v>
      </c>
      <c r="P270" s="139">
        <f t="shared" si="9"/>
        <v>0.40795287187039764</v>
      </c>
    </row>
    <row r="271" spans="1:16" s="30" customFormat="1" ht="13.7" customHeight="1" x14ac:dyDescent="0.25">
      <c r="A271" s="71">
        <v>192</v>
      </c>
      <c r="B271" s="72">
        <v>508</v>
      </c>
      <c r="C271" s="73" t="s">
        <v>126</v>
      </c>
      <c r="D271" s="134">
        <f t="shared" si="8"/>
        <v>8</v>
      </c>
      <c r="E271" s="135">
        <v>29</v>
      </c>
      <c r="F271" s="135">
        <v>60</v>
      </c>
      <c r="G271" s="135">
        <v>9</v>
      </c>
      <c r="H271" s="135">
        <v>5</v>
      </c>
      <c r="I271" s="135">
        <v>2</v>
      </c>
      <c r="J271" s="135">
        <v>7</v>
      </c>
      <c r="K271" s="135">
        <v>68</v>
      </c>
      <c r="L271" s="135">
        <v>1</v>
      </c>
      <c r="M271" s="135">
        <v>8</v>
      </c>
      <c r="N271" s="135">
        <v>189</v>
      </c>
      <c r="O271" s="135">
        <v>554</v>
      </c>
      <c r="P271" s="136">
        <f t="shared" si="9"/>
        <v>0.34115523465703973</v>
      </c>
    </row>
    <row r="272" spans="1:16" s="30" customFormat="1" ht="13.7" customHeight="1" x14ac:dyDescent="0.25">
      <c r="A272" s="59" t="s">
        <v>159</v>
      </c>
      <c r="B272" s="60">
        <v>508</v>
      </c>
      <c r="C272" s="61" t="s">
        <v>9</v>
      </c>
      <c r="D272" s="137">
        <f t="shared" si="8"/>
        <v>8</v>
      </c>
      <c r="E272" s="138">
        <v>29</v>
      </c>
      <c r="F272" s="138">
        <v>60</v>
      </c>
      <c r="G272" s="138">
        <v>9</v>
      </c>
      <c r="H272" s="138">
        <v>5</v>
      </c>
      <c r="I272" s="138">
        <v>2</v>
      </c>
      <c r="J272" s="138">
        <v>7</v>
      </c>
      <c r="K272" s="138">
        <v>68</v>
      </c>
      <c r="L272" s="138">
        <v>1</v>
      </c>
      <c r="M272" s="138">
        <v>8</v>
      </c>
      <c r="N272" s="138">
        <v>189</v>
      </c>
      <c r="O272" s="138">
        <v>554</v>
      </c>
      <c r="P272" s="139">
        <f t="shared" si="9"/>
        <v>0.34115523465703973</v>
      </c>
    </row>
    <row r="273" spans="1:16" s="30" customFormat="1" ht="13.7" customHeight="1" x14ac:dyDescent="0.25">
      <c r="A273" s="71">
        <v>193</v>
      </c>
      <c r="B273" s="72">
        <v>509</v>
      </c>
      <c r="C273" s="73" t="s">
        <v>126</v>
      </c>
      <c r="D273" s="134">
        <f t="shared" si="8"/>
        <v>2</v>
      </c>
      <c r="E273" s="135">
        <v>41</v>
      </c>
      <c r="F273" s="135">
        <v>77</v>
      </c>
      <c r="G273" s="135">
        <v>5</v>
      </c>
      <c r="H273" s="135">
        <v>8</v>
      </c>
      <c r="I273" s="135">
        <v>4</v>
      </c>
      <c r="J273" s="135">
        <v>0</v>
      </c>
      <c r="K273" s="135">
        <v>75</v>
      </c>
      <c r="L273" s="135">
        <v>4</v>
      </c>
      <c r="M273" s="135">
        <v>6</v>
      </c>
      <c r="N273" s="135">
        <v>220</v>
      </c>
      <c r="O273" s="135">
        <v>565</v>
      </c>
      <c r="P273" s="136">
        <f t="shared" si="9"/>
        <v>0.38938053097345132</v>
      </c>
    </row>
    <row r="274" spans="1:16" s="30" customFormat="1" ht="13.7" customHeight="1" x14ac:dyDescent="0.25">
      <c r="A274" s="59" t="s">
        <v>159</v>
      </c>
      <c r="B274" s="60">
        <v>509</v>
      </c>
      <c r="C274" s="61" t="s">
        <v>9</v>
      </c>
      <c r="D274" s="137">
        <f t="shared" si="8"/>
        <v>2</v>
      </c>
      <c r="E274" s="138">
        <v>41</v>
      </c>
      <c r="F274" s="138">
        <v>77</v>
      </c>
      <c r="G274" s="138">
        <v>5</v>
      </c>
      <c r="H274" s="138">
        <v>8</v>
      </c>
      <c r="I274" s="138">
        <v>4</v>
      </c>
      <c r="J274" s="138">
        <v>0</v>
      </c>
      <c r="K274" s="138">
        <v>75</v>
      </c>
      <c r="L274" s="138">
        <v>4</v>
      </c>
      <c r="M274" s="138">
        <v>6</v>
      </c>
      <c r="N274" s="138">
        <v>220</v>
      </c>
      <c r="O274" s="138">
        <v>565</v>
      </c>
      <c r="P274" s="139">
        <f t="shared" si="9"/>
        <v>0.38938053097345132</v>
      </c>
    </row>
    <row r="275" spans="1:16" s="30" customFormat="1" ht="13.7" customHeight="1" x14ac:dyDescent="0.25">
      <c r="A275" s="71">
        <v>194</v>
      </c>
      <c r="B275" s="72">
        <v>510</v>
      </c>
      <c r="C275" s="73" t="s">
        <v>126</v>
      </c>
      <c r="D275" s="134">
        <f t="shared" si="8"/>
        <v>11</v>
      </c>
      <c r="E275" s="135">
        <v>34</v>
      </c>
      <c r="F275" s="135">
        <v>74</v>
      </c>
      <c r="G275" s="135">
        <v>9</v>
      </c>
      <c r="H275" s="135">
        <v>7</v>
      </c>
      <c r="I275" s="135">
        <v>6</v>
      </c>
      <c r="J275" s="135">
        <v>2</v>
      </c>
      <c r="K275" s="135">
        <v>85</v>
      </c>
      <c r="L275" s="135">
        <v>4</v>
      </c>
      <c r="M275" s="135">
        <v>8</v>
      </c>
      <c r="N275" s="135">
        <v>229</v>
      </c>
      <c r="O275" s="135">
        <v>745</v>
      </c>
      <c r="P275" s="136">
        <f t="shared" si="9"/>
        <v>0.30738255033557049</v>
      </c>
    </row>
    <row r="276" spans="1:16" s="30" customFormat="1" ht="13.7" customHeight="1" x14ac:dyDescent="0.25">
      <c r="A276" s="65">
        <v>195</v>
      </c>
      <c r="B276" s="66">
        <v>510</v>
      </c>
      <c r="C276" s="67" t="s">
        <v>128</v>
      </c>
      <c r="D276" s="140">
        <f t="shared" si="8"/>
        <v>60</v>
      </c>
      <c r="E276" s="141">
        <v>18</v>
      </c>
      <c r="F276" s="141">
        <v>72</v>
      </c>
      <c r="G276" s="141">
        <v>6</v>
      </c>
      <c r="H276" s="141">
        <v>5</v>
      </c>
      <c r="I276" s="141">
        <v>4</v>
      </c>
      <c r="J276" s="141">
        <v>2</v>
      </c>
      <c r="K276" s="141">
        <v>132</v>
      </c>
      <c r="L276" s="141">
        <v>6</v>
      </c>
      <c r="M276" s="141">
        <v>10</v>
      </c>
      <c r="N276" s="141">
        <v>255</v>
      </c>
      <c r="O276" s="141">
        <v>745</v>
      </c>
      <c r="P276" s="142">
        <f t="shared" si="9"/>
        <v>0.34228187919463088</v>
      </c>
    </row>
    <row r="277" spans="1:16" s="30" customFormat="1" ht="13.7" customHeight="1" x14ac:dyDescent="0.25">
      <c r="A277" s="59" t="s">
        <v>159</v>
      </c>
      <c r="B277" s="60">
        <v>510</v>
      </c>
      <c r="C277" s="61" t="s">
        <v>11</v>
      </c>
      <c r="D277" s="137">
        <f t="shared" si="8"/>
        <v>71</v>
      </c>
      <c r="E277" s="138">
        <v>52</v>
      </c>
      <c r="F277" s="138">
        <v>146</v>
      </c>
      <c r="G277" s="138">
        <v>15</v>
      </c>
      <c r="H277" s="138">
        <v>12</v>
      </c>
      <c r="I277" s="138">
        <v>10</v>
      </c>
      <c r="J277" s="138">
        <v>4</v>
      </c>
      <c r="K277" s="138">
        <v>217</v>
      </c>
      <c r="L277" s="138">
        <v>10</v>
      </c>
      <c r="M277" s="138">
        <v>18</v>
      </c>
      <c r="N277" s="138">
        <v>484</v>
      </c>
      <c r="O277" s="138">
        <v>1490</v>
      </c>
      <c r="P277" s="139">
        <f t="shared" si="9"/>
        <v>0.32483221476510066</v>
      </c>
    </row>
    <row r="278" spans="1:16" s="30" customFormat="1" ht="13.7" customHeight="1" x14ac:dyDescent="0.25">
      <c r="A278" s="65">
        <v>196</v>
      </c>
      <c r="B278" s="66">
        <v>511</v>
      </c>
      <c r="C278" s="67" t="s">
        <v>126</v>
      </c>
      <c r="D278" s="140">
        <f t="shared" si="8"/>
        <v>28</v>
      </c>
      <c r="E278" s="141">
        <v>20</v>
      </c>
      <c r="F278" s="141">
        <v>47</v>
      </c>
      <c r="G278" s="141">
        <v>2</v>
      </c>
      <c r="H278" s="141">
        <v>2</v>
      </c>
      <c r="I278" s="141">
        <v>4</v>
      </c>
      <c r="J278" s="141">
        <v>2</v>
      </c>
      <c r="K278" s="141">
        <v>75</v>
      </c>
      <c r="L278" s="141">
        <v>7</v>
      </c>
      <c r="M278" s="141">
        <v>9</v>
      </c>
      <c r="N278" s="141">
        <v>168</v>
      </c>
      <c r="O278" s="141">
        <v>557</v>
      </c>
      <c r="P278" s="142">
        <f t="shared" si="9"/>
        <v>0.30161579892280072</v>
      </c>
    </row>
    <row r="279" spans="1:16" s="30" customFormat="1" ht="13.7" customHeight="1" x14ac:dyDescent="0.25">
      <c r="A279" s="71">
        <v>197</v>
      </c>
      <c r="B279" s="72">
        <v>511</v>
      </c>
      <c r="C279" s="73" t="s">
        <v>128</v>
      </c>
      <c r="D279" s="134">
        <f t="shared" si="8"/>
        <v>29</v>
      </c>
      <c r="E279" s="135">
        <v>12</v>
      </c>
      <c r="F279" s="135">
        <v>49</v>
      </c>
      <c r="G279" s="135">
        <v>4</v>
      </c>
      <c r="H279" s="135">
        <v>6</v>
      </c>
      <c r="I279" s="135">
        <v>0</v>
      </c>
      <c r="J279" s="135">
        <v>1</v>
      </c>
      <c r="K279" s="135">
        <v>78</v>
      </c>
      <c r="L279" s="135">
        <v>3</v>
      </c>
      <c r="M279" s="135">
        <v>7</v>
      </c>
      <c r="N279" s="135">
        <v>160</v>
      </c>
      <c r="O279" s="135">
        <v>556</v>
      </c>
      <c r="P279" s="136">
        <f t="shared" si="9"/>
        <v>0.28776978417266186</v>
      </c>
    </row>
    <row r="280" spans="1:16" s="30" customFormat="1" ht="13.7" customHeight="1" x14ac:dyDescent="0.25">
      <c r="A280" s="59" t="s">
        <v>159</v>
      </c>
      <c r="B280" s="60">
        <v>511</v>
      </c>
      <c r="C280" s="61" t="s">
        <v>11</v>
      </c>
      <c r="D280" s="137">
        <f t="shared" si="8"/>
        <v>57</v>
      </c>
      <c r="E280" s="138">
        <v>32</v>
      </c>
      <c r="F280" s="138">
        <v>96</v>
      </c>
      <c r="G280" s="138">
        <v>6</v>
      </c>
      <c r="H280" s="138">
        <v>8</v>
      </c>
      <c r="I280" s="138">
        <v>4</v>
      </c>
      <c r="J280" s="138">
        <v>3</v>
      </c>
      <c r="K280" s="138">
        <v>153</v>
      </c>
      <c r="L280" s="138">
        <v>10</v>
      </c>
      <c r="M280" s="138">
        <v>16</v>
      </c>
      <c r="N280" s="138">
        <v>328</v>
      </c>
      <c r="O280" s="138">
        <v>1113</v>
      </c>
      <c r="P280" s="139">
        <f t="shared" si="9"/>
        <v>0.29469901168014373</v>
      </c>
    </row>
    <row r="281" spans="1:16" s="30" customFormat="1" ht="13.7" customHeight="1" x14ac:dyDescent="0.25">
      <c r="A281" s="71">
        <v>198</v>
      </c>
      <c r="B281" s="72">
        <v>512</v>
      </c>
      <c r="C281" s="73" t="s">
        <v>126</v>
      </c>
      <c r="D281" s="134">
        <f t="shared" si="8"/>
        <v>13</v>
      </c>
      <c r="E281" s="135">
        <v>22</v>
      </c>
      <c r="F281" s="135">
        <v>76</v>
      </c>
      <c r="G281" s="135">
        <v>8</v>
      </c>
      <c r="H281" s="135">
        <v>3</v>
      </c>
      <c r="I281" s="135">
        <v>6</v>
      </c>
      <c r="J281" s="135">
        <v>0</v>
      </c>
      <c r="K281" s="135">
        <v>63</v>
      </c>
      <c r="L281" s="135">
        <v>2</v>
      </c>
      <c r="M281" s="135">
        <v>10</v>
      </c>
      <c r="N281" s="135">
        <v>190</v>
      </c>
      <c r="O281" s="135">
        <v>698</v>
      </c>
      <c r="P281" s="136">
        <f t="shared" si="9"/>
        <v>0.27220630372492838</v>
      </c>
    </row>
    <row r="282" spans="1:16" s="30" customFormat="1" ht="13.7" customHeight="1" x14ac:dyDescent="0.25">
      <c r="A282" s="65">
        <v>199</v>
      </c>
      <c r="B282" s="66">
        <v>512</v>
      </c>
      <c r="C282" s="67" t="s">
        <v>128</v>
      </c>
      <c r="D282" s="140">
        <f t="shared" si="8"/>
        <v>12</v>
      </c>
      <c r="E282" s="141">
        <v>20</v>
      </c>
      <c r="F282" s="141">
        <v>63</v>
      </c>
      <c r="G282" s="141">
        <v>12</v>
      </c>
      <c r="H282" s="141">
        <v>9</v>
      </c>
      <c r="I282" s="141">
        <v>2</v>
      </c>
      <c r="J282" s="141">
        <v>2</v>
      </c>
      <c r="K282" s="141">
        <v>75</v>
      </c>
      <c r="L282" s="141">
        <v>5</v>
      </c>
      <c r="M282" s="141">
        <v>5</v>
      </c>
      <c r="N282" s="141">
        <v>193</v>
      </c>
      <c r="O282" s="141">
        <v>697</v>
      </c>
      <c r="P282" s="142">
        <f t="shared" si="9"/>
        <v>0.2769010043041607</v>
      </c>
    </row>
    <row r="283" spans="1:16" s="30" customFormat="1" ht="13.7" customHeight="1" x14ac:dyDescent="0.25">
      <c r="A283" s="59" t="s">
        <v>159</v>
      </c>
      <c r="B283" s="60">
        <v>512</v>
      </c>
      <c r="C283" s="61" t="s">
        <v>11</v>
      </c>
      <c r="D283" s="137">
        <f t="shared" si="8"/>
        <v>1</v>
      </c>
      <c r="E283" s="138">
        <v>42</v>
      </c>
      <c r="F283" s="138">
        <v>139</v>
      </c>
      <c r="G283" s="138">
        <v>20</v>
      </c>
      <c r="H283" s="138">
        <v>12</v>
      </c>
      <c r="I283" s="138">
        <v>8</v>
      </c>
      <c r="J283" s="138">
        <v>2</v>
      </c>
      <c r="K283" s="138">
        <v>138</v>
      </c>
      <c r="L283" s="138">
        <v>7</v>
      </c>
      <c r="M283" s="138">
        <v>15</v>
      </c>
      <c r="N283" s="138">
        <v>383</v>
      </c>
      <c r="O283" s="138">
        <v>1395</v>
      </c>
      <c r="P283" s="139">
        <f t="shared" si="9"/>
        <v>0.27455197132616488</v>
      </c>
    </row>
    <row r="284" spans="1:16" s="30" customFormat="1" ht="13.7" customHeight="1" x14ac:dyDescent="0.25">
      <c r="A284" s="65">
        <v>200</v>
      </c>
      <c r="B284" s="66">
        <v>513</v>
      </c>
      <c r="C284" s="67" t="s">
        <v>126</v>
      </c>
      <c r="D284" s="140">
        <f t="shared" si="8"/>
        <v>2</v>
      </c>
      <c r="E284" s="141">
        <v>32</v>
      </c>
      <c r="F284" s="141">
        <v>62</v>
      </c>
      <c r="G284" s="141">
        <v>7</v>
      </c>
      <c r="H284" s="141">
        <v>4</v>
      </c>
      <c r="I284" s="141">
        <v>6</v>
      </c>
      <c r="J284" s="141">
        <v>4</v>
      </c>
      <c r="K284" s="141">
        <v>60</v>
      </c>
      <c r="L284" s="141">
        <v>1</v>
      </c>
      <c r="M284" s="141">
        <v>7</v>
      </c>
      <c r="N284" s="141">
        <v>183</v>
      </c>
      <c r="O284" s="141">
        <v>524</v>
      </c>
      <c r="P284" s="142">
        <f t="shared" si="9"/>
        <v>0.34923664122137404</v>
      </c>
    </row>
    <row r="285" spans="1:16" s="30" customFormat="1" ht="13.7" customHeight="1" x14ac:dyDescent="0.25">
      <c r="A285" s="71">
        <v>201</v>
      </c>
      <c r="B285" s="72">
        <v>513</v>
      </c>
      <c r="C285" s="73" t="s">
        <v>128</v>
      </c>
      <c r="D285" s="134">
        <f t="shared" si="8"/>
        <v>9</v>
      </c>
      <c r="E285" s="135">
        <v>20</v>
      </c>
      <c r="F285" s="135">
        <v>64</v>
      </c>
      <c r="G285" s="135">
        <v>3</v>
      </c>
      <c r="H285" s="135">
        <v>3</v>
      </c>
      <c r="I285" s="135">
        <v>2</v>
      </c>
      <c r="J285" s="135">
        <v>2</v>
      </c>
      <c r="K285" s="135">
        <v>55</v>
      </c>
      <c r="L285" s="135">
        <v>0</v>
      </c>
      <c r="M285" s="135">
        <v>2</v>
      </c>
      <c r="N285" s="135">
        <v>151</v>
      </c>
      <c r="O285" s="135">
        <v>523</v>
      </c>
      <c r="P285" s="136">
        <f t="shared" si="9"/>
        <v>0.28871892925430209</v>
      </c>
    </row>
    <row r="286" spans="1:16" s="30" customFormat="1" ht="13.7" customHeight="1" x14ac:dyDescent="0.25">
      <c r="A286" s="77" t="s">
        <v>159</v>
      </c>
      <c r="B286" s="78">
        <v>513</v>
      </c>
      <c r="C286" s="79" t="s">
        <v>11</v>
      </c>
      <c r="D286" s="152">
        <f t="shared" si="8"/>
        <v>11</v>
      </c>
      <c r="E286" s="145">
        <v>52</v>
      </c>
      <c r="F286" s="145">
        <v>126</v>
      </c>
      <c r="G286" s="145">
        <v>10</v>
      </c>
      <c r="H286" s="145">
        <v>7</v>
      </c>
      <c r="I286" s="145">
        <v>8</v>
      </c>
      <c r="J286" s="145">
        <v>6</v>
      </c>
      <c r="K286" s="145">
        <v>115</v>
      </c>
      <c r="L286" s="145">
        <v>1</v>
      </c>
      <c r="M286" s="145">
        <v>9</v>
      </c>
      <c r="N286" s="145">
        <v>334</v>
      </c>
      <c r="O286" s="145">
        <v>1047</v>
      </c>
      <c r="P286" s="146">
        <f t="shared" si="9"/>
        <v>0.31900668576886343</v>
      </c>
    </row>
    <row r="287" spans="1:16" s="30" customFormat="1" ht="14.1" customHeight="1" x14ac:dyDescent="0.25">
      <c r="A287" s="104">
        <v>202</v>
      </c>
      <c r="B287" s="105">
        <v>514</v>
      </c>
      <c r="C287" s="106" t="s">
        <v>126</v>
      </c>
      <c r="D287" s="153">
        <f t="shared" si="8"/>
        <v>16</v>
      </c>
      <c r="E287" s="147">
        <v>46</v>
      </c>
      <c r="F287" s="147">
        <v>89</v>
      </c>
      <c r="G287" s="147">
        <v>5</v>
      </c>
      <c r="H287" s="147">
        <v>4</v>
      </c>
      <c r="I287" s="147">
        <v>6</v>
      </c>
      <c r="J287" s="147">
        <v>1</v>
      </c>
      <c r="K287" s="147">
        <v>73</v>
      </c>
      <c r="L287" s="147">
        <v>2</v>
      </c>
      <c r="M287" s="147">
        <v>13</v>
      </c>
      <c r="N287" s="147">
        <v>239</v>
      </c>
      <c r="O287" s="147">
        <v>723</v>
      </c>
      <c r="P287" s="148">
        <f t="shared" si="9"/>
        <v>0.33056708160442599</v>
      </c>
    </row>
    <row r="288" spans="1:16" s="30" customFormat="1" ht="14.1" customHeight="1" x14ac:dyDescent="0.25">
      <c r="A288" s="59" t="s">
        <v>159</v>
      </c>
      <c r="B288" s="60">
        <v>514</v>
      </c>
      <c r="C288" s="61" t="s">
        <v>9</v>
      </c>
      <c r="D288" s="137">
        <f t="shared" si="8"/>
        <v>16</v>
      </c>
      <c r="E288" s="138">
        <v>46</v>
      </c>
      <c r="F288" s="138">
        <v>89</v>
      </c>
      <c r="G288" s="138">
        <v>5</v>
      </c>
      <c r="H288" s="138">
        <v>4</v>
      </c>
      <c r="I288" s="138">
        <v>6</v>
      </c>
      <c r="J288" s="138">
        <v>1</v>
      </c>
      <c r="K288" s="138">
        <v>73</v>
      </c>
      <c r="L288" s="138">
        <v>2</v>
      </c>
      <c r="M288" s="138">
        <v>13</v>
      </c>
      <c r="N288" s="138">
        <v>239</v>
      </c>
      <c r="O288" s="138">
        <v>723</v>
      </c>
      <c r="P288" s="139">
        <f t="shared" si="9"/>
        <v>0.33056708160442599</v>
      </c>
    </row>
    <row r="289" spans="1:16" s="30" customFormat="1" ht="14.1" customHeight="1" x14ac:dyDescent="0.25">
      <c r="A289" s="71">
        <v>203</v>
      </c>
      <c r="B289" s="72">
        <v>515</v>
      </c>
      <c r="C289" s="73" t="s">
        <v>126</v>
      </c>
      <c r="D289" s="134">
        <f t="shared" si="8"/>
        <v>7</v>
      </c>
      <c r="E289" s="135">
        <v>24</v>
      </c>
      <c r="F289" s="135">
        <v>70</v>
      </c>
      <c r="G289" s="135">
        <v>7</v>
      </c>
      <c r="H289" s="135">
        <v>3</v>
      </c>
      <c r="I289" s="135">
        <v>2</v>
      </c>
      <c r="J289" s="135">
        <v>1</v>
      </c>
      <c r="K289" s="135">
        <v>63</v>
      </c>
      <c r="L289" s="135">
        <v>1</v>
      </c>
      <c r="M289" s="135">
        <v>10</v>
      </c>
      <c r="N289" s="135">
        <v>181</v>
      </c>
      <c r="O289" s="135">
        <v>545</v>
      </c>
      <c r="P289" s="136">
        <f t="shared" si="9"/>
        <v>0.33211009174311928</v>
      </c>
    </row>
    <row r="290" spans="1:16" s="30" customFormat="1" ht="14.1" customHeight="1" x14ac:dyDescent="0.25">
      <c r="A290" s="65">
        <v>204</v>
      </c>
      <c r="B290" s="66">
        <v>515</v>
      </c>
      <c r="C290" s="67" t="s">
        <v>128</v>
      </c>
      <c r="D290" s="140">
        <f t="shared" si="8"/>
        <v>19</v>
      </c>
      <c r="E290" s="141">
        <v>29</v>
      </c>
      <c r="F290" s="141">
        <v>72</v>
      </c>
      <c r="G290" s="141">
        <v>3</v>
      </c>
      <c r="H290" s="141">
        <v>5</v>
      </c>
      <c r="I290" s="141">
        <v>3</v>
      </c>
      <c r="J290" s="141">
        <v>0</v>
      </c>
      <c r="K290" s="141">
        <v>53</v>
      </c>
      <c r="L290" s="141">
        <v>4</v>
      </c>
      <c r="M290" s="141">
        <v>13</v>
      </c>
      <c r="N290" s="141">
        <v>182</v>
      </c>
      <c r="O290" s="141">
        <v>545</v>
      </c>
      <c r="P290" s="142">
        <f t="shared" si="9"/>
        <v>0.33394495412844039</v>
      </c>
    </row>
    <row r="291" spans="1:16" s="30" customFormat="1" ht="14.1" customHeight="1" x14ac:dyDescent="0.25">
      <c r="A291" s="59" t="s">
        <v>159</v>
      </c>
      <c r="B291" s="60">
        <v>515</v>
      </c>
      <c r="C291" s="61" t="s">
        <v>11</v>
      </c>
      <c r="D291" s="137">
        <f t="shared" si="8"/>
        <v>26</v>
      </c>
      <c r="E291" s="138">
        <v>53</v>
      </c>
      <c r="F291" s="138">
        <v>142</v>
      </c>
      <c r="G291" s="138">
        <v>10</v>
      </c>
      <c r="H291" s="138">
        <v>8</v>
      </c>
      <c r="I291" s="138">
        <v>5</v>
      </c>
      <c r="J291" s="138">
        <v>1</v>
      </c>
      <c r="K291" s="138">
        <v>116</v>
      </c>
      <c r="L291" s="138">
        <v>5</v>
      </c>
      <c r="M291" s="138">
        <v>23</v>
      </c>
      <c r="N291" s="138">
        <v>363</v>
      </c>
      <c r="O291" s="138">
        <v>1090</v>
      </c>
      <c r="P291" s="139">
        <f t="shared" si="9"/>
        <v>0.33302752293577981</v>
      </c>
    </row>
    <row r="292" spans="1:16" s="30" customFormat="1" ht="14.1" customHeight="1" x14ac:dyDescent="0.25">
      <c r="A292" s="65">
        <v>205</v>
      </c>
      <c r="B292" s="66">
        <v>516</v>
      </c>
      <c r="C292" s="67" t="s">
        <v>126</v>
      </c>
      <c r="D292" s="140">
        <f t="shared" si="8"/>
        <v>5</v>
      </c>
      <c r="E292" s="141">
        <v>42</v>
      </c>
      <c r="F292" s="141">
        <v>31</v>
      </c>
      <c r="G292" s="141">
        <v>13</v>
      </c>
      <c r="H292" s="141">
        <v>4</v>
      </c>
      <c r="I292" s="141">
        <v>2</v>
      </c>
      <c r="J292" s="141">
        <v>2</v>
      </c>
      <c r="K292" s="141">
        <v>47</v>
      </c>
      <c r="L292" s="141">
        <v>5</v>
      </c>
      <c r="M292" s="141">
        <v>3</v>
      </c>
      <c r="N292" s="141">
        <v>149</v>
      </c>
      <c r="O292" s="141">
        <v>450</v>
      </c>
      <c r="P292" s="142">
        <f t="shared" si="9"/>
        <v>0.33111111111111113</v>
      </c>
    </row>
    <row r="293" spans="1:16" s="30" customFormat="1" ht="14.1" customHeight="1" x14ac:dyDescent="0.25">
      <c r="A293" s="59" t="s">
        <v>159</v>
      </c>
      <c r="B293" s="60">
        <v>516</v>
      </c>
      <c r="C293" s="61" t="s">
        <v>9</v>
      </c>
      <c r="D293" s="137">
        <f t="shared" si="8"/>
        <v>5</v>
      </c>
      <c r="E293" s="138">
        <v>42</v>
      </c>
      <c r="F293" s="138">
        <v>31</v>
      </c>
      <c r="G293" s="138">
        <v>13</v>
      </c>
      <c r="H293" s="138">
        <v>4</v>
      </c>
      <c r="I293" s="138">
        <v>2</v>
      </c>
      <c r="J293" s="138">
        <v>2</v>
      </c>
      <c r="K293" s="138">
        <v>47</v>
      </c>
      <c r="L293" s="138">
        <v>5</v>
      </c>
      <c r="M293" s="138">
        <v>3</v>
      </c>
      <c r="N293" s="138">
        <v>149</v>
      </c>
      <c r="O293" s="138">
        <v>450</v>
      </c>
      <c r="P293" s="139">
        <f t="shared" si="9"/>
        <v>0.33111111111111113</v>
      </c>
    </row>
    <row r="294" spans="1:16" s="30" customFormat="1" ht="14.1" customHeight="1" x14ac:dyDescent="0.25">
      <c r="A294" s="65">
        <v>206</v>
      </c>
      <c r="B294" s="66">
        <v>517</v>
      </c>
      <c r="C294" s="67" t="s">
        <v>126</v>
      </c>
      <c r="D294" s="140">
        <f t="shared" si="8"/>
        <v>1</v>
      </c>
      <c r="E294" s="141">
        <v>51</v>
      </c>
      <c r="F294" s="141">
        <v>52</v>
      </c>
      <c r="G294" s="141">
        <v>6</v>
      </c>
      <c r="H294" s="141">
        <v>2</v>
      </c>
      <c r="I294" s="141">
        <v>3</v>
      </c>
      <c r="J294" s="141">
        <v>3</v>
      </c>
      <c r="K294" s="141">
        <v>47</v>
      </c>
      <c r="L294" s="141">
        <v>8</v>
      </c>
      <c r="M294" s="141">
        <v>6</v>
      </c>
      <c r="N294" s="141">
        <v>178</v>
      </c>
      <c r="O294" s="141">
        <v>521</v>
      </c>
      <c r="P294" s="142">
        <f t="shared" si="9"/>
        <v>0.34165067178502878</v>
      </c>
    </row>
    <row r="295" spans="1:16" s="30" customFormat="1" ht="14.1" customHeight="1" x14ac:dyDescent="0.25">
      <c r="A295" s="59" t="s">
        <v>159</v>
      </c>
      <c r="B295" s="60">
        <v>517</v>
      </c>
      <c r="C295" s="61" t="s">
        <v>9</v>
      </c>
      <c r="D295" s="137">
        <f t="shared" si="8"/>
        <v>1</v>
      </c>
      <c r="E295" s="138">
        <v>51</v>
      </c>
      <c r="F295" s="138">
        <v>52</v>
      </c>
      <c r="G295" s="138">
        <v>6</v>
      </c>
      <c r="H295" s="138">
        <v>2</v>
      </c>
      <c r="I295" s="138">
        <v>3</v>
      </c>
      <c r="J295" s="138">
        <v>3</v>
      </c>
      <c r="K295" s="138">
        <v>47</v>
      </c>
      <c r="L295" s="138">
        <v>8</v>
      </c>
      <c r="M295" s="138">
        <v>6</v>
      </c>
      <c r="N295" s="138">
        <v>178</v>
      </c>
      <c r="O295" s="138">
        <v>521</v>
      </c>
      <c r="P295" s="139">
        <f t="shared" si="9"/>
        <v>0.34165067178502878</v>
      </c>
    </row>
    <row r="296" spans="1:16" s="30" customFormat="1" ht="14.1" customHeight="1" x14ac:dyDescent="0.25">
      <c r="A296" s="65">
        <v>207</v>
      </c>
      <c r="B296" s="66">
        <v>518</v>
      </c>
      <c r="C296" s="67" t="s">
        <v>126</v>
      </c>
      <c r="D296" s="140">
        <f t="shared" si="8"/>
        <v>17</v>
      </c>
      <c r="E296" s="141">
        <v>30</v>
      </c>
      <c r="F296" s="141">
        <v>41</v>
      </c>
      <c r="G296" s="141">
        <v>5</v>
      </c>
      <c r="H296" s="141">
        <v>6</v>
      </c>
      <c r="I296" s="141">
        <v>3</v>
      </c>
      <c r="J296" s="141">
        <v>0</v>
      </c>
      <c r="K296" s="141">
        <v>58</v>
      </c>
      <c r="L296" s="141">
        <v>3</v>
      </c>
      <c r="M296" s="141">
        <v>2</v>
      </c>
      <c r="N296" s="141">
        <v>148</v>
      </c>
      <c r="O296" s="141">
        <v>427</v>
      </c>
      <c r="P296" s="142">
        <f t="shared" si="9"/>
        <v>0.34660421545667447</v>
      </c>
    </row>
    <row r="297" spans="1:16" s="30" customFormat="1" ht="14.1" customHeight="1" x14ac:dyDescent="0.25">
      <c r="A297" s="59" t="s">
        <v>159</v>
      </c>
      <c r="B297" s="60">
        <v>518</v>
      </c>
      <c r="C297" s="61" t="s">
        <v>9</v>
      </c>
      <c r="D297" s="137">
        <f t="shared" si="8"/>
        <v>17</v>
      </c>
      <c r="E297" s="138">
        <v>30</v>
      </c>
      <c r="F297" s="138">
        <v>41</v>
      </c>
      <c r="G297" s="138">
        <v>5</v>
      </c>
      <c r="H297" s="138">
        <v>6</v>
      </c>
      <c r="I297" s="138">
        <v>3</v>
      </c>
      <c r="J297" s="138">
        <v>0</v>
      </c>
      <c r="K297" s="138">
        <v>58</v>
      </c>
      <c r="L297" s="138">
        <v>3</v>
      </c>
      <c r="M297" s="138">
        <v>2</v>
      </c>
      <c r="N297" s="138">
        <v>148</v>
      </c>
      <c r="O297" s="138">
        <v>427</v>
      </c>
      <c r="P297" s="139">
        <f t="shared" si="9"/>
        <v>0.34660421545667447</v>
      </c>
    </row>
    <row r="298" spans="1:16" s="30" customFormat="1" ht="14.1" customHeight="1" x14ac:dyDescent="0.25">
      <c r="A298" s="65">
        <v>208</v>
      </c>
      <c r="B298" s="66">
        <v>519</v>
      </c>
      <c r="C298" s="67" t="s">
        <v>126</v>
      </c>
      <c r="D298" s="140">
        <f t="shared" si="8"/>
        <v>7</v>
      </c>
      <c r="E298" s="141">
        <v>40</v>
      </c>
      <c r="F298" s="141">
        <v>55</v>
      </c>
      <c r="G298" s="141">
        <v>8</v>
      </c>
      <c r="H298" s="141">
        <v>3</v>
      </c>
      <c r="I298" s="141">
        <v>11</v>
      </c>
      <c r="J298" s="141">
        <v>8</v>
      </c>
      <c r="K298" s="141">
        <v>48</v>
      </c>
      <c r="L298" s="141">
        <v>4</v>
      </c>
      <c r="M298" s="141">
        <v>8</v>
      </c>
      <c r="N298" s="141">
        <v>185</v>
      </c>
      <c r="O298" s="141">
        <v>463</v>
      </c>
      <c r="P298" s="142">
        <f t="shared" si="9"/>
        <v>0.39956803455723544</v>
      </c>
    </row>
    <row r="299" spans="1:16" s="30" customFormat="1" ht="14.1" customHeight="1" x14ac:dyDescent="0.25">
      <c r="A299" s="71">
        <v>209</v>
      </c>
      <c r="B299" s="72">
        <v>519</v>
      </c>
      <c r="C299" s="73" t="s">
        <v>128</v>
      </c>
      <c r="D299" s="134">
        <f t="shared" si="8"/>
        <v>5</v>
      </c>
      <c r="E299" s="135">
        <v>22</v>
      </c>
      <c r="F299" s="135">
        <v>40</v>
      </c>
      <c r="G299" s="135">
        <v>6</v>
      </c>
      <c r="H299" s="135">
        <v>3</v>
      </c>
      <c r="I299" s="135">
        <v>6</v>
      </c>
      <c r="J299" s="135">
        <v>3</v>
      </c>
      <c r="K299" s="135">
        <v>45</v>
      </c>
      <c r="L299" s="135">
        <v>7</v>
      </c>
      <c r="M299" s="135">
        <v>5</v>
      </c>
      <c r="N299" s="135">
        <v>137</v>
      </c>
      <c r="O299" s="135">
        <v>462</v>
      </c>
      <c r="P299" s="136">
        <f t="shared" si="9"/>
        <v>0.29653679653679654</v>
      </c>
    </row>
    <row r="300" spans="1:16" s="30" customFormat="1" ht="14.1" customHeight="1" x14ac:dyDescent="0.25">
      <c r="A300" s="59" t="s">
        <v>159</v>
      </c>
      <c r="B300" s="60">
        <v>519</v>
      </c>
      <c r="C300" s="61" t="s">
        <v>11</v>
      </c>
      <c r="D300" s="137">
        <f t="shared" si="8"/>
        <v>2</v>
      </c>
      <c r="E300" s="138">
        <v>62</v>
      </c>
      <c r="F300" s="138">
        <v>95</v>
      </c>
      <c r="G300" s="138">
        <v>14</v>
      </c>
      <c r="H300" s="138">
        <v>6</v>
      </c>
      <c r="I300" s="138">
        <v>17</v>
      </c>
      <c r="J300" s="138">
        <v>11</v>
      </c>
      <c r="K300" s="138">
        <v>93</v>
      </c>
      <c r="L300" s="138">
        <v>11</v>
      </c>
      <c r="M300" s="138">
        <v>13</v>
      </c>
      <c r="N300" s="138">
        <v>322</v>
      </c>
      <c r="O300" s="138">
        <v>925</v>
      </c>
      <c r="P300" s="139">
        <f t="shared" si="9"/>
        <v>0.34810810810810811</v>
      </c>
    </row>
    <row r="301" spans="1:16" s="30" customFormat="1" ht="14.1" customHeight="1" x14ac:dyDescent="0.25">
      <c r="A301" s="71">
        <v>210</v>
      </c>
      <c r="B301" s="72">
        <v>520</v>
      </c>
      <c r="C301" s="73" t="s">
        <v>126</v>
      </c>
      <c r="D301" s="134">
        <f t="shared" si="8"/>
        <v>10</v>
      </c>
      <c r="E301" s="135">
        <v>35</v>
      </c>
      <c r="F301" s="135">
        <v>63</v>
      </c>
      <c r="G301" s="135">
        <v>9</v>
      </c>
      <c r="H301" s="135">
        <v>6</v>
      </c>
      <c r="I301" s="135">
        <v>2</v>
      </c>
      <c r="J301" s="135">
        <v>4</v>
      </c>
      <c r="K301" s="135">
        <v>53</v>
      </c>
      <c r="L301" s="135">
        <v>11</v>
      </c>
      <c r="M301" s="135">
        <v>4</v>
      </c>
      <c r="N301" s="135">
        <v>187</v>
      </c>
      <c r="O301" s="135">
        <v>550</v>
      </c>
      <c r="P301" s="136">
        <f t="shared" si="9"/>
        <v>0.34</v>
      </c>
    </row>
    <row r="302" spans="1:16" s="30" customFormat="1" ht="14.1" customHeight="1" x14ac:dyDescent="0.25">
      <c r="A302" s="65">
        <v>211</v>
      </c>
      <c r="B302" s="66">
        <v>520</v>
      </c>
      <c r="C302" s="67" t="s">
        <v>128</v>
      </c>
      <c r="D302" s="140">
        <f t="shared" si="8"/>
        <v>17</v>
      </c>
      <c r="E302" s="141">
        <v>29</v>
      </c>
      <c r="F302" s="141">
        <v>63</v>
      </c>
      <c r="G302" s="141">
        <v>8</v>
      </c>
      <c r="H302" s="141">
        <v>3</v>
      </c>
      <c r="I302" s="141">
        <v>1</v>
      </c>
      <c r="J302" s="141">
        <v>0</v>
      </c>
      <c r="K302" s="141">
        <v>46</v>
      </c>
      <c r="L302" s="141">
        <v>6</v>
      </c>
      <c r="M302" s="141">
        <v>11</v>
      </c>
      <c r="N302" s="141">
        <v>167</v>
      </c>
      <c r="O302" s="141">
        <v>550</v>
      </c>
      <c r="P302" s="142">
        <f t="shared" si="9"/>
        <v>0.30363636363636365</v>
      </c>
    </row>
    <row r="303" spans="1:16" s="30" customFormat="1" ht="14.1" customHeight="1" x14ac:dyDescent="0.25">
      <c r="A303" s="59" t="s">
        <v>159</v>
      </c>
      <c r="B303" s="60">
        <v>520</v>
      </c>
      <c r="C303" s="61" t="s">
        <v>11</v>
      </c>
      <c r="D303" s="137">
        <f t="shared" si="8"/>
        <v>27</v>
      </c>
      <c r="E303" s="138">
        <v>64</v>
      </c>
      <c r="F303" s="138">
        <v>126</v>
      </c>
      <c r="G303" s="138">
        <v>17</v>
      </c>
      <c r="H303" s="138">
        <v>9</v>
      </c>
      <c r="I303" s="138">
        <v>3</v>
      </c>
      <c r="J303" s="138">
        <v>4</v>
      </c>
      <c r="K303" s="138">
        <v>99</v>
      </c>
      <c r="L303" s="138">
        <v>17</v>
      </c>
      <c r="M303" s="138">
        <v>15</v>
      </c>
      <c r="N303" s="138">
        <v>354</v>
      </c>
      <c r="O303" s="138">
        <v>1100</v>
      </c>
      <c r="P303" s="139">
        <f t="shared" si="9"/>
        <v>0.32181818181818184</v>
      </c>
    </row>
    <row r="304" spans="1:16" s="30" customFormat="1" ht="14.1" customHeight="1" x14ac:dyDescent="0.25">
      <c r="A304" s="65">
        <v>212</v>
      </c>
      <c r="B304" s="66">
        <v>521</v>
      </c>
      <c r="C304" s="67" t="s">
        <v>126</v>
      </c>
      <c r="D304" s="140">
        <f t="shared" si="8"/>
        <v>2</v>
      </c>
      <c r="E304" s="141">
        <v>13</v>
      </c>
      <c r="F304" s="141">
        <v>69</v>
      </c>
      <c r="G304" s="141">
        <v>11</v>
      </c>
      <c r="H304" s="141">
        <v>8</v>
      </c>
      <c r="I304" s="141">
        <v>2</v>
      </c>
      <c r="J304" s="141">
        <v>4</v>
      </c>
      <c r="K304" s="141">
        <v>67</v>
      </c>
      <c r="L304" s="141">
        <v>0</v>
      </c>
      <c r="M304" s="141">
        <v>12</v>
      </c>
      <c r="N304" s="141">
        <v>186</v>
      </c>
      <c r="O304" s="141">
        <v>499</v>
      </c>
      <c r="P304" s="142">
        <f t="shared" si="9"/>
        <v>0.37274549098196391</v>
      </c>
    </row>
    <row r="305" spans="1:16" s="30" customFormat="1" ht="14.1" customHeight="1" x14ac:dyDescent="0.25">
      <c r="A305" s="71">
        <v>213</v>
      </c>
      <c r="B305" s="72">
        <v>521</v>
      </c>
      <c r="C305" s="73" t="s">
        <v>128</v>
      </c>
      <c r="D305" s="134">
        <f t="shared" si="8"/>
        <v>22</v>
      </c>
      <c r="E305" s="135">
        <v>7</v>
      </c>
      <c r="F305" s="135">
        <v>33</v>
      </c>
      <c r="G305" s="135">
        <v>9</v>
      </c>
      <c r="H305" s="135">
        <v>3</v>
      </c>
      <c r="I305" s="135">
        <v>3</v>
      </c>
      <c r="J305" s="135">
        <v>1</v>
      </c>
      <c r="K305" s="135">
        <v>55</v>
      </c>
      <c r="L305" s="135">
        <v>2</v>
      </c>
      <c r="M305" s="135">
        <v>7</v>
      </c>
      <c r="N305" s="135">
        <v>120</v>
      </c>
      <c r="O305" s="135">
        <v>498</v>
      </c>
      <c r="P305" s="136">
        <f t="shared" si="9"/>
        <v>0.24096385542168675</v>
      </c>
    </row>
    <row r="306" spans="1:16" s="30" customFormat="1" ht="14.25" customHeight="1" x14ac:dyDescent="0.25">
      <c r="A306" s="59" t="s">
        <v>159</v>
      </c>
      <c r="B306" s="60">
        <v>521</v>
      </c>
      <c r="C306" s="61" t="s">
        <v>11</v>
      </c>
      <c r="D306" s="137">
        <f t="shared" si="8"/>
        <v>20</v>
      </c>
      <c r="E306" s="138">
        <v>20</v>
      </c>
      <c r="F306" s="138">
        <v>102</v>
      </c>
      <c r="G306" s="138">
        <v>20</v>
      </c>
      <c r="H306" s="138">
        <v>11</v>
      </c>
      <c r="I306" s="138">
        <v>5</v>
      </c>
      <c r="J306" s="138">
        <v>5</v>
      </c>
      <c r="K306" s="138">
        <v>122</v>
      </c>
      <c r="L306" s="138">
        <v>2</v>
      </c>
      <c r="M306" s="138">
        <v>19</v>
      </c>
      <c r="N306" s="138">
        <v>306</v>
      </c>
      <c r="O306" s="138">
        <v>997</v>
      </c>
      <c r="P306" s="139">
        <f t="shared" si="9"/>
        <v>0.3069207622868606</v>
      </c>
    </row>
    <row r="307" spans="1:16" s="30" customFormat="1" ht="14.25" customHeight="1" x14ac:dyDescent="0.25">
      <c r="A307" s="71">
        <v>214</v>
      </c>
      <c r="B307" s="72">
        <v>522</v>
      </c>
      <c r="C307" s="73" t="s">
        <v>126</v>
      </c>
      <c r="D307" s="134">
        <f t="shared" si="8"/>
        <v>13</v>
      </c>
      <c r="E307" s="135">
        <v>40</v>
      </c>
      <c r="F307" s="135">
        <v>47</v>
      </c>
      <c r="G307" s="135">
        <v>14</v>
      </c>
      <c r="H307" s="135">
        <v>3</v>
      </c>
      <c r="I307" s="135">
        <v>5</v>
      </c>
      <c r="J307" s="135">
        <v>4</v>
      </c>
      <c r="K307" s="135">
        <v>60</v>
      </c>
      <c r="L307" s="135">
        <v>3</v>
      </c>
      <c r="M307" s="135">
        <v>7</v>
      </c>
      <c r="N307" s="135">
        <v>183</v>
      </c>
      <c r="O307" s="135">
        <v>410</v>
      </c>
      <c r="P307" s="136">
        <f t="shared" si="9"/>
        <v>0.44634146341463415</v>
      </c>
    </row>
    <row r="308" spans="1:16" s="30" customFormat="1" ht="14.25" customHeight="1" x14ac:dyDescent="0.25">
      <c r="A308" s="65">
        <v>215</v>
      </c>
      <c r="B308" s="66">
        <v>522</v>
      </c>
      <c r="C308" s="67" t="s">
        <v>128</v>
      </c>
      <c r="D308" s="140">
        <f t="shared" si="8"/>
        <v>12</v>
      </c>
      <c r="E308" s="141">
        <v>28</v>
      </c>
      <c r="F308" s="141">
        <v>34</v>
      </c>
      <c r="G308" s="141">
        <v>16</v>
      </c>
      <c r="H308" s="141">
        <v>4</v>
      </c>
      <c r="I308" s="141">
        <v>6</v>
      </c>
      <c r="J308" s="141">
        <v>4</v>
      </c>
      <c r="K308" s="141">
        <v>46</v>
      </c>
      <c r="L308" s="141">
        <v>5</v>
      </c>
      <c r="M308" s="141">
        <v>8</v>
      </c>
      <c r="N308" s="141">
        <v>151</v>
      </c>
      <c r="O308" s="141">
        <v>409</v>
      </c>
      <c r="P308" s="142">
        <f t="shared" si="9"/>
        <v>0.36919315403422981</v>
      </c>
    </row>
    <row r="309" spans="1:16" s="30" customFormat="1" ht="14.25" customHeight="1" x14ac:dyDescent="0.25">
      <c r="A309" s="59" t="s">
        <v>159</v>
      </c>
      <c r="B309" s="60">
        <v>522</v>
      </c>
      <c r="C309" s="61" t="s">
        <v>11</v>
      </c>
      <c r="D309" s="137">
        <f t="shared" si="8"/>
        <v>25</v>
      </c>
      <c r="E309" s="138">
        <v>68</v>
      </c>
      <c r="F309" s="138">
        <v>81</v>
      </c>
      <c r="G309" s="138">
        <v>30</v>
      </c>
      <c r="H309" s="138">
        <v>7</v>
      </c>
      <c r="I309" s="138">
        <v>11</v>
      </c>
      <c r="J309" s="138">
        <v>8</v>
      </c>
      <c r="K309" s="138">
        <v>106</v>
      </c>
      <c r="L309" s="138">
        <v>8</v>
      </c>
      <c r="M309" s="138">
        <v>15</v>
      </c>
      <c r="N309" s="138">
        <v>334</v>
      </c>
      <c r="O309" s="138">
        <v>819</v>
      </c>
      <c r="P309" s="139">
        <f t="shared" si="9"/>
        <v>0.40781440781440781</v>
      </c>
    </row>
    <row r="310" spans="1:16" s="30" customFormat="1" ht="14.25" customHeight="1" x14ac:dyDescent="0.25">
      <c r="A310" s="65">
        <v>216</v>
      </c>
      <c r="B310" s="66">
        <v>523</v>
      </c>
      <c r="C310" s="67" t="s">
        <v>126</v>
      </c>
      <c r="D310" s="140">
        <f t="shared" si="8"/>
        <v>7</v>
      </c>
      <c r="E310" s="141">
        <v>38</v>
      </c>
      <c r="F310" s="141">
        <v>64</v>
      </c>
      <c r="G310" s="141">
        <v>5</v>
      </c>
      <c r="H310" s="141">
        <v>4</v>
      </c>
      <c r="I310" s="141">
        <v>5</v>
      </c>
      <c r="J310" s="141">
        <v>7</v>
      </c>
      <c r="K310" s="141">
        <v>71</v>
      </c>
      <c r="L310" s="141">
        <v>3</v>
      </c>
      <c r="M310" s="141">
        <v>4</v>
      </c>
      <c r="N310" s="141">
        <v>201</v>
      </c>
      <c r="O310" s="141">
        <v>581</v>
      </c>
      <c r="P310" s="142">
        <f t="shared" si="9"/>
        <v>0.34595524956970741</v>
      </c>
    </row>
    <row r="311" spans="1:16" s="30" customFormat="1" ht="14.25" customHeight="1" x14ac:dyDescent="0.25">
      <c r="A311" s="59" t="s">
        <v>159</v>
      </c>
      <c r="B311" s="60">
        <v>523</v>
      </c>
      <c r="C311" s="61" t="s">
        <v>9</v>
      </c>
      <c r="D311" s="137">
        <f t="shared" si="8"/>
        <v>7</v>
      </c>
      <c r="E311" s="138">
        <v>38</v>
      </c>
      <c r="F311" s="138">
        <v>64</v>
      </c>
      <c r="G311" s="138">
        <v>5</v>
      </c>
      <c r="H311" s="138">
        <v>4</v>
      </c>
      <c r="I311" s="138">
        <v>5</v>
      </c>
      <c r="J311" s="138">
        <v>7</v>
      </c>
      <c r="K311" s="138">
        <v>71</v>
      </c>
      <c r="L311" s="138">
        <v>3</v>
      </c>
      <c r="M311" s="138">
        <v>4</v>
      </c>
      <c r="N311" s="138">
        <v>201</v>
      </c>
      <c r="O311" s="138">
        <v>581</v>
      </c>
      <c r="P311" s="139">
        <f t="shared" si="9"/>
        <v>0.34595524956970741</v>
      </c>
    </row>
    <row r="312" spans="1:16" s="30" customFormat="1" ht="14.25" customHeight="1" x14ac:dyDescent="0.25">
      <c r="A312" s="65">
        <v>217</v>
      </c>
      <c r="B312" s="66">
        <v>524</v>
      </c>
      <c r="C312" s="67" t="s">
        <v>126</v>
      </c>
      <c r="D312" s="140">
        <f t="shared" si="8"/>
        <v>10</v>
      </c>
      <c r="E312" s="141">
        <v>39</v>
      </c>
      <c r="F312" s="141">
        <v>46</v>
      </c>
      <c r="G312" s="141">
        <v>4</v>
      </c>
      <c r="H312" s="141">
        <v>4</v>
      </c>
      <c r="I312" s="141">
        <v>2</v>
      </c>
      <c r="J312" s="141">
        <v>3</v>
      </c>
      <c r="K312" s="141">
        <v>56</v>
      </c>
      <c r="L312" s="141">
        <v>0</v>
      </c>
      <c r="M312" s="141">
        <v>7</v>
      </c>
      <c r="N312" s="141">
        <v>161</v>
      </c>
      <c r="O312" s="141">
        <v>488</v>
      </c>
      <c r="P312" s="142">
        <f t="shared" si="9"/>
        <v>0.32991803278688525</v>
      </c>
    </row>
    <row r="313" spans="1:16" s="30" customFormat="1" ht="14.25" customHeight="1" x14ac:dyDescent="0.25">
      <c r="A313" s="59" t="s">
        <v>159</v>
      </c>
      <c r="B313" s="60">
        <v>524</v>
      </c>
      <c r="C313" s="61" t="s">
        <v>9</v>
      </c>
      <c r="D313" s="137">
        <f t="shared" si="8"/>
        <v>10</v>
      </c>
      <c r="E313" s="138">
        <v>39</v>
      </c>
      <c r="F313" s="138">
        <v>46</v>
      </c>
      <c r="G313" s="138">
        <v>4</v>
      </c>
      <c r="H313" s="138">
        <v>4</v>
      </c>
      <c r="I313" s="138">
        <v>2</v>
      </c>
      <c r="J313" s="138">
        <v>3</v>
      </c>
      <c r="K313" s="138">
        <v>56</v>
      </c>
      <c r="L313" s="138">
        <v>0</v>
      </c>
      <c r="M313" s="138">
        <v>7</v>
      </c>
      <c r="N313" s="138">
        <v>161</v>
      </c>
      <c r="O313" s="138">
        <v>488</v>
      </c>
      <c r="P313" s="139">
        <f t="shared" si="9"/>
        <v>0.32991803278688525</v>
      </c>
    </row>
    <row r="314" spans="1:16" s="30" customFormat="1" ht="14.25" customHeight="1" x14ac:dyDescent="0.25">
      <c r="A314" s="65">
        <v>218</v>
      </c>
      <c r="B314" s="66">
        <v>525</v>
      </c>
      <c r="C314" s="67" t="s">
        <v>126</v>
      </c>
      <c r="D314" s="140">
        <f t="shared" si="8"/>
        <v>6</v>
      </c>
      <c r="E314" s="141">
        <v>20</v>
      </c>
      <c r="F314" s="141">
        <v>71</v>
      </c>
      <c r="G314" s="141">
        <v>10</v>
      </c>
      <c r="H314" s="141">
        <v>8</v>
      </c>
      <c r="I314" s="141">
        <v>7</v>
      </c>
      <c r="J314" s="141">
        <v>3</v>
      </c>
      <c r="K314" s="141">
        <v>65</v>
      </c>
      <c r="L314" s="141">
        <v>4</v>
      </c>
      <c r="M314" s="141">
        <v>7</v>
      </c>
      <c r="N314" s="141">
        <v>195</v>
      </c>
      <c r="O314" s="141">
        <v>618</v>
      </c>
      <c r="P314" s="142">
        <f t="shared" si="9"/>
        <v>0.3155339805825243</v>
      </c>
    </row>
    <row r="315" spans="1:16" s="30" customFormat="1" ht="14.25" customHeight="1" x14ac:dyDescent="0.25">
      <c r="A315" s="71">
        <v>219</v>
      </c>
      <c r="B315" s="72">
        <v>525</v>
      </c>
      <c r="C315" s="73" t="s">
        <v>128</v>
      </c>
      <c r="D315" s="134">
        <f t="shared" si="8"/>
        <v>25</v>
      </c>
      <c r="E315" s="135">
        <v>27</v>
      </c>
      <c r="F315" s="135">
        <v>92</v>
      </c>
      <c r="G315" s="135">
        <v>4</v>
      </c>
      <c r="H315" s="135">
        <v>5</v>
      </c>
      <c r="I315" s="135">
        <v>4</v>
      </c>
      <c r="J315" s="135">
        <v>1</v>
      </c>
      <c r="K315" s="135">
        <v>67</v>
      </c>
      <c r="L315" s="135">
        <v>9</v>
      </c>
      <c r="M315" s="135">
        <v>6</v>
      </c>
      <c r="N315" s="135">
        <v>215</v>
      </c>
      <c r="O315" s="135">
        <v>617</v>
      </c>
      <c r="P315" s="136">
        <f t="shared" si="9"/>
        <v>0.34846029173419774</v>
      </c>
    </row>
    <row r="316" spans="1:16" s="30" customFormat="1" ht="14.25" customHeight="1" x14ac:dyDescent="0.25">
      <c r="A316" s="59" t="s">
        <v>159</v>
      </c>
      <c r="B316" s="60">
        <v>525</v>
      </c>
      <c r="C316" s="61" t="s">
        <v>11</v>
      </c>
      <c r="D316" s="137">
        <f t="shared" si="8"/>
        <v>31</v>
      </c>
      <c r="E316" s="138">
        <v>47</v>
      </c>
      <c r="F316" s="138">
        <v>163</v>
      </c>
      <c r="G316" s="138">
        <v>14</v>
      </c>
      <c r="H316" s="138">
        <v>13</v>
      </c>
      <c r="I316" s="138">
        <v>11</v>
      </c>
      <c r="J316" s="138">
        <v>4</v>
      </c>
      <c r="K316" s="138">
        <v>132</v>
      </c>
      <c r="L316" s="138">
        <v>13</v>
      </c>
      <c r="M316" s="138">
        <v>13</v>
      </c>
      <c r="N316" s="138">
        <v>410</v>
      </c>
      <c r="O316" s="138">
        <v>1235</v>
      </c>
      <c r="P316" s="139">
        <f t="shared" si="9"/>
        <v>0.33198380566801622</v>
      </c>
    </row>
    <row r="317" spans="1:16" s="30" customFormat="1" ht="14.25" customHeight="1" x14ac:dyDescent="0.25">
      <c r="A317" s="71">
        <v>220</v>
      </c>
      <c r="B317" s="72">
        <v>526</v>
      </c>
      <c r="C317" s="73" t="s">
        <v>126</v>
      </c>
      <c r="D317" s="134">
        <f t="shared" si="8"/>
        <v>34</v>
      </c>
      <c r="E317" s="135">
        <v>19</v>
      </c>
      <c r="F317" s="135">
        <v>92</v>
      </c>
      <c r="G317" s="135">
        <v>1</v>
      </c>
      <c r="H317" s="135">
        <v>6</v>
      </c>
      <c r="I317" s="135">
        <v>5</v>
      </c>
      <c r="J317" s="135">
        <v>2</v>
      </c>
      <c r="K317" s="135">
        <v>58</v>
      </c>
      <c r="L317" s="135">
        <v>3</v>
      </c>
      <c r="M317" s="135">
        <v>1</v>
      </c>
      <c r="N317" s="135">
        <v>187</v>
      </c>
      <c r="O317" s="135">
        <v>631</v>
      </c>
      <c r="P317" s="136">
        <f t="shared" si="9"/>
        <v>0.29635499207606975</v>
      </c>
    </row>
    <row r="318" spans="1:16" s="30" customFormat="1" ht="14.25" customHeight="1" x14ac:dyDescent="0.25">
      <c r="A318" s="65">
        <v>221</v>
      </c>
      <c r="B318" s="66">
        <v>526</v>
      </c>
      <c r="C318" s="67" t="s">
        <v>128</v>
      </c>
      <c r="D318" s="140">
        <f t="shared" si="8"/>
        <v>53</v>
      </c>
      <c r="E318" s="141">
        <v>15</v>
      </c>
      <c r="F318" s="141">
        <v>110</v>
      </c>
      <c r="G318" s="141">
        <v>2</v>
      </c>
      <c r="H318" s="141">
        <v>7</v>
      </c>
      <c r="I318" s="141">
        <v>5</v>
      </c>
      <c r="J318" s="141">
        <v>2</v>
      </c>
      <c r="K318" s="141">
        <v>57</v>
      </c>
      <c r="L318" s="141">
        <v>2</v>
      </c>
      <c r="M318" s="141">
        <v>8</v>
      </c>
      <c r="N318" s="141">
        <v>208</v>
      </c>
      <c r="O318" s="141">
        <v>630</v>
      </c>
      <c r="P318" s="142">
        <f t="shared" si="9"/>
        <v>0.33015873015873015</v>
      </c>
    </row>
    <row r="319" spans="1:16" s="30" customFormat="1" ht="14.25" customHeight="1" x14ac:dyDescent="0.25">
      <c r="A319" s="59" t="s">
        <v>159</v>
      </c>
      <c r="B319" s="60">
        <v>526</v>
      </c>
      <c r="C319" s="61" t="s">
        <v>11</v>
      </c>
      <c r="D319" s="137">
        <f t="shared" si="8"/>
        <v>87</v>
      </c>
      <c r="E319" s="138">
        <v>34</v>
      </c>
      <c r="F319" s="138">
        <v>202</v>
      </c>
      <c r="G319" s="138">
        <v>3</v>
      </c>
      <c r="H319" s="138">
        <v>13</v>
      </c>
      <c r="I319" s="138">
        <v>10</v>
      </c>
      <c r="J319" s="138">
        <v>4</v>
      </c>
      <c r="K319" s="138">
        <v>115</v>
      </c>
      <c r="L319" s="138">
        <v>5</v>
      </c>
      <c r="M319" s="138">
        <v>9</v>
      </c>
      <c r="N319" s="138">
        <v>395</v>
      </c>
      <c r="O319" s="138">
        <v>1261</v>
      </c>
      <c r="P319" s="139">
        <f t="shared" si="9"/>
        <v>0.31324345757335448</v>
      </c>
    </row>
    <row r="320" spans="1:16" s="30" customFormat="1" ht="14.25" customHeight="1" x14ac:dyDescent="0.25">
      <c r="A320" s="65">
        <v>222</v>
      </c>
      <c r="B320" s="66">
        <v>527</v>
      </c>
      <c r="C320" s="67" t="s">
        <v>126</v>
      </c>
      <c r="D320" s="140">
        <f t="shared" si="8"/>
        <v>35</v>
      </c>
      <c r="E320" s="141">
        <v>19</v>
      </c>
      <c r="F320" s="141">
        <v>37</v>
      </c>
      <c r="G320" s="141">
        <v>6</v>
      </c>
      <c r="H320" s="141">
        <v>3</v>
      </c>
      <c r="I320" s="141">
        <v>3</v>
      </c>
      <c r="J320" s="141">
        <v>2</v>
      </c>
      <c r="K320" s="141">
        <v>72</v>
      </c>
      <c r="L320" s="141">
        <v>2</v>
      </c>
      <c r="M320" s="141">
        <v>4</v>
      </c>
      <c r="N320" s="141">
        <v>148</v>
      </c>
      <c r="O320" s="141">
        <v>517</v>
      </c>
      <c r="P320" s="142">
        <f t="shared" si="9"/>
        <v>0.28626692456479691</v>
      </c>
    </row>
    <row r="321" spans="1:16" s="30" customFormat="1" ht="14.25" customHeight="1" x14ac:dyDescent="0.25">
      <c r="A321" s="71">
        <v>223</v>
      </c>
      <c r="B321" s="72">
        <v>527</v>
      </c>
      <c r="C321" s="73" t="s">
        <v>128</v>
      </c>
      <c r="D321" s="134">
        <f t="shared" si="8"/>
        <v>24</v>
      </c>
      <c r="E321" s="135">
        <v>18</v>
      </c>
      <c r="F321" s="135">
        <v>42</v>
      </c>
      <c r="G321" s="135">
        <v>5</v>
      </c>
      <c r="H321" s="135">
        <v>1</v>
      </c>
      <c r="I321" s="135">
        <v>4</v>
      </c>
      <c r="J321" s="135">
        <v>0</v>
      </c>
      <c r="K321" s="135">
        <v>66</v>
      </c>
      <c r="L321" s="135">
        <v>4</v>
      </c>
      <c r="M321" s="135">
        <v>5</v>
      </c>
      <c r="N321" s="135">
        <v>145</v>
      </c>
      <c r="O321" s="135">
        <v>517</v>
      </c>
      <c r="P321" s="136">
        <f t="shared" si="9"/>
        <v>0.28046421663442939</v>
      </c>
    </row>
    <row r="322" spans="1:16" s="30" customFormat="1" ht="14.25" customHeight="1" x14ac:dyDescent="0.25">
      <c r="A322" s="59" t="s">
        <v>159</v>
      </c>
      <c r="B322" s="60">
        <v>527</v>
      </c>
      <c r="C322" s="61" t="s">
        <v>11</v>
      </c>
      <c r="D322" s="137">
        <f t="shared" si="8"/>
        <v>59</v>
      </c>
      <c r="E322" s="138">
        <v>37</v>
      </c>
      <c r="F322" s="138">
        <v>79</v>
      </c>
      <c r="G322" s="138">
        <v>11</v>
      </c>
      <c r="H322" s="138">
        <v>4</v>
      </c>
      <c r="I322" s="138">
        <v>7</v>
      </c>
      <c r="J322" s="138">
        <v>2</v>
      </c>
      <c r="K322" s="138">
        <v>138</v>
      </c>
      <c r="L322" s="138">
        <v>6</v>
      </c>
      <c r="M322" s="138">
        <v>9</v>
      </c>
      <c r="N322" s="138">
        <v>293</v>
      </c>
      <c r="O322" s="138">
        <v>1034</v>
      </c>
      <c r="P322" s="139">
        <f t="shared" si="9"/>
        <v>0.28336557059961315</v>
      </c>
    </row>
    <row r="323" spans="1:16" s="30" customFormat="1" ht="14.25" customHeight="1" x14ac:dyDescent="0.25">
      <c r="A323" s="71">
        <v>224</v>
      </c>
      <c r="B323" s="72">
        <v>528</v>
      </c>
      <c r="C323" s="73" t="s">
        <v>126</v>
      </c>
      <c r="D323" s="134">
        <f t="shared" si="8"/>
        <v>2</v>
      </c>
      <c r="E323" s="135">
        <v>17</v>
      </c>
      <c r="F323" s="135">
        <v>50</v>
      </c>
      <c r="G323" s="135">
        <v>1</v>
      </c>
      <c r="H323" s="135">
        <v>2</v>
      </c>
      <c r="I323" s="135">
        <v>2</v>
      </c>
      <c r="J323" s="135">
        <v>0</v>
      </c>
      <c r="K323" s="135">
        <v>48</v>
      </c>
      <c r="L323" s="135">
        <v>7</v>
      </c>
      <c r="M323" s="135">
        <v>5</v>
      </c>
      <c r="N323" s="135">
        <v>132</v>
      </c>
      <c r="O323" s="135">
        <v>529</v>
      </c>
      <c r="P323" s="136">
        <f t="shared" si="9"/>
        <v>0.2495274102079395</v>
      </c>
    </row>
    <row r="324" spans="1:16" s="30" customFormat="1" ht="14.25" customHeight="1" x14ac:dyDescent="0.25">
      <c r="A324" s="65">
        <v>225</v>
      </c>
      <c r="B324" s="66">
        <v>528</v>
      </c>
      <c r="C324" s="67" t="s">
        <v>128</v>
      </c>
      <c r="D324" s="140">
        <f t="shared" si="8"/>
        <v>25</v>
      </c>
      <c r="E324" s="141">
        <v>21</v>
      </c>
      <c r="F324" s="141">
        <v>38</v>
      </c>
      <c r="G324" s="141">
        <v>1</v>
      </c>
      <c r="H324" s="141">
        <v>1</v>
      </c>
      <c r="I324" s="141">
        <v>5</v>
      </c>
      <c r="J324" s="141">
        <v>0</v>
      </c>
      <c r="K324" s="141">
        <v>63</v>
      </c>
      <c r="L324" s="141">
        <v>4</v>
      </c>
      <c r="M324" s="141">
        <v>6</v>
      </c>
      <c r="N324" s="141">
        <v>139</v>
      </c>
      <c r="O324" s="141">
        <v>529</v>
      </c>
      <c r="P324" s="142">
        <f t="shared" si="9"/>
        <v>0.26275992438563328</v>
      </c>
    </row>
    <row r="325" spans="1:16" s="30" customFormat="1" ht="14.25" customHeight="1" x14ac:dyDescent="0.25">
      <c r="A325" s="59" t="s">
        <v>159</v>
      </c>
      <c r="B325" s="60">
        <v>528</v>
      </c>
      <c r="C325" s="61" t="s">
        <v>11</v>
      </c>
      <c r="D325" s="137">
        <f t="shared" si="8"/>
        <v>23</v>
      </c>
      <c r="E325" s="138">
        <v>38</v>
      </c>
      <c r="F325" s="138">
        <v>88</v>
      </c>
      <c r="G325" s="138">
        <v>2</v>
      </c>
      <c r="H325" s="138">
        <v>3</v>
      </c>
      <c r="I325" s="138">
        <v>7</v>
      </c>
      <c r="J325" s="138">
        <v>0</v>
      </c>
      <c r="K325" s="138">
        <v>111</v>
      </c>
      <c r="L325" s="138">
        <v>11</v>
      </c>
      <c r="M325" s="138">
        <v>11</v>
      </c>
      <c r="N325" s="138">
        <v>271</v>
      </c>
      <c r="O325" s="138">
        <v>1058</v>
      </c>
      <c r="P325" s="139">
        <f t="shared" si="9"/>
        <v>0.25614366729678639</v>
      </c>
    </row>
    <row r="326" spans="1:16" s="30" customFormat="1" ht="14.25" customHeight="1" x14ac:dyDescent="0.25">
      <c r="A326" s="65">
        <v>226</v>
      </c>
      <c r="B326" s="66">
        <v>529</v>
      </c>
      <c r="C326" s="67" t="s">
        <v>126</v>
      </c>
      <c r="D326" s="140">
        <f t="shared" si="8"/>
        <v>9</v>
      </c>
      <c r="E326" s="141">
        <v>23</v>
      </c>
      <c r="F326" s="141">
        <v>51</v>
      </c>
      <c r="G326" s="141">
        <v>9</v>
      </c>
      <c r="H326" s="141">
        <v>11</v>
      </c>
      <c r="I326" s="141">
        <v>3</v>
      </c>
      <c r="J326" s="141">
        <v>2</v>
      </c>
      <c r="K326" s="141">
        <v>60</v>
      </c>
      <c r="L326" s="141">
        <v>3</v>
      </c>
      <c r="M326" s="141">
        <v>1</v>
      </c>
      <c r="N326" s="141">
        <v>163</v>
      </c>
      <c r="O326" s="141">
        <v>602</v>
      </c>
      <c r="P326" s="142">
        <f t="shared" si="9"/>
        <v>0.2707641196013289</v>
      </c>
    </row>
    <row r="327" spans="1:16" s="30" customFormat="1" ht="14.25" customHeight="1" x14ac:dyDescent="0.25">
      <c r="A327" s="71">
        <v>227</v>
      </c>
      <c r="B327" s="72">
        <v>529</v>
      </c>
      <c r="C327" s="73" t="s">
        <v>128</v>
      </c>
      <c r="D327" s="134">
        <f t="shared" si="8"/>
        <v>2</v>
      </c>
      <c r="E327" s="135">
        <v>21</v>
      </c>
      <c r="F327" s="135">
        <v>59</v>
      </c>
      <c r="G327" s="135">
        <v>7</v>
      </c>
      <c r="H327" s="135">
        <v>4</v>
      </c>
      <c r="I327" s="135">
        <v>4</v>
      </c>
      <c r="J327" s="135">
        <v>1</v>
      </c>
      <c r="K327" s="135">
        <v>61</v>
      </c>
      <c r="L327" s="135">
        <v>12</v>
      </c>
      <c r="M327" s="135">
        <v>6</v>
      </c>
      <c r="N327" s="135">
        <v>175</v>
      </c>
      <c r="O327" s="135">
        <v>602</v>
      </c>
      <c r="P327" s="136">
        <f t="shared" si="9"/>
        <v>0.29069767441860467</v>
      </c>
    </row>
    <row r="328" spans="1:16" s="30" customFormat="1" ht="14.25" customHeight="1" x14ac:dyDescent="0.25">
      <c r="A328" s="59" t="s">
        <v>159</v>
      </c>
      <c r="B328" s="60">
        <v>529</v>
      </c>
      <c r="C328" s="61" t="s">
        <v>11</v>
      </c>
      <c r="D328" s="137">
        <f t="shared" si="8"/>
        <v>11</v>
      </c>
      <c r="E328" s="138">
        <v>44</v>
      </c>
      <c r="F328" s="138">
        <v>110</v>
      </c>
      <c r="G328" s="138">
        <v>16</v>
      </c>
      <c r="H328" s="138">
        <v>15</v>
      </c>
      <c r="I328" s="138">
        <v>7</v>
      </c>
      <c r="J328" s="138">
        <v>3</v>
      </c>
      <c r="K328" s="138">
        <v>121</v>
      </c>
      <c r="L328" s="138">
        <v>15</v>
      </c>
      <c r="M328" s="138">
        <v>7</v>
      </c>
      <c r="N328" s="138">
        <v>338</v>
      </c>
      <c r="O328" s="138">
        <v>1204</v>
      </c>
      <c r="P328" s="139">
        <f t="shared" si="9"/>
        <v>0.28073089700996678</v>
      </c>
    </row>
    <row r="329" spans="1:16" s="30" customFormat="1" ht="14.25" customHeight="1" x14ac:dyDescent="0.25">
      <c r="A329" s="71">
        <v>228</v>
      </c>
      <c r="B329" s="72">
        <v>530</v>
      </c>
      <c r="C329" s="73" t="s">
        <v>126</v>
      </c>
      <c r="D329" s="134">
        <f t="shared" ref="D329:D392" si="10">LARGE(E329:K329,1)-LARGE(E329:K329,2)</f>
        <v>12</v>
      </c>
      <c r="E329" s="135">
        <v>39</v>
      </c>
      <c r="F329" s="135">
        <v>56</v>
      </c>
      <c r="G329" s="135">
        <v>7</v>
      </c>
      <c r="H329" s="135">
        <v>7</v>
      </c>
      <c r="I329" s="135">
        <v>3</v>
      </c>
      <c r="J329" s="135">
        <v>3</v>
      </c>
      <c r="K329" s="135">
        <v>68</v>
      </c>
      <c r="L329" s="135">
        <v>3</v>
      </c>
      <c r="M329" s="135">
        <v>7</v>
      </c>
      <c r="N329" s="135">
        <v>193</v>
      </c>
      <c r="O329" s="135">
        <v>678</v>
      </c>
      <c r="P329" s="136">
        <f t="shared" ref="P329:P392" si="11">N329/O329</f>
        <v>0.28466076696165193</v>
      </c>
    </row>
    <row r="330" spans="1:16" s="30" customFormat="1" ht="14.25" customHeight="1" x14ac:dyDescent="0.25">
      <c r="A330" s="65">
        <v>229</v>
      </c>
      <c r="B330" s="66">
        <v>530</v>
      </c>
      <c r="C330" s="67" t="s">
        <v>128</v>
      </c>
      <c r="D330" s="140">
        <f t="shared" si="10"/>
        <v>16</v>
      </c>
      <c r="E330" s="141">
        <v>43</v>
      </c>
      <c r="F330" s="141">
        <v>55</v>
      </c>
      <c r="G330" s="141">
        <v>13</v>
      </c>
      <c r="H330" s="141">
        <v>6</v>
      </c>
      <c r="I330" s="141">
        <v>4</v>
      </c>
      <c r="J330" s="141">
        <v>2</v>
      </c>
      <c r="K330" s="141">
        <v>71</v>
      </c>
      <c r="L330" s="141">
        <v>1</v>
      </c>
      <c r="M330" s="141">
        <v>9</v>
      </c>
      <c r="N330" s="141">
        <v>204</v>
      </c>
      <c r="O330" s="141">
        <v>678</v>
      </c>
      <c r="P330" s="142">
        <f t="shared" si="11"/>
        <v>0.30088495575221241</v>
      </c>
    </row>
    <row r="331" spans="1:16" s="30" customFormat="1" ht="14.25" customHeight="1" x14ac:dyDescent="0.25">
      <c r="A331" s="59" t="s">
        <v>159</v>
      </c>
      <c r="B331" s="60">
        <v>530</v>
      </c>
      <c r="C331" s="61" t="s">
        <v>11</v>
      </c>
      <c r="D331" s="137">
        <f t="shared" si="10"/>
        <v>28</v>
      </c>
      <c r="E331" s="138">
        <v>82</v>
      </c>
      <c r="F331" s="138">
        <v>111</v>
      </c>
      <c r="G331" s="138">
        <v>20</v>
      </c>
      <c r="H331" s="138">
        <v>13</v>
      </c>
      <c r="I331" s="138">
        <v>7</v>
      </c>
      <c r="J331" s="138">
        <v>5</v>
      </c>
      <c r="K331" s="138">
        <v>139</v>
      </c>
      <c r="L331" s="138">
        <v>4</v>
      </c>
      <c r="M331" s="138">
        <v>16</v>
      </c>
      <c r="N331" s="138">
        <v>397</v>
      </c>
      <c r="O331" s="138">
        <v>1356</v>
      </c>
      <c r="P331" s="139">
        <f t="shared" si="11"/>
        <v>0.29277286135693215</v>
      </c>
    </row>
    <row r="332" spans="1:16" s="30" customFormat="1" ht="14.25" customHeight="1" x14ac:dyDescent="0.25">
      <c r="A332" s="65">
        <v>230</v>
      </c>
      <c r="B332" s="66">
        <v>531</v>
      </c>
      <c r="C332" s="67" t="s">
        <v>126</v>
      </c>
      <c r="D332" s="140">
        <f t="shared" si="10"/>
        <v>17</v>
      </c>
      <c r="E332" s="141">
        <v>14</v>
      </c>
      <c r="F332" s="141">
        <v>85</v>
      </c>
      <c r="G332" s="141">
        <v>6</v>
      </c>
      <c r="H332" s="141">
        <v>2</v>
      </c>
      <c r="I332" s="141">
        <v>6</v>
      </c>
      <c r="J332" s="141">
        <v>0</v>
      </c>
      <c r="K332" s="141">
        <v>68</v>
      </c>
      <c r="L332" s="141">
        <v>1</v>
      </c>
      <c r="M332" s="141">
        <v>13</v>
      </c>
      <c r="N332" s="141">
        <v>195</v>
      </c>
      <c r="O332" s="141">
        <v>580</v>
      </c>
      <c r="P332" s="142">
        <f t="shared" si="11"/>
        <v>0.33620689655172414</v>
      </c>
    </row>
    <row r="333" spans="1:16" s="30" customFormat="1" ht="14.25" customHeight="1" x14ac:dyDescent="0.25">
      <c r="A333" s="71">
        <v>231</v>
      </c>
      <c r="B333" s="72">
        <v>531</v>
      </c>
      <c r="C333" s="73" t="s">
        <v>128</v>
      </c>
      <c r="D333" s="134">
        <f t="shared" si="10"/>
        <v>4</v>
      </c>
      <c r="E333" s="135">
        <v>25</v>
      </c>
      <c r="F333" s="135">
        <v>64</v>
      </c>
      <c r="G333" s="135">
        <v>6</v>
      </c>
      <c r="H333" s="135">
        <v>4</v>
      </c>
      <c r="I333" s="135">
        <v>6</v>
      </c>
      <c r="J333" s="135">
        <v>4</v>
      </c>
      <c r="K333" s="135">
        <v>68</v>
      </c>
      <c r="L333" s="135">
        <v>0</v>
      </c>
      <c r="M333" s="135">
        <v>3</v>
      </c>
      <c r="N333" s="135">
        <v>180</v>
      </c>
      <c r="O333" s="135">
        <v>579</v>
      </c>
      <c r="P333" s="136">
        <f t="shared" si="11"/>
        <v>0.31088082901554404</v>
      </c>
    </row>
    <row r="334" spans="1:16" s="30" customFormat="1" ht="14.25" customHeight="1" x14ac:dyDescent="0.25">
      <c r="A334" s="59" t="s">
        <v>159</v>
      </c>
      <c r="B334" s="60">
        <v>531</v>
      </c>
      <c r="C334" s="61" t="s">
        <v>11</v>
      </c>
      <c r="D334" s="137">
        <f t="shared" si="10"/>
        <v>13</v>
      </c>
      <c r="E334" s="138">
        <v>39</v>
      </c>
      <c r="F334" s="138">
        <v>149</v>
      </c>
      <c r="G334" s="138">
        <v>12</v>
      </c>
      <c r="H334" s="138">
        <v>6</v>
      </c>
      <c r="I334" s="138">
        <v>12</v>
      </c>
      <c r="J334" s="138">
        <v>4</v>
      </c>
      <c r="K334" s="138">
        <v>136</v>
      </c>
      <c r="L334" s="138">
        <v>1</v>
      </c>
      <c r="M334" s="138">
        <v>16</v>
      </c>
      <c r="N334" s="138">
        <v>375</v>
      </c>
      <c r="O334" s="138">
        <v>1159</v>
      </c>
      <c r="P334" s="139">
        <f t="shared" si="11"/>
        <v>0.32355478861087145</v>
      </c>
    </row>
    <row r="335" spans="1:16" s="30" customFormat="1" ht="14.25" customHeight="1" x14ac:dyDescent="0.25">
      <c r="A335" s="71">
        <v>232</v>
      </c>
      <c r="B335" s="72">
        <v>532</v>
      </c>
      <c r="C335" s="73" t="s">
        <v>126</v>
      </c>
      <c r="D335" s="134">
        <f t="shared" si="10"/>
        <v>0</v>
      </c>
      <c r="E335" s="135">
        <v>66</v>
      </c>
      <c r="F335" s="135">
        <v>66</v>
      </c>
      <c r="G335" s="135">
        <v>10</v>
      </c>
      <c r="H335" s="135">
        <v>8</v>
      </c>
      <c r="I335" s="135">
        <v>0</v>
      </c>
      <c r="J335" s="135">
        <v>7</v>
      </c>
      <c r="K335" s="135">
        <v>59</v>
      </c>
      <c r="L335" s="135">
        <v>2</v>
      </c>
      <c r="M335" s="135">
        <v>3</v>
      </c>
      <c r="N335" s="135">
        <v>221</v>
      </c>
      <c r="O335" s="135">
        <v>646</v>
      </c>
      <c r="P335" s="136">
        <f t="shared" si="11"/>
        <v>0.34210526315789475</v>
      </c>
    </row>
    <row r="336" spans="1:16" s="30" customFormat="1" ht="14.25" customHeight="1" x14ac:dyDescent="0.25">
      <c r="A336" s="59" t="s">
        <v>159</v>
      </c>
      <c r="B336" s="60">
        <v>532</v>
      </c>
      <c r="C336" s="61" t="s">
        <v>9</v>
      </c>
      <c r="D336" s="137">
        <f t="shared" si="10"/>
        <v>0</v>
      </c>
      <c r="E336" s="138">
        <v>66</v>
      </c>
      <c r="F336" s="138">
        <v>66</v>
      </c>
      <c r="G336" s="138">
        <v>10</v>
      </c>
      <c r="H336" s="138">
        <v>8</v>
      </c>
      <c r="I336" s="138">
        <v>0</v>
      </c>
      <c r="J336" s="138">
        <v>7</v>
      </c>
      <c r="K336" s="138">
        <v>59</v>
      </c>
      <c r="L336" s="138">
        <v>2</v>
      </c>
      <c r="M336" s="138">
        <v>3</v>
      </c>
      <c r="N336" s="138">
        <v>221</v>
      </c>
      <c r="O336" s="138">
        <v>646</v>
      </c>
      <c r="P336" s="139">
        <f t="shared" si="11"/>
        <v>0.34210526315789475</v>
      </c>
    </row>
    <row r="337" spans="1:16" s="30" customFormat="1" ht="14.25" customHeight="1" x14ac:dyDescent="0.25">
      <c r="A337" s="71">
        <v>233</v>
      </c>
      <c r="B337" s="72">
        <v>533</v>
      </c>
      <c r="C337" s="73" t="s">
        <v>126</v>
      </c>
      <c r="D337" s="134">
        <f t="shared" si="10"/>
        <v>15</v>
      </c>
      <c r="E337" s="135">
        <v>64</v>
      </c>
      <c r="F337" s="135">
        <v>71</v>
      </c>
      <c r="G337" s="135">
        <v>18</v>
      </c>
      <c r="H337" s="135">
        <v>3</v>
      </c>
      <c r="I337" s="135">
        <v>4</v>
      </c>
      <c r="J337" s="135">
        <v>9</v>
      </c>
      <c r="K337" s="135">
        <v>86</v>
      </c>
      <c r="L337" s="135">
        <v>0</v>
      </c>
      <c r="M337" s="135">
        <v>5</v>
      </c>
      <c r="N337" s="135">
        <v>260</v>
      </c>
      <c r="O337" s="135">
        <v>707</v>
      </c>
      <c r="P337" s="136">
        <f t="shared" si="11"/>
        <v>0.36775106082036774</v>
      </c>
    </row>
    <row r="338" spans="1:16" s="30" customFormat="1" ht="14.25" customHeight="1" x14ac:dyDescent="0.25">
      <c r="A338" s="59" t="s">
        <v>159</v>
      </c>
      <c r="B338" s="60">
        <v>533</v>
      </c>
      <c r="C338" s="61" t="s">
        <v>9</v>
      </c>
      <c r="D338" s="137">
        <f t="shared" si="10"/>
        <v>15</v>
      </c>
      <c r="E338" s="138">
        <v>64</v>
      </c>
      <c r="F338" s="138">
        <v>71</v>
      </c>
      <c r="G338" s="138">
        <v>18</v>
      </c>
      <c r="H338" s="138">
        <v>3</v>
      </c>
      <c r="I338" s="138">
        <v>4</v>
      </c>
      <c r="J338" s="138">
        <v>9</v>
      </c>
      <c r="K338" s="138">
        <v>86</v>
      </c>
      <c r="L338" s="138">
        <v>0</v>
      </c>
      <c r="M338" s="138">
        <v>5</v>
      </c>
      <c r="N338" s="138">
        <v>260</v>
      </c>
      <c r="O338" s="138">
        <v>707</v>
      </c>
      <c r="P338" s="139">
        <f t="shared" si="11"/>
        <v>0.36775106082036774</v>
      </c>
    </row>
    <row r="339" spans="1:16" s="30" customFormat="1" ht="14.25" customHeight="1" x14ac:dyDescent="0.25">
      <c r="A339" s="71">
        <v>234</v>
      </c>
      <c r="B339" s="72">
        <v>534</v>
      </c>
      <c r="C339" s="73" t="s">
        <v>126</v>
      </c>
      <c r="D339" s="134">
        <f t="shared" si="10"/>
        <v>9</v>
      </c>
      <c r="E339" s="135">
        <v>24</v>
      </c>
      <c r="F339" s="135">
        <v>60</v>
      </c>
      <c r="G339" s="135">
        <v>15</v>
      </c>
      <c r="H339" s="135">
        <v>6</v>
      </c>
      <c r="I339" s="135">
        <v>4</v>
      </c>
      <c r="J339" s="135">
        <v>1</v>
      </c>
      <c r="K339" s="135">
        <v>51</v>
      </c>
      <c r="L339" s="135">
        <v>1</v>
      </c>
      <c r="M339" s="135">
        <v>5</v>
      </c>
      <c r="N339" s="135">
        <v>167</v>
      </c>
      <c r="O339" s="135">
        <v>503</v>
      </c>
      <c r="P339" s="136">
        <f t="shared" si="11"/>
        <v>0.33200795228628233</v>
      </c>
    </row>
    <row r="340" spans="1:16" s="30" customFormat="1" ht="14.25" customHeight="1" x14ac:dyDescent="0.25">
      <c r="A340" s="77" t="s">
        <v>159</v>
      </c>
      <c r="B340" s="78">
        <v>534</v>
      </c>
      <c r="C340" s="79" t="s">
        <v>9</v>
      </c>
      <c r="D340" s="152">
        <f t="shared" si="10"/>
        <v>9</v>
      </c>
      <c r="E340" s="145">
        <v>24</v>
      </c>
      <c r="F340" s="145">
        <v>60</v>
      </c>
      <c r="G340" s="145">
        <v>15</v>
      </c>
      <c r="H340" s="145">
        <v>6</v>
      </c>
      <c r="I340" s="145">
        <v>4</v>
      </c>
      <c r="J340" s="145">
        <v>1</v>
      </c>
      <c r="K340" s="145">
        <v>51</v>
      </c>
      <c r="L340" s="145">
        <v>1</v>
      </c>
      <c r="M340" s="145">
        <v>5</v>
      </c>
      <c r="N340" s="145">
        <v>167</v>
      </c>
      <c r="O340" s="145">
        <v>503</v>
      </c>
      <c r="P340" s="146">
        <f t="shared" si="11"/>
        <v>0.33200795228628233</v>
      </c>
    </row>
    <row r="341" spans="1:16" s="30" customFormat="1" ht="14.1" customHeight="1" x14ac:dyDescent="0.25">
      <c r="A341" s="104">
        <v>235</v>
      </c>
      <c r="B341" s="105">
        <v>535</v>
      </c>
      <c r="C341" s="106" t="s">
        <v>126</v>
      </c>
      <c r="D341" s="153">
        <f t="shared" si="10"/>
        <v>1</v>
      </c>
      <c r="E341" s="147">
        <v>97</v>
      </c>
      <c r="F341" s="147">
        <v>98</v>
      </c>
      <c r="G341" s="147">
        <v>4</v>
      </c>
      <c r="H341" s="147">
        <v>3</v>
      </c>
      <c r="I341" s="147">
        <v>2</v>
      </c>
      <c r="J341" s="147">
        <v>15</v>
      </c>
      <c r="K341" s="147">
        <v>75</v>
      </c>
      <c r="L341" s="147">
        <v>2</v>
      </c>
      <c r="M341" s="147">
        <v>9</v>
      </c>
      <c r="N341" s="147">
        <v>305</v>
      </c>
      <c r="O341" s="147">
        <v>735</v>
      </c>
      <c r="P341" s="148">
        <f t="shared" si="11"/>
        <v>0.41496598639455784</v>
      </c>
    </row>
    <row r="342" spans="1:16" s="30" customFormat="1" ht="14.1" customHeight="1" x14ac:dyDescent="0.25">
      <c r="A342" s="65">
        <v>236</v>
      </c>
      <c r="B342" s="66">
        <v>535</v>
      </c>
      <c r="C342" s="67" t="s">
        <v>128</v>
      </c>
      <c r="D342" s="140">
        <f t="shared" si="10"/>
        <v>4</v>
      </c>
      <c r="E342" s="141">
        <v>92</v>
      </c>
      <c r="F342" s="141">
        <v>88</v>
      </c>
      <c r="G342" s="141">
        <v>8</v>
      </c>
      <c r="H342" s="141">
        <v>0</v>
      </c>
      <c r="I342" s="141">
        <v>1</v>
      </c>
      <c r="J342" s="141">
        <v>8</v>
      </c>
      <c r="K342" s="141">
        <v>68</v>
      </c>
      <c r="L342" s="141">
        <v>3</v>
      </c>
      <c r="M342" s="141">
        <v>15</v>
      </c>
      <c r="N342" s="141">
        <v>283</v>
      </c>
      <c r="O342" s="141">
        <v>735</v>
      </c>
      <c r="P342" s="142">
        <f t="shared" si="11"/>
        <v>0.38503401360544215</v>
      </c>
    </row>
    <row r="343" spans="1:16" s="30" customFormat="1" ht="14.1" customHeight="1" x14ac:dyDescent="0.25">
      <c r="A343" s="59" t="s">
        <v>159</v>
      </c>
      <c r="B343" s="60">
        <v>535</v>
      </c>
      <c r="C343" s="61" t="s">
        <v>11</v>
      </c>
      <c r="D343" s="137">
        <f t="shared" si="10"/>
        <v>3</v>
      </c>
      <c r="E343" s="138">
        <v>189</v>
      </c>
      <c r="F343" s="138">
        <v>186</v>
      </c>
      <c r="G343" s="138">
        <v>12</v>
      </c>
      <c r="H343" s="138">
        <v>3</v>
      </c>
      <c r="I343" s="138">
        <v>3</v>
      </c>
      <c r="J343" s="138">
        <v>23</v>
      </c>
      <c r="K343" s="138">
        <v>143</v>
      </c>
      <c r="L343" s="138">
        <v>5</v>
      </c>
      <c r="M343" s="138">
        <v>24</v>
      </c>
      <c r="N343" s="138">
        <v>588</v>
      </c>
      <c r="O343" s="138">
        <v>1470</v>
      </c>
      <c r="P343" s="139">
        <f t="shared" si="11"/>
        <v>0.4</v>
      </c>
    </row>
    <row r="344" spans="1:16" s="30" customFormat="1" ht="14.1" customHeight="1" x14ac:dyDescent="0.25">
      <c r="A344" s="65">
        <v>237</v>
      </c>
      <c r="B344" s="66">
        <v>536</v>
      </c>
      <c r="C344" s="67" t="s">
        <v>126</v>
      </c>
      <c r="D344" s="140">
        <f t="shared" si="10"/>
        <v>34</v>
      </c>
      <c r="E344" s="141">
        <v>63</v>
      </c>
      <c r="F344" s="141">
        <v>97</v>
      </c>
      <c r="G344" s="141">
        <v>4</v>
      </c>
      <c r="H344" s="141">
        <v>2</v>
      </c>
      <c r="I344" s="141">
        <v>2</v>
      </c>
      <c r="J344" s="141">
        <v>2</v>
      </c>
      <c r="K344" s="141">
        <v>46</v>
      </c>
      <c r="L344" s="141">
        <v>1</v>
      </c>
      <c r="M344" s="141">
        <v>6</v>
      </c>
      <c r="N344" s="141">
        <v>223</v>
      </c>
      <c r="O344" s="141">
        <v>567</v>
      </c>
      <c r="P344" s="142">
        <f t="shared" si="11"/>
        <v>0.39329805996472661</v>
      </c>
    </row>
    <row r="345" spans="1:16" s="30" customFormat="1" ht="14.1" customHeight="1" x14ac:dyDescent="0.25">
      <c r="A345" s="71">
        <v>238</v>
      </c>
      <c r="B345" s="72">
        <v>536</v>
      </c>
      <c r="C345" s="73" t="s">
        <v>128</v>
      </c>
      <c r="D345" s="134">
        <f t="shared" si="10"/>
        <v>17</v>
      </c>
      <c r="E345" s="135">
        <v>73</v>
      </c>
      <c r="F345" s="135">
        <v>90</v>
      </c>
      <c r="G345" s="135">
        <v>1</v>
      </c>
      <c r="H345" s="135">
        <v>0</v>
      </c>
      <c r="I345" s="135">
        <v>2</v>
      </c>
      <c r="J345" s="135">
        <v>7</v>
      </c>
      <c r="K345" s="135">
        <v>38</v>
      </c>
      <c r="L345" s="135">
        <v>2</v>
      </c>
      <c r="M345" s="135">
        <v>3</v>
      </c>
      <c r="N345" s="135">
        <v>216</v>
      </c>
      <c r="O345" s="135">
        <v>567</v>
      </c>
      <c r="P345" s="136">
        <f t="shared" si="11"/>
        <v>0.38095238095238093</v>
      </c>
    </row>
    <row r="346" spans="1:16" s="30" customFormat="1" ht="14.1" customHeight="1" x14ac:dyDescent="0.25">
      <c r="A346" s="59" t="s">
        <v>159</v>
      </c>
      <c r="B346" s="60">
        <v>536</v>
      </c>
      <c r="C346" s="61" t="s">
        <v>11</v>
      </c>
      <c r="D346" s="137">
        <f t="shared" si="10"/>
        <v>51</v>
      </c>
      <c r="E346" s="138">
        <v>136</v>
      </c>
      <c r="F346" s="138">
        <v>187</v>
      </c>
      <c r="G346" s="138">
        <v>5</v>
      </c>
      <c r="H346" s="138">
        <v>2</v>
      </c>
      <c r="I346" s="138">
        <v>4</v>
      </c>
      <c r="J346" s="138">
        <v>9</v>
      </c>
      <c r="K346" s="138">
        <v>84</v>
      </c>
      <c r="L346" s="138">
        <v>3</v>
      </c>
      <c r="M346" s="138">
        <v>9</v>
      </c>
      <c r="N346" s="138">
        <v>439</v>
      </c>
      <c r="O346" s="138">
        <v>1134</v>
      </c>
      <c r="P346" s="139">
        <f t="shared" si="11"/>
        <v>0.3871252204585538</v>
      </c>
    </row>
    <row r="347" spans="1:16" s="30" customFormat="1" ht="14.1" customHeight="1" x14ac:dyDescent="0.25">
      <c r="A347" s="71">
        <v>239</v>
      </c>
      <c r="B347" s="72">
        <v>537</v>
      </c>
      <c r="C347" s="73" t="s">
        <v>126</v>
      </c>
      <c r="D347" s="134">
        <f t="shared" si="10"/>
        <v>2</v>
      </c>
      <c r="E347" s="135">
        <v>87</v>
      </c>
      <c r="F347" s="135">
        <v>85</v>
      </c>
      <c r="G347" s="135">
        <v>3</v>
      </c>
      <c r="H347" s="135">
        <v>5</v>
      </c>
      <c r="I347" s="135">
        <v>5</v>
      </c>
      <c r="J347" s="135">
        <v>7</v>
      </c>
      <c r="K347" s="135">
        <v>74</v>
      </c>
      <c r="L347" s="135">
        <v>2</v>
      </c>
      <c r="M347" s="135">
        <v>9</v>
      </c>
      <c r="N347" s="135">
        <v>277</v>
      </c>
      <c r="O347" s="135">
        <v>695</v>
      </c>
      <c r="P347" s="136">
        <f t="shared" si="11"/>
        <v>0.3985611510791367</v>
      </c>
    </row>
    <row r="348" spans="1:16" s="30" customFormat="1" ht="14.1" customHeight="1" x14ac:dyDescent="0.25">
      <c r="A348" s="59" t="s">
        <v>159</v>
      </c>
      <c r="B348" s="60">
        <v>537</v>
      </c>
      <c r="C348" s="61" t="s">
        <v>9</v>
      </c>
      <c r="D348" s="137">
        <f t="shared" si="10"/>
        <v>2</v>
      </c>
      <c r="E348" s="138">
        <v>87</v>
      </c>
      <c r="F348" s="138">
        <v>85</v>
      </c>
      <c r="G348" s="138">
        <v>3</v>
      </c>
      <c r="H348" s="138">
        <v>5</v>
      </c>
      <c r="I348" s="138">
        <v>5</v>
      </c>
      <c r="J348" s="138">
        <v>7</v>
      </c>
      <c r="K348" s="138">
        <v>74</v>
      </c>
      <c r="L348" s="138">
        <v>2</v>
      </c>
      <c r="M348" s="138">
        <v>9</v>
      </c>
      <c r="N348" s="138">
        <v>277</v>
      </c>
      <c r="O348" s="138">
        <v>695</v>
      </c>
      <c r="P348" s="139">
        <f t="shared" si="11"/>
        <v>0.3985611510791367</v>
      </c>
    </row>
    <row r="349" spans="1:16" s="30" customFormat="1" ht="14.1" customHeight="1" x14ac:dyDescent="0.25">
      <c r="A349" s="71">
        <v>240</v>
      </c>
      <c r="B349" s="72">
        <v>538</v>
      </c>
      <c r="C349" s="73" t="s">
        <v>126</v>
      </c>
      <c r="D349" s="134">
        <f t="shared" si="10"/>
        <v>20</v>
      </c>
      <c r="E349" s="135">
        <v>42</v>
      </c>
      <c r="F349" s="135">
        <v>62</v>
      </c>
      <c r="G349" s="135">
        <v>2</v>
      </c>
      <c r="H349" s="135">
        <v>1</v>
      </c>
      <c r="I349" s="135">
        <v>2</v>
      </c>
      <c r="J349" s="135">
        <v>1</v>
      </c>
      <c r="K349" s="135">
        <v>27</v>
      </c>
      <c r="L349" s="135">
        <v>5</v>
      </c>
      <c r="M349" s="135">
        <v>5</v>
      </c>
      <c r="N349" s="135">
        <v>147</v>
      </c>
      <c r="O349" s="135">
        <v>399</v>
      </c>
      <c r="P349" s="136">
        <f t="shared" si="11"/>
        <v>0.36842105263157893</v>
      </c>
    </row>
    <row r="350" spans="1:16" s="30" customFormat="1" ht="14.1" customHeight="1" x14ac:dyDescent="0.25">
      <c r="A350" s="65">
        <v>241</v>
      </c>
      <c r="B350" s="66">
        <v>538</v>
      </c>
      <c r="C350" s="67" t="s">
        <v>128</v>
      </c>
      <c r="D350" s="140">
        <f t="shared" si="10"/>
        <v>20</v>
      </c>
      <c r="E350" s="141">
        <v>34</v>
      </c>
      <c r="F350" s="141">
        <v>54</v>
      </c>
      <c r="G350" s="141">
        <v>2</v>
      </c>
      <c r="H350" s="141">
        <v>2</v>
      </c>
      <c r="I350" s="141">
        <v>2</v>
      </c>
      <c r="J350" s="141">
        <v>3</v>
      </c>
      <c r="K350" s="141">
        <v>33</v>
      </c>
      <c r="L350" s="141">
        <v>3</v>
      </c>
      <c r="M350" s="141">
        <v>6</v>
      </c>
      <c r="N350" s="141">
        <v>139</v>
      </c>
      <c r="O350" s="141">
        <v>398</v>
      </c>
      <c r="P350" s="142">
        <f t="shared" si="11"/>
        <v>0.34924623115577891</v>
      </c>
    </row>
    <row r="351" spans="1:16" s="30" customFormat="1" ht="14.1" customHeight="1" x14ac:dyDescent="0.25">
      <c r="A351" s="59" t="s">
        <v>159</v>
      </c>
      <c r="B351" s="60">
        <v>538</v>
      </c>
      <c r="C351" s="61" t="s">
        <v>11</v>
      </c>
      <c r="D351" s="137">
        <f t="shared" si="10"/>
        <v>40</v>
      </c>
      <c r="E351" s="138">
        <v>76</v>
      </c>
      <c r="F351" s="138">
        <v>116</v>
      </c>
      <c r="G351" s="138">
        <v>4</v>
      </c>
      <c r="H351" s="138">
        <v>3</v>
      </c>
      <c r="I351" s="138">
        <v>4</v>
      </c>
      <c r="J351" s="138">
        <v>4</v>
      </c>
      <c r="K351" s="138">
        <v>60</v>
      </c>
      <c r="L351" s="138">
        <v>8</v>
      </c>
      <c r="M351" s="138">
        <v>11</v>
      </c>
      <c r="N351" s="138">
        <v>286</v>
      </c>
      <c r="O351" s="138">
        <v>797</v>
      </c>
      <c r="P351" s="139">
        <f t="shared" si="11"/>
        <v>0.3588456712672522</v>
      </c>
    </row>
    <row r="352" spans="1:16" s="30" customFormat="1" ht="14.1" customHeight="1" x14ac:dyDescent="0.25">
      <c r="A352" s="65">
        <v>242</v>
      </c>
      <c r="B352" s="66">
        <v>539</v>
      </c>
      <c r="C352" s="67" t="s">
        <v>126</v>
      </c>
      <c r="D352" s="140">
        <f t="shared" si="10"/>
        <v>37</v>
      </c>
      <c r="E352" s="141">
        <v>20</v>
      </c>
      <c r="F352" s="141">
        <v>47</v>
      </c>
      <c r="G352" s="141">
        <v>4</v>
      </c>
      <c r="H352" s="141">
        <v>3</v>
      </c>
      <c r="I352" s="141">
        <v>2</v>
      </c>
      <c r="J352" s="141">
        <v>1</v>
      </c>
      <c r="K352" s="141">
        <v>84</v>
      </c>
      <c r="L352" s="141">
        <v>2</v>
      </c>
      <c r="M352" s="141">
        <v>8</v>
      </c>
      <c r="N352" s="141">
        <v>171</v>
      </c>
      <c r="O352" s="141">
        <v>523</v>
      </c>
      <c r="P352" s="142">
        <f t="shared" si="11"/>
        <v>0.32695984703632885</v>
      </c>
    </row>
    <row r="353" spans="1:16" s="30" customFormat="1" ht="14.1" customHeight="1" x14ac:dyDescent="0.25">
      <c r="A353" s="71">
        <v>243</v>
      </c>
      <c r="B353" s="72">
        <v>539</v>
      </c>
      <c r="C353" s="73" t="s">
        <v>128</v>
      </c>
      <c r="D353" s="134">
        <f t="shared" si="10"/>
        <v>24</v>
      </c>
      <c r="E353" s="135">
        <v>24</v>
      </c>
      <c r="F353" s="135">
        <v>40</v>
      </c>
      <c r="G353" s="135">
        <v>10</v>
      </c>
      <c r="H353" s="135">
        <v>7</v>
      </c>
      <c r="I353" s="135">
        <v>1</v>
      </c>
      <c r="J353" s="135">
        <v>2</v>
      </c>
      <c r="K353" s="135">
        <v>64</v>
      </c>
      <c r="L353" s="135">
        <v>1</v>
      </c>
      <c r="M353" s="135">
        <v>5</v>
      </c>
      <c r="N353" s="135">
        <v>154</v>
      </c>
      <c r="O353" s="135">
        <v>522</v>
      </c>
      <c r="P353" s="136">
        <f t="shared" si="11"/>
        <v>0.2950191570881226</v>
      </c>
    </row>
    <row r="354" spans="1:16" s="30" customFormat="1" ht="14.1" customHeight="1" x14ac:dyDescent="0.25">
      <c r="A354" s="59" t="s">
        <v>159</v>
      </c>
      <c r="B354" s="60">
        <v>539</v>
      </c>
      <c r="C354" s="61" t="s">
        <v>11</v>
      </c>
      <c r="D354" s="137">
        <f t="shared" si="10"/>
        <v>61</v>
      </c>
      <c r="E354" s="138">
        <v>44</v>
      </c>
      <c r="F354" s="138">
        <v>87</v>
      </c>
      <c r="G354" s="138">
        <v>14</v>
      </c>
      <c r="H354" s="138">
        <v>10</v>
      </c>
      <c r="I354" s="138">
        <v>3</v>
      </c>
      <c r="J354" s="138">
        <v>3</v>
      </c>
      <c r="K354" s="138">
        <v>148</v>
      </c>
      <c r="L354" s="138">
        <v>3</v>
      </c>
      <c r="M354" s="138">
        <v>13</v>
      </c>
      <c r="N354" s="138">
        <v>325</v>
      </c>
      <c r="O354" s="138">
        <v>1045</v>
      </c>
      <c r="P354" s="139">
        <f t="shared" si="11"/>
        <v>0.31100478468899523</v>
      </c>
    </row>
    <row r="355" spans="1:16" s="30" customFormat="1" ht="14.1" customHeight="1" x14ac:dyDescent="0.25">
      <c r="A355" s="71">
        <v>244</v>
      </c>
      <c r="B355" s="72">
        <v>540</v>
      </c>
      <c r="C355" s="73" t="s">
        <v>126</v>
      </c>
      <c r="D355" s="134">
        <f t="shared" si="10"/>
        <v>3</v>
      </c>
      <c r="E355" s="135">
        <v>24</v>
      </c>
      <c r="F355" s="135">
        <v>38</v>
      </c>
      <c r="G355" s="135">
        <v>0</v>
      </c>
      <c r="H355" s="135">
        <v>6</v>
      </c>
      <c r="I355" s="135">
        <v>2</v>
      </c>
      <c r="J355" s="135">
        <v>1</v>
      </c>
      <c r="K355" s="135">
        <v>41</v>
      </c>
      <c r="L355" s="135">
        <v>5</v>
      </c>
      <c r="M355" s="135">
        <v>12</v>
      </c>
      <c r="N355" s="135">
        <v>129</v>
      </c>
      <c r="O355" s="135">
        <v>397</v>
      </c>
      <c r="P355" s="136">
        <f t="shared" si="11"/>
        <v>0.32493702770780858</v>
      </c>
    </row>
    <row r="356" spans="1:16" s="30" customFormat="1" ht="14.1" customHeight="1" x14ac:dyDescent="0.25">
      <c r="A356" s="65">
        <v>245</v>
      </c>
      <c r="B356" s="66">
        <v>540</v>
      </c>
      <c r="C356" s="67" t="s">
        <v>128</v>
      </c>
      <c r="D356" s="140">
        <f t="shared" si="10"/>
        <v>6</v>
      </c>
      <c r="E356" s="141">
        <v>13</v>
      </c>
      <c r="F356" s="141">
        <v>35</v>
      </c>
      <c r="G356" s="141">
        <v>1</v>
      </c>
      <c r="H356" s="141">
        <v>4</v>
      </c>
      <c r="I356" s="141">
        <v>7</v>
      </c>
      <c r="J356" s="141">
        <v>1</v>
      </c>
      <c r="K356" s="141">
        <v>41</v>
      </c>
      <c r="L356" s="141">
        <v>5</v>
      </c>
      <c r="M356" s="141">
        <v>3</v>
      </c>
      <c r="N356" s="141">
        <v>110</v>
      </c>
      <c r="O356" s="141">
        <v>396</v>
      </c>
      <c r="P356" s="142">
        <f t="shared" si="11"/>
        <v>0.27777777777777779</v>
      </c>
    </row>
    <row r="357" spans="1:16" s="30" customFormat="1" ht="14.1" customHeight="1" x14ac:dyDescent="0.25">
      <c r="A357" s="59" t="s">
        <v>159</v>
      </c>
      <c r="B357" s="60">
        <v>540</v>
      </c>
      <c r="C357" s="61" t="s">
        <v>11</v>
      </c>
      <c r="D357" s="137">
        <f t="shared" si="10"/>
        <v>9</v>
      </c>
      <c r="E357" s="138">
        <v>37</v>
      </c>
      <c r="F357" s="138">
        <v>73</v>
      </c>
      <c r="G357" s="138">
        <v>1</v>
      </c>
      <c r="H357" s="138">
        <v>10</v>
      </c>
      <c r="I357" s="138">
        <v>9</v>
      </c>
      <c r="J357" s="138">
        <v>2</v>
      </c>
      <c r="K357" s="138">
        <v>82</v>
      </c>
      <c r="L357" s="138">
        <v>10</v>
      </c>
      <c r="M357" s="138">
        <v>15</v>
      </c>
      <c r="N357" s="138">
        <v>239</v>
      </c>
      <c r="O357" s="138">
        <v>793</v>
      </c>
      <c r="P357" s="139">
        <f t="shared" si="11"/>
        <v>0.30138713745271123</v>
      </c>
    </row>
    <row r="358" spans="1:16" s="30" customFormat="1" ht="14.1" customHeight="1" x14ac:dyDescent="0.25">
      <c r="A358" s="65">
        <v>246</v>
      </c>
      <c r="B358" s="66">
        <v>541</v>
      </c>
      <c r="C358" s="67" t="s">
        <v>126</v>
      </c>
      <c r="D358" s="140">
        <f t="shared" si="10"/>
        <v>14</v>
      </c>
      <c r="E358" s="141">
        <v>37</v>
      </c>
      <c r="F358" s="141">
        <v>44</v>
      </c>
      <c r="G358" s="141">
        <v>11</v>
      </c>
      <c r="H358" s="141">
        <v>6</v>
      </c>
      <c r="I358" s="141">
        <v>3</v>
      </c>
      <c r="J358" s="141">
        <v>2</v>
      </c>
      <c r="K358" s="141">
        <v>58</v>
      </c>
      <c r="L358" s="141">
        <v>1</v>
      </c>
      <c r="M358" s="141">
        <v>6</v>
      </c>
      <c r="N358" s="141">
        <v>168</v>
      </c>
      <c r="O358" s="141">
        <v>730</v>
      </c>
      <c r="P358" s="142">
        <f t="shared" si="11"/>
        <v>0.23013698630136986</v>
      </c>
    </row>
    <row r="359" spans="1:16" s="30" customFormat="1" ht="14.1" customHeight="1" x14ac:dyDescent="0.25">
      <c r="A359" s="71">
        <v>247</v>
      </c>
      <c r="B359" s="72">
        <v>541</v>
      </c>
      <c r="C359" s="73" t="s">
        <v>128</v>
      </c>
      <c r="D359" s="134">
        <f t="shared" si="10"/>
        <v>12</v>
      </c>
      <c r="E359" s="135">
        <v>21</v>
      </c>
      <c r="F359" s="135">
        <v>45</v>
      </c>
      <c r="G359" s="135">
        <v>6</v>
      </c>
      <c r="H359" s="135">
        <v>7</v>
      </c>
      <c r="I359" s="135">
        <v>6</v>
      </c>
      <c r="J359" s="135">
        <v>7</v>
      </c>
      <c r="K359" s="135">
        <v>57</v>
      </c>
      <c r="L359" s="135">
        <v>3</v>
      </c>
      <c r="M359" s="135">
        <v>10</v>
      </c>
      <c r="N359" s="135">
        <v>162</v>
      </c>
      <c r="O359" s="135">
        <v>730</v>
      </c>
      <c r="P359" s="136">
        <f t="shared" si="11"/>
        <v>0.22191780821917809</v>
      </c>
    </row>
    <row r="360" spans="1:16" s="30" customFormat="1" ht="14.1" customHeight="1" x14ac:dyDescent="0.25">
      <c r="A360" s="65">
        <v>248</v>
      </c>
      <c r="B360" s="66">
        <v>541</v>
      </c>
      <c r="C360" s="67" t="s">
        <v>129</v>
      </c>
      <c r="D360" s="140">
        <f t="shared" si="10"/>
        <v>16</v>
      </c>
      <c r="E360" s="141">
        <v>26</v>
      </c>
      <c r="F360" s="141">
        <v>32</v>
      </c>
      <c r="G360" s="141">
        <v>7</v>
      </c>
      <c r="H360" s="141">
        <v>5</v>
      </c>
      <c r="I360" s="141">
        <v>4</v>
      </c>
      <c r="J360" s="141">
        <v>2</v>
      </c>
      <c r="K360" s="141">
        <v>48</v>
      </c>
      <c r="L360" s="141">
        <v>3</v>
      </c>
      <c r="M360" s="141">
        <v>3</v>
      </c>
      <c r="N360" s="141">
        <v>130</v>
      </c>
      <c r="O360" s="141">
        <v>730</v>
      </c>
      <c r="P360" s="142">
        <f t="shared" si="11"/>
        <v>0.17808219178082191</v>
      </c>
    </row>
    <row r="361" spans="1:16" s="30" customFormat="1" ht="14.1" customHeight="1" x14ac:dyDescent="0.25">
      <c r="A361" s="71">
        <v>249</v>
      </c>
      <c r="B361" s="72">
        <v>541</v>
      </c>
      <c r="C361" s="73" t="s">
        <v>138</v>
      </c>
      <c r="D361" s="134">
        <f t="shared" si="10"/>
        <v>10</v>
      </c>
      <c r="E361" s="135">
        <v>30</v>
      </c>
      <c r="F361" s="135">
        <v>40</v>
      </c>
      <c r="G361" s="135">
        <v>8</v>
      </c>
      <c r="H361" s="135">
        <v>4</v>
      </c>
      <c r="I361" s="135">
        <v>3</v>
      </c>
      <c r="J361" s="135">
        <v>4</v>
      </c>
      <c r="K361" s="135">
        <v>50</v>
      </c>
      <c r="L361" s="135">
        <v>5</v>
      </c>
      <c r="M361" s="135">
        <v>3</v>
      </c>
      <c r="N361" s="135">
        <v>147</v>
      </c>
      <c r="O361" s="135">
        <v>730</v>
      </c>
      <c r="P361" s="136">
        <f t="shared" si="11"/>
        <v>0.20136986301369864</v>
      </c>
    </row>
    <row r="362" spans="1:16" s="30" customFormat="1" ht="14.1" customHeight="1" x14ac:dyDescent="0.25">
      <c r="A362" s="65">
        <v>250</v>
      </c>
      <c r="B362" s="66">
        <v>541</v>
      </c>
      <c r="C362" s="67" t="s">
        <v>139</v>
      </c>
      <c r="D362" s="140">
        <f t="shared" si="10"/>
        <v>11</v>
      </c>
      <c r="E362" s="141">
        <v>26</v>
      </c>
      <c r="F362" s="141">
        <v>36</v>
      </c>
      <c r="G362" s="141">
        <v>5</v>
      </c>
      <c r="H362" s="141">
        <v>4</v>
      </c>
      <c r="I362" s="141">
        <v>6</v>
      </c>
      <c r="J362" s="141">
        <v>3</v>
      </c>
      <c r="K362" s="141">
        <v>47</v>
      </c>
      <c r="L362" s="141">
        <v>2</v>
      </c>
      <c r="M362" s="141">
        <v>2</v>
      </c>
      <c r="N362" s="141">
        <v>131</v>
      </c>
      <c r="O362" s="141">
        <v>730</v>
      </c>
      <c r="P362" s="142">
        <f t="shared" si="11"/>
        <v>0.17945205479452056</v>
      </c>
    </row>
    <row r="363" spans="1:16" s="30" customFormat="1" ht="14.1" customHeight="1" x14ac:dyDescent="0.25">
      <c r="A363" s="71">
        <v>251</v>
      </c>
      <c r="B363" s="72">
        <v>541</v>
      </c>
      <c r="C363" s="73" t="s">
        <v>140</v>
      </c>
      <c r="D363" s="134">
        <f t="shared" si="10"/>
        <v>4</v>
      </c>
      <c r="E363" s="135">
        <v>42</v>
      </c>
      <c r="F363" s="135">
        <v>30</v>
      </c>
      <c r="G363" s="135">
        <v>7</v>
      </c>
      <c r="H363" s="135">
        <v>3</v>
      </c>
      <c r="I363" s="135">
        <v>5</v>
      </c>
      <c r="J363" s="135">
        <v>3</v>
      </c>
      <c r="K363" s="135">
        <v>46</v>
      </c>
      <c r="L363" s="135">
        <v>2</v>
      </c>
      <c r="M363" s="135">
        <v>3</v>
      </c>
      <c r="N363" s="135">
        <v>141</v>
      </c>
      <c r="O363" s="135">
        <v>730</v>
      </c>
      <c r="P363" s="136">
        <f t="shared" si="11"/>
        <v>0.19315068493150686</v>
      </c>
    </row>
    <row r="364" spans="1:16" s="30" customFormat="1" ht="14.1" customHeight="1" x14ac:dyDescent="0.25">
      <c r="A364" s="65">
        <v>252</v>
      </c>
      <c r="B364" s="66">
        <v>541</v>
      </c>
      <c r="C364" s="67" t="s">
        <v>141</v>
      </c>
      <c r="D364" s="140">
        <f t="shared" si="10"/>
        <v>29</v>
      </c>
      <c r="E364" s="141">
        <v>35</v>
      </c>
      <c r="F364" s="141">
        <v>41</v>
      </c>
      <c r="G364" s="141">
        <v>6</v>
      </c>
      <c r="H364" s="141">
        <v>7</v>
      </c>
      <c r="I364" s="141">
        <v>4</v>
      </c>
      <c r="J364" s="141">
        <v>4</v>
      </c>
      <c r="K364" s="141">
        <v>70</v>
      </c>
      <c r="L364" s="141">
        <v>4</v>
      </c>
      <c r="M364" s="141">
        <v>2</v>
      </c>
      <c r="N364" s="141">
        <v>173</v>
      </c>
      <c r="O364" s="141">
        <v>730</v>
      </c>
      <c r="P364" s="142">
        <f t="shared" si="11"/>
        <v>0.23698630136986301</v>
      </c>
    </row>
    <row r="365" spans="1:16" s="30" customFormat="1" ht="14.1" customHeight="1" x14ac:dyDescent="0.25">
      <c r="A365" s="71">
        <v>253</v>
      </c>
      <c r="B365" s="72">
        <v>541</v>
      </c>
      <c r="C365" s="73" t="s">
        <v>142</v>
      </c>
      <c r="D365" s="134">
        <f t="shared" si="10"/>
        <v>8</v>
      </c>
      <c r="E365" s="135">
        <v>26</v>
      </c>
      <c r="F365" s="135">
        <v>41</v>
      </c>
      <c r="G365" s="135">
        <v>4</v>
      </c>
      <c r="H365" s="135">
        <v>8</v>
      </c>
      <c r="I365" s="135">
        <v>2</v>
      </c>
      <c r="J365" s="135">
        <v>1</v>
      </c>
      <c r="K365" s="135">
        <v>49</v>
      </c>
      <c r="L365" s="135">
        <v>7</v>
      </c>
      <c r="M365" s="135">
        <v>5</v>
      </c>
      <c r="N365" s="135">
        <v>143</v>
      </c>
      <c r="O365" s="135">
        <v>730</v>
      </c>
      <c r="P365" s="136">
        <f t="shared" si="11"/>
        <v>0.19589041095890411</v>
      </c>
    </row>
    <row r="366" spans="1:16" s="30" customFormat="1" ht="14.1" customHeight="1" x14ac:dyDescent="0.25">
      <c r="A366" s="65">
        <v>254</v>
      </c>
      <c r="B366" s="66">
        <v>541</v>
      </c>
      <c r="C366" s="67" t="s">
        <v>143</v>
      </c>
      <c r="D366" s="140">
        <f t="shared" si="10"/>
        <v>5</v>
      </c>
      <c r="E366" s="141">
        <v>32</v>
      </c>
      <c r="F366" s="141">
        <v>44</v>
      </c>
      <c r="G366" s="141">
        <v>4</v>
      </c>
      <c r="H366" s="141">
        <v>5</v>
      </c>
      <c r="I366" s="141">
        <v>4</v>
      </c>
      <c r="J366" s="141">
        <v>1</v>
      </c>
      <c r="K366" s="141">
        <v>49</v>
      </c>
      <c r="L366" s="141">
        <v>5</v>
      </c>
      <c r="M366" s="141">
        <v>9</v>
      </c>
      <c r="N366" s="141">
        <v>153</v>
      </c>
      <c r="O366" s="141">
        <v>730</v>
      </c>
      <c r="P366" s="142">
        <f t="shared" si="11"/>
        <v>0.20958904109589041</v>
      </c>
    </row>
    <row r="367" spans="1:16" s="30" customFormat="1" ht="14.1" customHeight="1" x14ac:dyDescent="0.25">
      <c r="A367" s="71">
        <v>255</v>
      </c>
      <c r="B367" s="72">
        <v>541</v>
      </c>
      <c r="C367" s="73" t="s">
        <v>144</v>
      </c>
      <c r="D367" s="134">
        <f t="shared" si="10"/>
        <v>22</v>
      </c>
      <c r="E367" s="135">
        <v>25</v>
      </c>
      <c r="F367" s="135">
        <v>32</v>
      </c>
      <c r="G367" s="135">
        <v>6</v>
      </c>
      <c r="H367" s="135">
        <v>2</v>
      </c>
      <c r="I367" s="135">
        <v>3</v>
      </c>
      <c r="J367" s="135">
        <v>6</v>
      </c>
      <c r="K367" s="135">
        <v>54</v>
      </c>
      <c r="L367" s="135">
        <v>3</v>
      </c>
      <c r="M367" s="135">
        <v>3</v>
      </c>
      <c r="N367" s="135">
        <v>134</v>
      </c>
      <c r="O367" s="135">
        <v>729</v>
      </c>
      <c r="P367" s="136">
        <f t="shared" si="11"/>
        <v>0.18381344307270234</v>
      </c>
    </row>
    <row r="368" spans="1:16" s="30" customFormat="1" ht="14.1" customHeight="1" x14ac:dyDescent="0.25">
      <c r="A368" s="65">
        <v>256</v>
      </c>
      <c r="B368" s="66">
        <v>541</v>
      </c>
      <c r="C368" s="67" t="s">
        <v>145</v>
      </c>
      <c r="D368" s="140">
        <f t="shared" si="10"/>
        <v>6</v>
      </c>
      <c r="E368" s="141">
        <v>37</v>
      </c>
      <c r="F368" s="141">
        <v>45</v>
      </c>
      <c r="G368" s="141">
        <v>3</v>
      </c>
      <c r="H368" s="141">
        <v>9</v>
      </c>
      <c r="I368" s="141">
        <v>10</v>
      </c>
      <c r="J368" s="141">
        <v>2</v>
      </c>
      <c r="K368" s="141">
        <v>51</v>
      </c>
      <c r="L368" s="141">
        <v>1</v>
      </c>
      <c r="M368" s="141">
        <v>3</v>
      </c>
      <c r="N368" s="141">
        <v>161</v>
      </c>
      <c r="O368" s="141">
        <v>729</v>
      </c>
      <c r="P368" s="142">
        <f t="shared" si="11"/>
        <v>0.22085048010973937</v>
      </c>
    </row>
    <row r="369" spans="1:16" s="30" customFormat="1" ht="14.1" customHeight="1" x14ac:dyDescent="0.25">
      <c r="A369" s="71">
        <v>257</v>
      </c>
      <c r="B369" s="72">
        <v>541</v>
      </c>
      <c r="C369" s="73" t="s">
        <v>146</v>
      </c>
      <c r="D369" s="134">
        <f t="shared" si="10"/>
        <v>19</v>
      </c>
      <c r="E369" s="135">
        <v>22</v>
      </c>
      <c r="F369" s="135">
        <v>35</v>
      </c>
      <c r="G369" s="135">
        <v>5</v>
      </c>
      <c r="H369" s="135">
        <v>6</v>
      </c>
      <c r="I369" s="135">
        <v>2</v>
      </c>
      <c r="J369" s="135">
        <v>1</v>
      </c>
      <c r="K369" s="135">
        <v>54</v>
      </c>
      <c r="L369" s="135">
        <v>2</v>
      </c>
      <c r="M369" s="135">
        <v>6</v>
      </c>
      <c r="N369" s="135">
        <v>133</v>
      </c>
      <c r="O369" s="135">
        <v>729</v>
      </c>
      <c r="P369" s="136">
        <f t="shared" si="11"/>
        <v>0.18244170096021947</v>
      </c>
    </row>
    <row r="370" spans="1:16" s="30" customFormat="1" ht="14.1" customHeight="1" x14ac:dyDescent="0.25">
      <c r="A370" s="65">
        <v>258</v>
      </c>
      <c r="B370" s="66">
        <v>541</v>
      </c>
      <c r="C370" s="67" t="s">
        <v>147</v>
      </c>
      <c r="D370" s="140">
        <f t="shared" si="10"/>
        <v>7</v>
      </c>
      <c r="E370" s="141">
        <v>42</v>
      </c>
      <c r="F370" s="141">
        <v>36</v>
      </c>
      <c r="G370" s="141">
        <v>9</v>
      </c>
      <c r="H370" s="141">
        <v>7</v>
      </c>
      <c r="I370" s="141">
        <v>3</v>
      </c>
      <c r="J370" s="141">
        <v>1</v>
      </c>
      <c r="K370" s="141">
        <v>49</v>
      </c>
      <c r="L370" s="141">
        <v>2</v>
      </c>
      <c r="M370" s="141">
        <v>8</v>
      </c>
      <c r="N370" s="141">
        <v>157</v>
      </c>
      <c r="O370" s="141">
        <v>729</v>
      </c>
      <c r="P370" s="142">
        <f t="shared" si="11"/>
        <v>0.21536351165980797</v>
      </c>
    </row>
    <row r="371" spans="1:16" s="30" customFormat="1" ht="14.1" customHeight="1" x14ac:dyDescent="0.25">
      <c r="A371" s="71">
        <v>259</v>
      </c>
      <c r="B371" s="72">
        <v>541</v>
      </c>
      <c r="C371" s="73" t="s">
        <v>150</v>
      </c>
      <c r="D371" s="134">
        <f t="shared" si="10"/>
        <v>17</v>
      </c>
      <c r="E371" s="135">
        <v>17</v>
      </c>
      <c r="F371" s="135">
        <v>16</v>
      </c>
      <c r="G371" s="135">
        <v>9</v>
      </c>
      <c r="H371" s="135">
        <v>7</v>
      </c>
      <c r="I371" s="135">
        <v>1</v>
      </c>
      <c r="J371" s="135">
        <v>0</v>
      </c>
      <c r="K371" s="135">
        <v>34</v>
      </c>
      <c r="L371" s="135">
        <v>0</v>
      </c>
      <c r="M371" s="135">
        <v>1</v>
      </c>
      <c r="N371" s="135">
        <v>85</v>
      </c>
      <c r="O371" s="135">
        <v>0</v>
      </c>
      <c r="P371" s="136">
        <f>N371/750</f>
        <v>0.11333333333333333</v>
      </c>
    </row>
    <row r="372" spans="1:16" s="30" customFormat="1" ht="14.1" customHeight="1" x14ac:dyDescent="0.25">
      <c r="A372" s="59" t="s">
        <v>159</v>
      </c>
      <c r="B372" s="60">
        <v>541</v>
      </c>
      <c r="C372" s="61" t="s">
        <v>22</v>
      </c>
      <c r="D372" s="137">
        <f t="shared" si="10"/>
        <v>199</v>
      </c>
      <c r="E372" s="138">
        <v>418</v>
      </c>
      <c r="F372" s="138">
        <v>517</v>
      </c>
      <c r="G372" s="138">
        <v>90</v>
      </c>
      <c r="H372" s="138">
        <v>80</v>
      </c>
      <c r="I372" s="138">
        <v>56</v>
      </c>
      <c r="J372" s="138">
        <v>37</v>
      </c>
      <c r="K372" s="138">
        <v>716</v>
      </c>
      <c r="L372" s="138">
        <v>40</v>
      </c>
      <c r="M372" s="138">
        <v>64</v>
      </c>
      <c r="N372" s="138">
        <v>2018</v>
      </c>
      <c r="O372" s="138">
        <v>9486</v>
      </c>
      <c r="P372" s="139">
        <f t="shared" si="11"/>
        <v>0.21273455618806664</v>
      </c>
    </row>
    <row r="373" spans="1:16" s="30" customFormat="1" ht="14.1" customHeight="1" x14ac:dyDescent="0.25">
      <c r="A373" s="71">
        <v>260</v>
      </c>
      <c r="B373" s="72">
        <v>542</v>
      </c>
      <c r="C373" s="73" t="s">
        <v>126</v>
      </c>
      <c r="D373" s="134">
        <f t="shared" si="10"/>
        <v>4</v>
      </c>
      <c r="E373" s="135">
        <v>60</v>
      </c>
      <c r="F373" s="135">
        <v>50</v>
      </c>
      <c r="G373" s="135">
        <v>10</v>
      </c>
      <c r="H373" s="135">
        <v>3</v>
      </c>
      <c r="I373" s="135">
        <v>2</v>
      </c>
      <c r="J373" s="135">
        <v>1</v>
      </c>
      <c r="K373" s="135">
        <v>56</v>
      </c>
      <c r="L373" s="135">
        <v>7</v>
      </c>
      <c r="M373" s="135">
        <v>7</v>
      </c>
      <c r="N373" s="135">
        <v>196</v>
      </c>
      <c r="O373" s="135">
        <v>605</v>
      </c>
      <c r="P373" s="136">
        <f t="shared" si="11"/>
        <v>0.32396694214876032</v>
      </c>
    </row>
    <row r="374" spans="1:16" s="30" customFormat="1" ht="14.1" customHeight="1" x14ac:dyDescent="0.25">
      <c r="A374" s="65">
        <v>261</v>
      </c>
      <c r="B374" s="66">
        <v>542</v>
      </c>
      <c r="C374" s="67" t="s">
        <v>128</v>
      </c>
      <c r="D374" s="140">
        <f t="shared" si="10"/>
        <v>18</v>
      </c>
      <c r="E374" s="141">
        <v>57</v>
      </c>
      <c r="F374" s="141">
        <v>75</v>
      </c>
      <c r="G374" s="141">
        <v>8</v>
      </c>
      <c r="H374" s="141">
        <v>6</v>
      </c>
      <c r="I374" s="141">
        <v>4</v>
      </c>
      <c r="J374" s="141">
        <v>3</v>
      </c>
      <c r="K374" s="141">
        <v>52</v>
      </c>
      <c r="L374" s="141">
        <v>3</v>
      </c>
      <c r="M374" s="141">
        <v>7</v>
      </c>
      <c r="N374" s="141">
        <v>215</v>
      </c>
      <c r="O374" s="141">
        <v>605</v>
      </c>
      <c r="P374" s="142">
        <f t="shared" si="11"/>
        <v>0.35537190082644626</v>
      </c>
    </row>
    <row r="375" spans="1:16" s="30" customFormat="1" ht="14.1" customHeight="1" x14ac:dyDescent="0.25">
      <c r="A375" s="59" t="s">
        <v>159</v>
      </c>
      <c r="B375" s="60">
        <v>542</v>
      </c>
      <c r="C375" s="61" t="s">
        <v>11</v>
      </c>
      <c r="D375" s="137">
        <f t="shared" si="10"/>
        <v>8</v>
      </c>
      <c r="E375" s="138">
        <v>117</v>
      </c>
      <c r="F375" s="138">
        <v>125</v>
      </c>
      <c r="G375" s="138">
        <v>18</v>
      </c>
      <c r="H375" s="138">
        <v>9</v>
      </c>
      <c r="I375" s="138">
        <v>6</v>
      </c>
      <c r="J375" s="138">
        <v>4</v>
      </c>
      <c r="K375" s="138">
        <v>108</v>
      </c>
      <c r="L375" s="138">
        <v>10</v>
      </c>
      <c r="M375" s="138">
        <v>14</v>
      </c>
      <c r="N375" s="138">
        <v>411</v>
      </c>
      <c r="O375" s="138">
        <v>1210</v>
      </c>
      <c r="P375" s="139">
        <f t="shared" si="11"/>
        <v>0.33966942148760332</v>
      </c>
    </row>
    <row r="376" spans="1:16" s="30" customFormat="1" ht="14.1" customHeight="1" x14ac:dyDescent="0.25">
      <c r="A376" s="65">
        <v>262</v>
      </c>
      <c r="B376" s="66">
        <v>543</v>
      </c>
      <c r="C376" s="67" t="s">
        <v>126</v>
      </c>
      <c r="D376" s="140">
        <f t="shared" si="10"/>
        <v>57</v>
      </c>
      <c r="E376" s="141">
        <v>29</v>
      </c>
      <c r="F376" s="141">
        <v>58</v>
      </c>
      <c r="G376" s="141">
        <v>9</v>
      </c>
      <c r="H376" s="141">
        <v>4</v>
      </c>
      <c r="I376" s="141">
        <v>2</v>
      </c>
      <c r="J376" s="141">
        <v>1</v>
      </c>
      <c r="K376" s="141">
        <v>115</v>
      </c>
      <c r="L376" s="141">
        <v>0</v>
      </c>
      <c r="M376" s="141">
        <v>0</v>
      </c>
      <c r="N376" s="141">
        <v>218</v>
      </c>
      <c r="O376" s="141">
        <v>712</v>
      </c>
      <c r="P376" s="142">
        <f t="shared" si="11"/>
        <v>0.3061797752808989</v>
      </c>
    </row>
    <row r="377" spans="1:16" s="30" customFormat="1" ht="14.1" customHeight="1" x14ac:dyDescent="0.25">
      <c r="A377" s="59" t="s">
        <v>159</v>
      </c>
      <c r="B377" s="60">
        <v>543</v>
      </c>
      <c r="C377" s="61" t="s">
        <v>9</v>
      </c>
      <c r="D377" s="137">
        <f t="shared" si="10"/>
        <v>57</v>
      </c>
      <c r="E377" s="138">
        <v>29</v>
      </c>
      <c r="F377" s="138">
        <v>58</v>
      </c>
      <c r="G377" s="138">
        <v>9</v>
      </c>
      <c r="H377" s="138">
        <v>4</v>
      </c>
      <c r="I377" s="138">
        <v>2</v>
      </c>
      <c r="J377" s="138">
        <v>1</v>
      </c>
      <c r="K377" s="138">
        <v>115</v>
      </c>
      <c r="L377" s="138">
        <v>0</v>
      </c>
      <c r="M377" s="138">
        <v>0</v>
      </c>
      <c r="N377" s="138">
        <v>218</v>
      </c>
      <c r="O377" s="138">
        <v>712</v>
      </c>
      <c r="P377" s="139">
        <f t="shared" si="11"/>
        <v>0.3061797752808989</v>
      </c>
    </row>
    <row r="378" spans="1:16" s="30" customFormat="1" ht="14.1" customHeight="1" x14ac:dyDescent="0.25">
      <c r="A378" s="65">
        <v>263</v>
      </c>
      <c r="B378" s="66">
        <v>544</v>
      </c>
      <c r="C378" s="67" t="s">
        <v>126</v>
      </c>
      <c r="D378" s="140">
        <f t="shared" si="10"/>
        <v>17</v>
      </c>
      <c r="E378" s="141">
        <v>26</v>
      </c>
      <c r="F378" s="141">
        <v>39</v>
      </c>
      <c r="G378" s="141">
        <v>7</v>
      </c>
      <c r="H378" s="141">
        <v>6</v>
      </c>
      <c r="I378" s="141">
        <v>4</v>
      </c>
      <c r="J378" s="141">
        <v>1</v>
      </c>
      <c r="K378" s="141">
        <v>56</v>
      </c>
      <c r="L378" s="141">
        <v>1</v>
      </c>
      <c r="M378" s="141">
        <v>2</v>
      </c>
      <c r="N378" s="141">
        <v>142</v>
      </c>
      <c r="O378" s="141">
        <v>429</v>
      </c>
      <c r="P378" s="142">
        <f t="shared" si="11"/>
        <v>0.33100233100233101</v>
      </c>
    </row>
    <row r="379" spans="1:16" s="30" customFormat="1" ht="14.1" customHeight="1" x14ac:dyDescent="0.25">
      <c r="A379" s="71">
        <v>264</v>
      </c>
      <c r="B379" s="72">
        <v>544</v>
      </c>
      <c r="C379" s="73" t="s">
        <v>128</v>
      </c>
      <c r="D379" s="134">
        <f t="shared" si="10"/>
        <v>24</v>
      </c>
      <c r="E379" s="135">
        <v>27</v>
      </c>
      <c r="F379" s="135">
        <v>37</v>
      </c>
      <c r="G379" s="135">
        <v>6</v>
      </c>
      <c r="H379" s="135">
        <v>3</v>
      </c>
      <c r="I379" s="135">
        <v>0</v>
      </c>
      <c r="J379" s="135">
        <v>0</v>
      </c>
      <c r="K379" s="135">
        <v>61</v>
      </c>
      <c r="L379" s="135">
        <v>0</v>
      </c>
      <c r="M379" s="135">
        <v>2</v>
      </c>
      <c r="N379" s="135">
        <v>136</v>
      </c>
      <c r="O379" s="135">
        <v>428</v>
      </c>
      <c r="P379" s="136">
        <f t="shared" si="11"/>
        <v>0.31775700934579437</v>
      </c>
    </row>
    <row r="380" spans="1:16" s="30" customFormat="1" ht="14.1" customHeight="1" x14ac:dyDescent="0.25">
      <c r="A380" s="59" t="s">
        <v>159</v>
      </c>
      <c r="B380" s="60">
        <v>544</v>
      </c>
      <c r="C380" s="61" t="s">
        <v>11</v>
      </c>
      <c r="D380" s="137">
        <f t="shared" si="10"/>
        <v>41</v>
      </c>
      <c r="E380" s="138">
        <v>53</v>
      </c>
      <c r="F380" s="138">
        <v>76</v>
      </c>
      <c r="G380" s="138">
        <v>13</v>
      </c>
      <c r="H380" s="138">
        <v>9</v>
      </c>
      <c r="I380" s="138">
        <v>4</v>
      </c>
      <c r="J380" s="138">
        <v>1</v>
      </c>
      <c r="K380" s="138">
        <v>117</v>
      </c>
      <c r="L380" s="138">
        <v>1</v>
      </c>
      <c r="M380" s="138">
        <v>4</v>
      </c>
      <c r="N380" s="138">
        <v>278</v>
      </c>
      <c r="O380" s="138">
        <v>857</v>
      </c>
      <c r="P380" s="139">
        <f t="shared" si="11"/>
        <v>0.32438739789964993</v>
      </c>
    </row>
    <row r="381" spans="1:16" s="30" customFormat="1" ht="14.1" customHeight="1" x14ac:dyDescent="0.25">
      <c r="A381" s="71">
        <v>265</v>
      </c>
      <c r="B381" s="72">
        <v>545</v>
      </c>
      <c r="C381" s="73" t="s">
        <v>126</v>
      </c>
      <c r="D381" s="134">
        <f t="shared" si="10"/>
        <v>2</v>
      </c>
      <c r="E381" s="135">
        <v>44</v>
      </c>
      <c r="F381" s="135">
        <v>53</v>
      </c>
      <c r="G381" s="135">
        <v>6</v>
      </c>
      <c r="H381" s="135">
        <v>5</v>
      </c>
      <c r="I381" s="135">
        <v>5</v>
      </c>
      <c r="J381" s="135">
        <v>5</v>
      </c>
      <c r="K381" s="135">
        <v>55</v>
      </c>
      <c r="L381" s="135">
        <v>3</v>
      </c>
      <c r="M381" s="135">
        <v>8</v>
      </c>
      <c r="N381" s="135">
        <v>184</v>
      </c>
      <c r="O381" s="135">
        <v>619</v>
      </c>
      <c r="P381" s="136">
        <f t="shared" si="11"/>
        <v>0.2972536348949919</v>
      </c>
    </row>
    <row r="382" spans="1:16" s="30" customFormat="1" ht="14.1" customHeight="1" x14ac:dyDescent="0.25">
      <c r="A382" s="59" t="s">
        <v>159</v>
      </c>
      <c r="B382" s="60">
        <v>545</v>
      </c>
      <c r="C382" s="61" t="s">
        <v>9</v>
      </c>
      <c r="D382" s="137">
        <f t="shared" si="10"/>
        <v>2</v>
      </c>
      <c r="E382" s="138">
        <v>44</v>
      </c>
      <c r="F382" s="138">
        <v>53</v>
      </c>
      <c r="G382" s="138">
        <v>6</v>
      </c>
      <c r="H382" s="138">
        <v>5</v>
      </c>
      <c r="I382" s="138">
        <v>5</v>
      </c>
      <c r="J382" s="138">
        <v>5</v>
      </c>
      <c r="K382" s="138">
        <v>55</v>
      </c>
      <c r="L382" s="138">
        <v>3</v>
      </c>
      <c r="M382" s="138">
        <v>8</v>
      </c>
      <c r="N382" s="138">
        <v>184</v>
      </c>
      <c r="O382" s="138">
        <v>619</v>
      </c>
      <c r="P382" s="139">
        <f t="shared" si="11"/>
        <v>0.2972536348949919</v>
      </c>
    </row>
    <row r="383" spans="1:16" s="30" customFormat="1" ht="14.1" customHeight="1" x14ac:dyDescent="0.25">
      <c r="A383" s="71">
        <v>266</v>
      </c>
      <c r="B383" s="72">
        <v>546</v>
      </c>
      <c r="C383" s="73" t="s">
        <v>126</v>
      </c>
      <c r="D383" s="134">
        <f t="shared" si="10"/>
        <v>1</v>
      </c>
      <c r="E383" s="135">
        <v>81</v>
      </c>
      <c r="F383" s="135">
        <v>82</v>
      </c>
      <c r="G383" s="135">
        <v>10</v>
      </c>
      <c r="H383" s="135">
        <v>4</v>
      </c>
      <c r="I383" s="135">
        <v>3</v>
      </c>
      <c r="J383" s="135">
        <v>4</v>
      </c>
      <c r="K383" s="135">
        <v>56</v>
      </c>
      <c r="L383" s="135">
        <v>2</v>
      </c>
      <c r="M383" s="135">
        <v>3</v>
      </c>
      <c r="N383" s="135">
        <v>245</v>
      </c>
      <c r="O383" s="135">
        <v>699</v>
      </c>
      <c r="P383" s="136">
        <f t="shared" si="11"/>
        <v>0.35050071530758226</v>
      </c>
    </row>
    <row r="384" spans="1:16" s="30" customFormat="1" ht="14.1" customHeight="1" x14ac:dyDescent="0.25">
      <c r="A384" s="59" t="s">
        <v>159</v>
      </c>
      <c r="B384" s="60">
        <v>546</v>
      </c>
      <c r="C384" s="61" t="s">
        <v>9</v>
      </c>
      <c r="D384" s="137">
        <f t="shared" si="10"/>
        <v>1</v>
      </c>
      <c r="E384" s="138">
        <v>81</v>
      </c>
      <c r="F384" s="138">
        <v>82</v>
      </c>
      <c r="G384" s="138">
        <v>10</v>
      </c>
      <c r="H384" s="138">
        <v>4</v>
      </c>
      <c r="I384" s="138">
        <v>3</v>
      </c>
      <c r="J384" s="138">
        <v>4</v>
      </c>
      <c r="K384" s="138">
        <v>56</v>
      </c>
      <c r="L384" s="138">
        <v>2</v>
      </c>
      <c r="M384" s="138">
        <v>3</v>
      </c>
      <c r="N384" s="138">
        <v>245</v>
      </c>
      <c r="O384" s="138">
        <v>699</v>
      </c>
      <c r="P384" s="139">
        <f t="shared" si="11"/>
        <v>0.35050071530758226</v>
      </c>
    </row>
    <row r="385" spans="1:16" s="30" customFormat="1" ht="14.1" customHeight="1" x14ac:dyDescent="0.25">
      <c r="A385" s="71">
        <v>267</v>
      </c>
      <c r="B385" s="72">
        <v>547</v>
      </c>
      <c r="C385" s="73" t="s">
        <v>126</v>
      </c>
      <c r="D385" s="134">
        <f t="shared" si="10"/>
        <v>9</v>
      </c>
      <c r="E385" s="135">
        <v>46</v>
      </c>
      <c r="F385" s="135">
        <v>18</v>
      </c>
      <c r="G385" s="135">
        <v>2</v>
      </c>
      <c r="H385" s="135">
        <v>4</v>
      </c>
      <c r="I385" s="135">
        <v>5</v>
      </c>
      <c r="J385" s="135">
        <v>1</v>
      </c>
      <c r="K385" s="135">
        <v>55</v>
      </c>
      <c r="L385" s="135">
        <v>2</v>
      </c>
      <c r="M385" s="135">
        <v>3</v>
      </c>
      <c r="N385" s="135">
        <v>136</v>
      </c>
      <c r="O385" s="135">
        <v>398</v>
      </c>
      <c r="P385" s="136">
        <f t="shared" si="11"/>
        <v>0.34170854271356782</v>
      </c>
    </row>
    <row r="386" spans="1:16" s="30" customFormat="1" ht="14.1" customHeight="1" x14ac:dyDescent="0.25">
      <c r="A386" s="65">
        <v>268</v>
      </c>
      <c r="B386" s="66">
        <v>547</v>
      </c>
      <c r="C386" s="67" t="s">
        <v>128</v>
      </c>
      <c r="D386" s="140">
        <f t="shared" si="10"/>
        <v>6</v>
      </c>
      <c r="E386" s="141">
        <v>42</v>
      </c>
      <c r="F386" s="141">
        <v>31</v>
      </c>
      <c r="G386" s="141">
        <v>3</v>
      </c>
      <c r="H386" s="141">
        <v>6</v>
      </c>
      <c r="I386" s="141">
        <v>1</v>
      </c>
      <c r="J386" s="141">
        <v>0</v>
      </c>
      <c r="K386" s="141">
        <v>48</v>
      </c>
      <c r="L386" s="141">
        <v>3</v>
      </c>
      <c r="M386" s="141">
        <v>8</v>
      </c>
      <c r="N386" s="141">
        <v>142</v>
      </c>
      <c r="O386" s="141">
        <v>398</v>
      </c>
      <c r="P386" s="142">
        <f t="shared" si="11"/>
        <v>0.35678391959798994</v>
      </c>
    </row>
    <row r="387" spans="1:16" s="30" customFormat="1" ht="14.1" customHeight="1" x14ac:dyDescent="0.25">
      <c r="A387" s="59" t="s">
        <v>159</v>
      </c>
      <c r="B387" s="60">
        <v>547</v>
      </c>
      <c r="C387" s="61" t="s">
        <v>11</v>
      </c>
      <c r="D387" s="137">
        <f t="shared" si="10"/>
        <v>15</v>
      </c>
      <c r="E387" s="138">
        <v>88</v>
      </c>
      <c r="F387" s="138">
        <v>49</v>
      </c>
      <c r="G387" s="138">
        <v>5</v>
      </c>
      <c r="H387" s="138">
        <v>10</v>
      </c>
      <c r="I387" s="138">
        <v>6</v>
      </c>
      <c r="J387" s="138">
        <v>1</v>
      </c>
      <c r="K387" s="138">
        <v>103</v>
      </c>
      <c r="L387" s="138">
        <v>5</v>
      </c>
      <c r="M387" s="138">
        <v>11</v>
      </c>
      <c r="N387" s="138">
        <v>278</v>
      </c>
      <c r="O387" s="138">
        <v>796</v>
      </c>
      <c r="P387" s="139">
        <f t="shared" si="11"/>
        <v>0.34924623115577891</v>
      </c>
    </row>
    <row r="388" spans="1:16" s="30" customFormat="1" ht="14.1" customHeight="1" x14ac:dyDescent="0.25">
      <c r="A388" s="65">
        <v>269</v>
      </c>
      <c r="B388" s="66">
        <v>548</v>
      </c>
      <c r="C388" s="67" t="s">
        <v>126</v>
      </c>
      <c r="D388" s="140">
        <f t="shared" si="10"/>
        <v>4</v>
      </c>
      <c r="E388" s="141">
        <v>16</v>
      </c>
      <c r="F388" s="141">
        <v>44</v>
      </c>
      <c r="G388" s="141">
        <v>5</v>
      </c>
      <c r="H388" s="141">
        <v>5</v>
      </c>
      <c r="I388" s="141">
        <v>2</v>
      </c>
      <c r="J388" s="141">
        <v>5</v>
      </c>
      <c r="K388" s="141">
        <v>48</v>
      </c>
      <c r="L388" s="141">
        <v>10</v>
      </c>
      <c r="M388" s="141">
        <v>9</v>
      </c>
      <c r="N388" s="141">
        <v>144</v>
      </c>
      <c r="O388" s="141">
        <v>447</v>
      </c>
      <c r="P388" s="142">
        <f t="shared" si="11"/>
        <v>0.32214765100671139</v>
      </c>
    </row>
    <row r="389" spans="1:16" s="30" customFormat="1" ht="14.1" customHeight="1" x14ac:dyDescent="0.25">
      <c r="A389" s="71">
        <v>270</v>
      </c>
      <c r="B389" s="72">
        <v>548</v>
      </c>
      <c r="C389" s="73" t="s">
        <v>128</v>
      </c>
      <c r="D389" s="134">
        <f t="shared" si="10"/>
        <v>1</v>
      </c>
      <c r="E389" s="135">
        <v>14</v>
      </c>
      <c r="F389" s="135">
        <v>33</v>
      </c>
      <c r="G389" s="135">
        <v>5</v>
      </c>
      <c r="H389" s="135">
        <v>2</v>
      </c>
      <c r="I389" s="135">
        <v>6</v>
      </c>
      <c r="J389" s="135">
        <v>1</v>
      </c>
      <c r="K389" s="135">
        <v>32</v>
      </c>
      <c r="L389" s="135">
        <v>1</v>
      </c>
      <c r="M389" s="135">
        <v>6</v>
      </c>
      <c r="N389" s="135">
        <v>100</v>
      </c>
      <c r="O389" s="135">
        <v>447</v>
      </c>
      <c r="P389" s="136">
        <f t="shared" si="11"/>
        <v>0.22371364653243847</v>
      </c>
    </row>
    <row r="390" spans="1:16" s="30" customFormat="1" ht="14.1" customHeight="1" x14ac:dyDescent="0.25">
      <c r="A390" s="59" t="s">
        <v>159</v>
      </c>
      <c r="B390" s="60">
        <v>548</v>
      </c>
      <c r="C390" s="61" t="s">
        <v>11</v>
      </c>
      <c r="D390" s="137">
        <f t="shared" si="10"/>
        <v>3</v>
      </c>
      <c r="E390" s="138">
        <v>30</v>
      </c>
      <c r="F390" s="138">
        <v>77</v>
      </c>
      <c r="G390" s="138">
        <v>10</v>
      </c>
      <c r="H390" s="138">
        <v>7</v>
      </c>
      <c r="I390" s="138">
        <v>8</v>
      </c>
      <c r="J390" s="138">
        <v>6</v>
      </c>
      <c r="K390" s="138">
        <v>80</v>
      </c>
      <c r="L390" s="138">
        <v>11</v>
      </c>
      <c r="M390" s="138">
        <v>15</v>
      </c>
      <c r="N390" s="138">
        <v>244</v>
      </c>
      <c r="O390" s="138">
        <v>894</v>
      </c>
      <c r="P390" s="139">
        <f t="shared" si="11"/>
        <v>0.27293064876957496</v>
      </c>
    </row>
    <row r="391" spans="1:16" s="30" customFormat="1" ht="14.1" customHeight="1" x14ac:dyDescent="0.25">
      <c r="A391" s="71">
        <v>271</v>
      </c>
      <c r="B391" s="72">
        <v>549</v>
      </c>
      <c r="C391" s="73" t="s">
        <v>126</v>
      </c>
      <c r="D391" s="134">
        <f t="shared" si="10"/>
        <v>10</v>
      </c>
      <c r="E391" s="135">
        <v>37</v>
      </c>
      <c r="F391" s="135">
        <v>40</v>
      </c>
      <c r="G391" s="135">
        <v>3</v>
      </c>
      <c r="H391" s="135">
        <v>5</v>
      </c>
      <c r="I391" s="135">
        <v>5</v>
      </c>
      <c r="J391" s="135">
        <v>3</v>
      </c>
      <c r="K391" s="135">
        <v>50</v>
      </c>
      <c r="L391" s="135">
        <v>0</v>
      </c>
      <c r="M391" s="135">
        <v>11</v>
      </c>
      <c r="N391" s="135">
        <v>154</v>
      </c>
      <c r="O391" s="135">
        <v>524</v>
      </c>
      <c r="P391" s="136">
        <f t="shared" si="11"/>
        <v>0.29389312977099236</v>
      </c>
    </row>
    <row r="392" spans="1:16" s="30" customFormat="1" ht="14.1" customHeight="1" x14ac:dyDescent="0.25">
      <c r="A392" s="59" t="s">
        <v>159</v>
      </c>
      <c r="B392" s="60">
        <v>549</v>
      </c>
      <c r="C392" s="61" t="s">
        <v>9</v>
      </c>
      <c r="D392" s="137">
        <f t="shared" si="10"/>
        <v>10</v>
      </c>
      <c r="E392" s="138">
        <v>37</v>
      </c>
      <c r="F392" s="138">
        <v>40</v>
      </c>
      <c r="G392" s="138">
        <v>3</v>
      </c>
      <c r="H392" s="138">
        <v>5</v>
      </c>
      <c r="I392" s="138">
        <v>5</v>
      </c>
      <c r="J392" s="138">
        <v>3</v>
      </c>
      <c r="K392" s="138">
        <v>50</v>
      </c>
      <c r="L392" s="138">
        <v>0</v>
      </c>
      <c r="M392" s="138">
        <v>11</v>
      </c>
      <c r="N392" s="138">
        <v>154</v>
      </c>
      <c r="O392" s="138">
        <v>524</v>
      </c>
      <c r="P392" s="139">
        <f t="shared" si="11"/>
        <v>0.29389312977099236</v>
      </c>
    </row>
    <row r="393" spans="1:16" s="30" customFormat="1" ht="14.1" customHeight="1" x14ac:dyDescent="0.25">
      <c r="A393" s="71">
        <v>272</v>
      </c>
      <c r="B393" s="72">
        <v>550</v>
      </c>
      <c r="C393" s="73" t="s">
        <v>126</v>
      </c>
      <c r="D393" s="134">
        <f t="shared" ref="D393:D456" si="12">LARGE(E393:K393,1)-LARGE(E393:K393,2)</f>
        <v>5</v>
      </c>
      <c r="E393" s="135">
        <v>24</v>
      </c>
      <c r="F393" s="135">
        <v>43</v>
      </c>
      <c r="G393" s="135">
        <v>5</v>
      </c>
      <c r="H393" s="135">
        <v>16</v>
      </c>
      <c r="I393" s="135">
        <v>2</v>
      </c>
      <c r="J393" s="135">
        <v>4</v>
      </c>
      <c r="K393" s="135">
        <v>48</v>
      </c>
      <c r="L393" s="135">
        <v>3</v>
      </c>
      <c r="M393" s="135">
        <v>3</v>
      </c>
      <c r="N393" s="135">
        <v>148</v>
      </c>
      <c r="O393" s="135">
        <v>494</v>
      </c>
      <c r="P393" s="136">
        <f t="shared" ref="P393:P456" si="13">N393/O393</f>
        <v>0.29959514170040485</v>
      </c>
    </row>
    <row r="394" spans="1:16" s="30" customFormat="1" ht="14.1" customHeight="1" x14ac:dyDescent="0.25">
      <c r="A394" s="65">
        <v>273</v>
      </c>
      <c r="B394" s="66">
        <v>550</v>
      </c>
      <c r="C394" s="67" t="s">
        <v>128</v>
      </c>
      <c r="D394" s="140">
        <f t="shared" si="12"/>
        <v>4</v>
      </c>
      <c r="E394" s="141">
        <v>21</v>
      </c>
      <c r="F394" s="141">
        <v>54</v>
      </c>
      <c r="G394" s="141">
        <v>3</v>
      </c>
      <c r="H394" s="141">
        <v>16</v>
      </c>
      <c r="I394" s="141">
        <v>2</v>
      </c>
      <c r="J394" s="141">
        <v>0</v>
      </c>
      <c r="K394" s="141">
        <v>50</v>
      </c>
      <c r="L394" s="141">
        <v>2</v>
      </c>
      <c r="M394" s="141">
        <v>9</v>
      </c>
      <c r="N394" s="141">
        <v>157</v>
      </c>
      <c r="O394" s="141">
        <v>493</v>
      </c>
      <c r="P394" s="142">
        <f t="shared" si="13"/>
        <v>0.31845841784989859</v>
      </c>
    </row>
    <row r="395" spans="1:16" s="30" customFormat="1" ht="14.1" customHeight="1" x14ac:dyDescent="0.25">
      <c r="A395" s="77" t="s">
        <v>159</v>
      </c>
      <c r="B395" s="78">
        <v>550</v>
      </c>
      <c r="C395" s="79" t="s">
        <v>11</v>
      </c>
      <c r="D395" s="152">
        <f t="shared" si="12"/>
        <v>1</v>
      </c>
      <c r="E395" s="145">
        <v>45</v>
      </c>
      <c r="F395" s="145">
        <v>97</v>
      </c>
      <c r="G395" s="145">
        <v>8</v>
      </c>
      <c r="H395" s="145">
        <v>32</v>
      </c>
      <c r="I395" s="145">
        <v>4</v>
      </c>
      <c r="J395" s="145">
        <v>4</v>
      </c>
      <c r="K395" s="145">
        <v>98</v>
      </c>
      <c r="L395" s="145">
        <v>5</v>
      </c>
      <c r="M395" s="145">
        <v>12</v>
      </c>
      <c r="N395" s="145">
        <v>305</v>
      </c>
      <c r="O395" s="145">
        <v>987</v>
      </c>
      <c r="P395" s="146">
        <f t="shared" si="13"/>
        <v>0.30901722391084091</v>
      </c>
    </row>
    <row r="396" spans="1:16" s="30" customFormat="1" ht="14.1" customHeight="1" x14ac:dyDescent="0.25">
      <c r="A396" s="53">
        <v>274</v>
      </c>
      <c r="B396" s="54">
        <v>551</v>
      </c>
      <c r="C396" s="55" t="s">
        <v>126</v>
      </c>
      <c r="D396" s="131">
        <f t="shared" si="12"/>
        <v>8</v>
      </c>
      <c r="E396" s="132">
        <v>14</v>
      </c>
      <c r="F396" s="132">
        <v>58</v>
      </c>
      <c r="G396" s="132">
        <v>8</v>
      </c>
      <c r="H396" s="132">
        <v>5</v>
      </c>
      <c r="I396" s="132">
        <v>6</v>
      </c>
      <c r="J396" s="132">
        <v>0</v>
      </c>
      <c r="K396" s="132">
        <v>50</v>
      </c>
      <c r="L396" s="132">
        <v>1</v>
      </c>
      <c r="M396" s="132">
        <v>3</v>
      </c>
      <c r="N396" s="132">
        <v>145</v>
      </c>
      <c r="O396" s="132">
        <v>434</v>
      </c>
      <c r="P396" s="133">
        <f t="shared" si="13"/>
        <v>0.33410138248847926</v>
      </c>
    </row>
    <row r="397" spans="1:16" s="30" customFormat="1" ht="14.1" customHeight="1" x14ac:dyDescent="0.25">
      <c r="A397" s="71">
        <v>275</v>
      </c>
      <c r="B397" s="72">
        <v>551</v>
      </c>
      <c r="C397" s="73" t="s">
        <v>128</v>
      </c>
      <c r="D397" s="134">
        <f t="shared" si="12"/>
        <v>1</v>
      </c>
      <c r="E397" s="135">
        <v>18</v>
      </c>
      <c r="F397" s="135">
        <v>48</v>
      </c>
      <c r="G397" s="135">
        <v>6</v>
      </c>
      <c r="H397" s="135">
        <v>6</v>
      </c>
      <c r="I397" s="135">
        <v>1</v>
      </c>
      <c r="J397" s="135">
        <v>4</v>
      </c>
      <c r="K397" s="135">
        <v>47</v>
      </c>
      <c r="L397" s="135">
        <v>3</v>
      </c>
      <c r="M397" s="135">
        <v>7</v>
      </c>
      <c r="N397" s="135">
        <v>140</v>
      </c>
      <c r="O397" s="135">
        <v>433</v>
      </c>
      <c r="P397" s="136">
        <f t="shared" si="13"/>
        <v>0.32332563510392609</v>
      </c>
    </row>
    <row r="398" spans="1:16" s="30" customFormat="1" ht="14.1" customHeight="1" x14ac:dyDescent="0.25">
      <c r="A398" s="59" t="s">
        <v>159</v>
      </c>
      <c r="B398" s="60">
        <v>551</v>
      </c>
      <c r="C398" s="61" t="s">
        <v>11</v>
      </c>
      <c r="D398" s="137">
        <f t="shared" si="12"/>
        <v>9</v>
      </c>
      <c r="E398" s="138">
        <v>32</v>
      </c>
      <c r="F398" s="138">
        <v>106</v>
      </c>
      <c r="G398" s="138">
        <v>14</v>
      </c>
      <c r="H398" s="138">
        <v>11</v>
      </c>
      <c r="I398" s="138">
        <v>7</v>
      </c>
      <c r="J398" s="138">
        <v>4</v>
      </c>
      <c r="K398" s="138">
        <v>97</v>
      </c>
      <c r="L398" s="138">
        <v>4</v>
      </c>
      <c r="M398" s="138">
        <v>10</v>
      </c>
      <c r="N398" s="138">
        <v>285</v>
      </c>
      <c r="O398" s="138">
        <v>867</v>
      </c>
      <c r="P398" s="139">
        <f t="shared" si="13"/>
        <v>0.32871972318339099</v>
      </c>
    </row>
    <row r="399" spans="1:16" s="30" customFormat="1" ht="14.1" customHeight="1" x14ac:dyDescent="0.25">
      <c r="A399" s="71">
        <v>276</v>
      </c>
      <c r="B399" s="72">
        <v>552</v>
      </c>
      <c r="C399" s="73" t="s">
        <v>126</v>
      </c>
      <c r="D399" s="134">
        <f t="shared" si="12"/>
        <v>5</v>
      </c>
      <c r="E399" s="135">
        <v>64</v>
      </c>
      <c r="F399" s="135">
        <v>69</v>
      </c>
      <c r="G399" s="135">
        <v>3</v>
      </c>
      <c r="H399" s="135">
        <v>3</v>
      </c>
      <c r="I399" s="135">
        <v>5</v>
      </c>
      <c r="J399" s="135">
        <v>4</v>
      </c>
      <c r="K399" s="135">
        <v>39</v>
      </c>
      <c r="L399" s="135">
        <v>2</v>
      </c>
      <c r="M399" s="135">
        <v>5</v>
      </c>
      <c r="N399" s="135">
        <v>194</v>
      </c>
      <c r="O399" s="135">
        <v>512</v>
      </c>
      <c r="P399" s="136">
        <f t="shared" si="13"/>
        <v>0.37890625</v>
      </c>
    </row>
    <row r="400" spans="1:16" s="30" customFormat="1" ht="14.1" customHeight="1" x14ac:dyDescent="0.25">
      <c r="A400" s="65">
        <v>277</v>
      </c>
      <c r="B400" s="66">
        <v>552</v>
      </c>
      <c r="C400" s="67" t="s">
        <v>128</v>
      </c>
      <c r="D400" s="140">
        <f t="shared" si="12"/>
        <v>13</v>
      </c>
      <c r="E400" s="141">
        <v>75</v>
      </c>
      <c r="F400" s="141">
        <v>88</v>
      </c>
      <c r="G400" s="141">
        <v>9</v>
      </c>
      <c r="H400" s="141">
        <v>0</v>
      </c>
      <c r="I400" s="141">
        <v>2</v>
      </c>
      <c r="J400" s="141">
        <v>4</v>
      </c>
      <c r="K400" s="141">
        <v>32</v>
      </c>
      <c r="L400" s="141">
        <v>0</v>
      </c>
      <c r="M400" s="141">
        <v>1</v>
      </c>
      <c r="N400" s="141">
        <v>211</v>
      </c>
      <c r="O400" s="141">
        <v>511</v>
      </c>
      <c r="P400" s="142">
        <f t="shared" si="13"/>
        <v>0.41291585127201563</v>
      </c>
    </row>
    <row r="401" spans="1:16" s="30" customFormat="1" ht="14.1" customHeight="1" x14ac:dyDescent="0.25">
      <c r="A401" s="59" t="s">
        <v>159</v>
      </c>
      <c r="B401" s="60">
        <v>552</v>
      </c>
      <c r="C401" s="61" t="s">
        <v>11</v>
      </c>
      <c r="D401" s="137">
        <f t="shared" si="12"/>
        <v>18</v>
      </c>
      <c r="E401" s="138">
        <v>139</v>
      </c>
      <c r="F401" s="138">
        <v>157</v>
      </c>
      <c r="G401" s="138">
        <v>12</v>
      </c>
      <c r="H401" s="138">
        <v>3</v>
      </c>
      <c r="I401" s="138">
        <v>7</v>
      </c>
      <c r="J401" s="138">
        <v>8</v>
      </c>
      <c r="K401" s="138">
        <v>71</v>
      </c>
      <c r="L401" s="138">
        <v>2</v>
      </c>
      <c r="M401" s="138">
        <v>6</v>
      </c>
      <c r="N401" s="138">
        <v>405</v>
      </c>
      <c r="O401" s="138">
        <v>1023</v>
      </c>
      <c r="P401" s="139">
        <f t="shared" si="13"/>
        <v>0.39589442815249265</v>
      </c>
    </row>
    <row r="402" spans="1:16" s="30" customFormat="1" ht="14.1" customHeight="1" x14ac:dyDescent="0.25">
      <c r="A402" s="65">
        <v>278</v>
      </c>
      <c r="B402" s="66">
        <v>553</v>
      </c>
      <c r="C402" s="67" t="s">
        <v>126</v>
      </c>
      <c r="D402" s="140">
        <f t="shared" si="12"/>
        <v>2</v>
      </c>
      <c r="E402" s="141">
        <v>28</v>
      </c>
      <c r="F402" s="141">
        <v>38</v>
      </c>
      <c r="G402" s="141">
        <v>1</v>
      </c>
      <c r="H402" s="141">
        <v>3</v>
      </c>
      <c r="I402" s="141">
        <v>3</v>
      </c>
      <c r="J402" s="141">
        <v>1</v>
      </c>
      <c r="K402" s="141">
        <v>36</v>
      </c>
      <c r="L402" s="141">
        <v>0</v>
      </c>
      <c r="M402" s="141">
        <v>5</v>
      </c>
      <c r="N402" s="141">
        <v>115</v>
      </c>
      <c r="O402" s="141">
        <v>491</v>
      </c>
      <c r="P402" s="142">
        <f t="shared" si="13"/>
        <v>0.23421588594704684</v>
      </c>
    </row>
    <row r="403" spans="1:16" s="30" customFormat="1" ht="14.1" customHeight="1" x14ac:dyDescent="0.25">
      <c r="A403" s="71">
        <v>279</v>
      </c>
      <c r="B403" s="72">
        <v>553</v>
      </c>
      <c r="C403" s="73" t="s">
        <v>128</v>
      </c>
      <c r="D403" s="134">
        <f t="shared" si="12"/>
        <v>10</v>
      </c>
      <c r="E403" s="135">
        <v>28</v>
      </c>
      <c r="F403" s="135">
        <v>42</v>
      </c>
      <c r="G403" s="135">
        <v>6</v>
      </c>
      <c r="H403" s="135">
        <v>10</v>
      </c>
      <c r="I403" s="135">
        <v>2</v>
      </c>
      <c r="J403" s="135">
        <v>1</v>
      </c>
      <c r="K403" s="135">
        <v>32</v>
      </c>
      <c r="L403" s="135">
        <v>2</v>
      </c>
      <c r="M403" s="135">
        <v>3</v>
      </c>
      <c r="N403" s="135">
        <v>126</v>
      </c>
      <c r="O403" s="135">
        <v>491</v>
      </c>
      <c r="P403" s="136">
        <f t="shared" si="13"/>
        <v>0.25661914460285135</v>
      </c>
    </row>
    <row r="404" spans="1:16" s="30" customFormat="1" ht="14.1" customHeight="1" x14ac:dyDescent="0.25">
      <c r="A404" s="59" t="s">
        <v>159</v>
      </c>
      <c r="B404" s="60">
        <v>553</v>
      </c>
      <c r="C404" s="61" t="s">
        <v>11</v>
      </c>
      <c r="D404" s="137">
        <f t="shared" si="12"/>
        <v>12</v>
      </c>
      <c r="E404" s="138">
        <v>56</v>
      </c>
      <c r="F404" s="138">
        <v>80</v>
      </c>
      <c r="G404" s="138">
        <v>7</v>
      </c>
      <c r="H404" s="138">
        <v>13</v>
      </c>
      <c r="I404" s="138">
        <v>5</v>
      </c>
      <c r="J404" s="138">
        <v>2</v>
      </c>
      <c r="K404" s="138">
        <v>68</v>
      </c>
      <c r="L404" s="138">
        <v>2</v>
      </c>
      <c r="M404" s="138">
        <v>8</v>
      </c>
      <c r="N404" s="138">
        <v>241</v>
      </c>
      <c r="O404" s="138">
        <v>982</v>
      </c>
      <c r="P404" s="139">
        <f t="shared" si="13"/>
        <v>0.24541751527494909</v>
      </c>
    </row>
    <row r="405" spans="1:16" s="30" customFormat="1" ht="14.1" customHeight="1" x14ac:dyDescent="0.25">
      <c r="A405" s="71">
        <v>280</v>
      </c>
      <c r="B405" s="72">
        <v>554</v>
      </c>
      <c r="C405" s="73" t="s">
        <v>126</v>
      </c>
      <c r="D405" s="134">
        <f t="shared" si="12"/>
        <v>24</v>
      </c>
      <c r="E405" s="135">
        <v>16</v>
      </c>
      <c r="F405" s="135">
        <v>54</v>
      </c>
      <c r="G405" s="135">
        <v>1</v>
      </c>
      <c r="H405" s="135">
        <v>5</v>
      </c>
      <c r="I405" s="135">
        <v>3</v>
      </c>
      <c r="J405" s="135">
        <v>3</v>
      </c>
      <c r="K405" s="135">
        <v>30</v>
      </c>
      <c r="L405" s="135">
        <v>0</v>
      </c>
      <c r="M405" s="135">
        <v>6</v>
      </c>
      <c r="N405" s="135">
        <v>118</v>
      </c>
      <c r="O405" s="135">
        <v>417</v>
      </c>
      <c r="P405" s="136">
        <f t="shared" si="13"/>
        <v>0.28297362110311752</v>
      </c>
    </row>
    <row r="406" spans="1:16" s="30" customFormat="1" ht="14.1" customHeight="1" x14ac:dyDescent="0.25">
      <c r="A406" s="65">
        <v>281</v>
      </c>
      <c r="B406" s="66">
        <v>554</v>
      </c>
      <c r="C406" s="67" t="s">
        <v>128</v>
      </c>
      <c r="D406" s="140">
        <f t="shared" si="12"/>
        <v>42</v>
      </c>
      <c r="E406" s="141">
        <v>6</v>
      </c>
      <c r="F406" s="141">
        <v>66</v>
      </c>
      <c r="G406" s="141">
        <v>1</v>
      </c>
      <c r="H406" s="141">
        <v>3</v>
      </c>
      <c r="I406" s="141">
        <v>0</v>
      </c>
      <c r="J406" s="141">
        <v>2</v>
      </c>
      <c r="K406" s="141">
        <v>24</v>
      </c>
      <c r="L406" s="141">
        <v>0</v>
      </c>
      <c r="M406" s="141">
        <v>6</v>
      </c>
      <c r="N406" s="141">
        <v>108</v>
      </c>
      <c r="O406" s="141">
        <v>416</v>
      </c>
      <c r="P406" s="142">
        <f t="shared" si="13"/>
        <v>0.25961538461538464</v>
      </c>
    </row>
    <row r="407" spans="1:16" s="30" customFormat="1" ht="14.1" customHeight="1" x14ac:dyDescent="0.25">
      <c r="A407" s="59" t="s">
        <v>159</v>
      </c>
      <c r="B407" s="60">
        <v>554</v>
      </c>
      <c r="C407" s="61" t="s">
        <v>11</v>
      </c>
      <c r="D407" s="137">
        <f t="shared" si="12"/>
        <v>66</v>
      </c>
      <c r="E407" s="138">
        <v>22</v>
      </c>
      <c r="F407" s="138">
        <v>120</v>
      </c>
      <c r="G407" s="138">
        <v>2</v>
      </c>
      <c r="H407" s="138">
        <v>8</v>
      </c>
      <c r="I407" s="138">
        <v>3</v>
      </c>
      <c r="J407" s="138">
        <v>5</v>
      </c>
      <c r="K407" s="138">
        <v>54</v>
      </c>
      <c r="L407" s="138">
        <v>0</v>
      </c>
      <c r="M407" s="138">
        <v>12</v>
      </c>
      <c r="N407" s="138">
        <v>226</v>
      </c>
      <c r="O407" s="138">
        <v>833</v>
      </c>
      <c r="P407" s="139">
        <f t="shared" si="13"/>
        <v>0.27130852340936373</v>
      </c>
    </row>
    <row r="408" spans="1:16" s="30" customFormat="1" ht="14.1" customHeight="1" x14ac:dyDescent="0.25">
      <c r="A408" s="65">
        <v>282</v>
      </c>
      <c r="B408" s="66">
        <v>555</v>
      </c>
      <c r="C408" s="67" t="s">
        <v>126</v>
      </c>
      <c r="D408" s="140">
        <f t="shared" si="12"/>
        <v>8</v>
      </c>
      <c r="E408" s="141">
        <v>23</v>
      </c>
      <c r="F408" s="141">
        <v>49</v>
      </c>
      <c r="G408" s="141">
        <v>5</v>
      </c>
      <c r="H408" s="141">
        <v>5</v>
      </c>
      <c r="I408" s="141">
        <v>4</v>
      </c>
      <c r="J408" s="141">
        <v>1</v>
      </c>
      <c r="K408" s="141">
        <v>41</v>
      </c>
      <c r="L408" s="141">
        <v>2</v>
      </c>
      <c r="M408" s="141">
        <v>7</v>
      </c>
      <c r="N408" s="141">
        <v>137</v>
      </c>
      <c r="O408" s="141">
        <v>619</v>
      </c>
      <c r="P408" s="142">
        <f t="shared" si="13"/>
        <v>0.22132471728594508</v>
      </c>
    </row>
    <row r="409" spans="1:16" s="30" customFormat="1" ht="14.1" customHeight="1" x14ac:dyDescent="0.25">
      <c r="A409" s="59" t="s">
        <v>159</v>
      </c>
      <c r="B409" s="60">
        <v>555</v>
      </c>
      <c r="C409" s="61" t="s">
        <v>9</v>
      </c>
      <c r="D409" s="137">
        <f t="shared" si="12"/>
        <v>8</v>
      </c>
      <c r="E409" s="138">
        <v>23</v>
      </c>
      <c r="F409" s="138">
        <v>49</v>
      </c>
      <c r="G409" s="138">
        <v>5</v>
      </c>
      <c r="H409" s="138">
        <v>5</v>
      </c>
      <c r="I409" s="138">
        <v>4</v>
      </c>
      <c r="J409" s="138">
        <v>1</v>
      </c>
      <c r="K409" s="138">
        <v>41</v>
      </c>
      <c r="L409" s="138">
        <v>2</v>
      </c>
      <c r="M409" s="138">
        <v>7</v>
      </c>
      <c r="N409" s="138">
        <v>137</v>
      </c>
      <c r="O409" s="138">
        <v>619</v>
      </c>
      <c r="P409" s="139">
        <f t="shared" si="13"/>
        <v>0.22132471728594508</v>
      </c>
    </row>
    <row r="410" spans="1:16" s="30" customFormat="1" ht="14.1" customHeight="1" x14ac:dyDescent="0.25">
      <c r="A410" s="65">
        <v>283</v>
      </c>
      <c r="B410" s="66">
        <v>556</v>
      </c>
      <c r="C410" s="67" t="s">
        <v>126</v>
      </c>
      <c r="D410" s="140">
        <f t="shared" si="12"/>
        <v>28</v>
      </c>
      <c r="E410" s="141">
        <v>31</v>
      </c>
      <c r="F410" s="141">
        <v>65</v>
      </c>
      <c r="G410" s="141">
        <v>0</v>
      </c>
      <c r="H410" s="141">
        <v>4</v>
      </c>
      <c r="I410" s="141">
        <v>1</v>
      </c>
      <c r="J410" s="141">
        <v>0</v>
      </c>
      <c r="K410" s="141">
        <v>37</v>
      </c>
      <c r="L410" s="141">
        <v>0</v>
      </c>
      <c r="M410" s="141">
        <v>6</v>
      </c>
      <c r="N410" s="141">
        <v>144</v>
      </c>
      <c r="O410" s="141">
        <v>418</v>
      </c>
      <c r="P410" s="142">
        <f t="shared" si="13"/>
        <v>0.34449760765550241</v>
      </c>
    </row>
    <row r="411" spans="1:16" s="30" customFormat="1" ht="14.1" customHeight="1" x14ac:dyDescent="0.25">
      <c r="A411" s="59" t="s">
        <v>159</v>
      </c>
      <c r="B411" s="60">
        <v>556</v>
      </c>
      <c r="C411" s="61" t="s">
        <v>9</v>
      </c>
      <c r="D411" s="137">
        <f t="shared" si="12"/>
        <v>28</v>
      </c>
      <c r="E411" s="138">
        <v>31</v>
      </c>
      <c r="F411" s="138">
        <v>65</v>
      </c>
      <c r="G411" s="138">
        <v>0</v>
      </c>
      <c r="H411" s="138">
        <v>4</v>
      </c>
      <c r="I411" s="138">
        <v>1</v>
      </c>
      <c r="J411" s="138">
        <v>0</v>
      </c>
      <c r="K411" s="138">
        <v>37</v>
      </c>
      <c r="L411" s="138">
        <v>0</v>
      </c>
      <c r="M411" s="138">
        <v>6</v>
      </c>
      <c r="N411" s="138">
        <v>144</v>
      </c>
      <c r="O411" s="138">
        <v>418</v>
      </c>
      <c r="P411" s="139">
        <f t="shared" si="13"/>
        <v>0.34449760765550241</v>
      </c>
    </row>
    <row r="412" spans="1:16" s="30" customFormat="1" ht="14.1" customHeight="1" x14ac:dyDescent="0.25">
      <c r="A412" s="65">
        <v>284</v>
      </c>
      <c r="B412" s="66">
        <v>557</v>
      </c>
      <c r="C412" s="67" t="s">
        <v>126</v>
      </c>
      <c r="D412" s="140">
        <f t="shared" si="12"/>
        <v>35</v>
      </c>
      <c r="E412" s="141">
        <v>7</v>
      </c>
      <c r="F412" s="141">
        <v>50</v>
      </c>
      <c r="G412" s="141">
        <v>0</v>
      </c>
      <c r="H412" s="141">
        <v>2</v>
      </c>
      <c r="I412" s="141">
        <v>1</v>
      </c>
      <c r="J412" s="141">
        <v>0</v>
      </c>
      <c r="K412" s="141">
        <v>15</v>
      </c>
      <c r="L412" s="141">
        <v>0</v>
      </c>
      <c r="M412" s="141">
        <v>1</v>
      </c>
      <c r="N412" s="141">
        <v>76</v>
      </c>
      <c r="O412" s="141">
        <v>112</v>
      </c>
      <c r="P412" s="142">
        <f t="shared" si="13"/>
        <v>0.6785714285714286</v>
      </c>
    </row>
    <row r="413" spans="1:16" s="30" customFormat="1" ht="14.1" customHeight="1" x14ac:dyDescent="0.25">
      <c r="A413" s="59" t="s">
        <v>159</v>
      </c>
      <c r="B413" s="60">
        <v>557</v>
      </c>
      <c r="C413" s="61" t="s">
        <v>9</v>
      </c>
      <c r="D413" s="137">
        <f t="shared" si="12"/>
        <v>35</v>
      </c>
      <c r="E413" s="138">
        <v>7</v>
      </c>
      <c r="F413" s="138">
        <v>50</v>
      </c>
      <c r="G413" s="138">
        <v>0</v>
      </c>
      <c r="H413" s="138">
        <v>2</v>
      </c>
      <c r="I413" s="138">
        <v>1</v>
      </c>
      <c r="J413" s="138">
        <v>0</v>
      </c>
      <c r="K413" s="138">
        <v>15</v>
      </c>
      <c r="L413" s="138">
        <v>0</v>
      </c>
      <c r="M413" s="138">
        <v>1</v>
      </c>
      <c r="N413" s="138">
        <v>76</v>
      </c>
      <c r="O413" s="138">
        <v>112</v>
      </c>
      <c r="P413" s="139">
        <f t="shared" si="13"/>
        <v>0.6785714285714286</v>
      </c>
    </row>
    <row r="414" spans="1:16" s="30" customFormat="1" ht="14.1" customHeight="1" x14ac:dyDescent="0.25">
      <c r="A414" s="65">
        <v>285</v>
      </c>
      <c r="B414" s="66">
        <v>558</v>
      </c>
      <c r="C414" s="67" t="s">
        <v>126</v>
      </c>
      <c r="D414" s="140">
        <f t="shared" si="12"/>
        <v>27</v>
      </c>
      <c r="E414" s="141">
        <v>24</v>
      </c>
      <c r="F414" s="141">
        <v>125</v>
      </c>
      <c r="G414" s="141">
        <v>2</v>
      </c>
      <c r="H414" s="141">
        <v>1</v>
      </c>
      <c r="I414" s="141">
        <v>8</v>
      </c>
      <c r="J414" s="141">
        <v>8</v>
      </c>
      <c r="K414" s="141">
        <v>98</v>
      </c>
      <c r="L414" s="141">
        <v>0</v>
      </c>
      <c r="M414" s="141">
        <v>8</v>
      </c>
      <c r="N414" s="141">
        <v>274</v>
      </c>
      <c r="O414" s="141">
        <v>637</v>
      </c>
      <c r="P414" s="142">
        <f t="shared" si="13"/>
        <v>0.43014128728414441</v>
      </c>
    </row>
    <row r="415" spans="1:16" s="30" customFormat="1" ht="14.1" customHeight="1" x14ac:dyDescent="0.25">
      <c r="A415" s="71">
        <v>286</v>
      </c>
      <c r="B415" s="72">
        <v>558</v>
      </c>
      <c r="C415" s="73" t="s">
        <v>130</v>
      </c>
      <c r="D415" s="134">
        <f t="shared" si="12"/>
        <v>71</v>
      </c>
      <c r="E415" s="135">
        <v>33</v>
      </c>
      <c r="F415" s="135">
        <v>113</v>
      </c>
      <c r="G415" s="135">
        <v>1</v>
      </c>
      <c r="H415" s="135">
        <v>1</v>
      </c>
      <c r="I415" s="135">
        <v>3</v>
      </c>
      <c r="J415" s="135">
        <v>0</v>
      </c>
      <c r="K415" s="135">
        <v>42</v>
      </c>
      <c r="L415" s="135">
        <v>0</v>
      </c>
      <c r="M415" s="135">
        <v>4</v>
      </c>
      <c r="N415" s="135">
        <v>197</v>
      </c>
      <c r="O415" s="135">
        <v>502</v>
      </c>
      <c r="P415" s="136">
        <f t="shared" si="13"/>
        <v>0.39243027888446214</v>
      </c>
    </row>
    <row r="416" spans="1:16" s="30" customFormat="1" ht="14.1" customHeight="1" x14ac:dyDescent="0.25">
      <c r="A416" s="59" t="s">
        <v>159</v>
      </c>
      <c r="B416" s="60">
        <v>558</v>
      </c>
      <c r="C416" s="61" t="s">
        <v>11</v>
      </c>
      <c r="D416" s="137">
        <f t="shared" si="12"/>
        <v>98</v>
      </c>
      <c r="E416" s="138">
        <v>57</v>
      </c>
      <c r="F416" s="138">
        <v>238</v>
      </c>
      <c r="G416" s="138">
        <v>3</v>
      </c>
      <c r="H416" s="138">
        <v>2</v>
      </c>
      <c r="I416" s="138">
        <v>11</v>
      </c>
      <c r="J416" s="138">
        <v>8</v>
      </c>
      <c r="K416" s="138">
        <v>140</v>
      </c>
      <c r="L416" s="138">
        <v>0</v>
      </c>
      <c r="M416" s="138">
        <v>12</v>
      </c>
      <c r="N416" s="138">
        <v>471</v>
      </c>
      <c r="O416" s="138">
        <v>1139</v>
      </c>
      <c r="P416" s="139">
        <f t="shared" si="13"/>
        <v>0.41352063213345042</v>
      </c>
    </row>
    <row r="417" spans="1:16" s="30" customFormat="1" ht="14.1" customHeight="1" x14ac:dyDescent="0.25">
      <c r="A417" s="71">
        <v>287</v>
      </c>
      <c r="B417" s="72">
        <v>559</v>
      </c>
      <c r="C417" s="73" t="s">
        <v>126</v>
      </c>
      <c r="D417" s="134">
        <f t="shared" si="12"/>
        <v>30</v>
      </c>
      <c r="E417" s="135">
        <v>14</v>
      </c>
      <c r="F417" s="135">
        <v>110</v>
      </c>
      <c r="G417" s="135">
        <v>1</v>
      </c>
      <c r="H417" s="135">
        <v>5</v>
      </c>
      <c r="I417" s="135">
        <v>7</v>
      </c>
      <c r="J417" s="135">
        <v>14</v>
      </c>
      <c r="K417" s="135">
        <v>80</v>
      </c>
      <c r="L417" s="135">
        <v>4</v>
      </c>
      <c r="M417" s="135">
        <v>9</v>
      </c>
      <c r="N417" s="135">
        <v>244</v>
      </c>
      <c r="O417" s="135">
        <v>681</v>
      </c>
      <c r="P417" s="136">
        <f t="shared" si="13"/>
        <v>0.35829662261380324</v>
      </c>
    </row>
    <row r="418" spans="1:16" s="30" customFormat="1" ht="14.1" customHeight="1" x14ac:dyDescent="0.25">
      <c r="A418" s="65">
        <v>288</v>
      </c>
      <c r="B418" s="66">
        <v>559</v>
      </c>
      <c r="C418" s="67" t="s">
        <v>128</v>
      </c>
      <c r="D418" s="140">
        <f t="shared" si="12"/>
        <v>20</v>
      </c>
      <c r="E418" s="141">
        <v>22</v>
      </c>
      <c r="F418" s="141">
        <v>82</v>
      </c>
      <c r="G418" s="141">
        <v>6</v>
      </c>
      <c r="H418" s="141">
        <v>4</v>
      </c>
      <c r="I418" s="141">
        <v>4</v>
      </c>
      <c r="J418" s="141">
        <v>8</v>
      </c>
      <c r="K418" s="141">
        <v>102</v>
      </c>
      <c r="L418" s="141">
        <v>7</v>
      </c>
      <c r="M418" s="141">
        <v>5</v>
      </c>
      <c r="N418" s="141">
        <v>240</v>
      </c>
      <c r="O418" s="141">
        <v>680</v>
      </c>
      <c r="P418" s="142">
        <f t="shared" si="13"/>
        <v>0.35294117647058826</v>
      </c>
    </row>
    <row r="419" spans="1:16" s="30" customFormat="1" ht="14.1" customHeight="1" x14ac:dyDescent="0.25">
      <c r="A419" s="59" t="s">
        <v>159</v>
      </c>
      <c r="B419" s="60">
        <v>559</v>
      </c>
      <c r="C419" s="61" t="s">
        <v>11</v>
      </c>
      <c r="D419" s="137">
        <f t="shared" si="12"/>
        <v>10</v>
      </c>
      <c r="E419" s="138">
        <v>36</v>
      </c>
      <c r="F419" s="138">
        <v>192</v>
      </c>
      <c r="G419" s="138">
        <v>7</v>
      </c>
      <c r="H419" s="138">
        <v>9</v>
      </c>
      <c r="I419" s="138">
        <v>11</v>
      </c>
      <c r="J419" s="138">
        <v>22</v>
      </c>
      <c r="K419" s="138">
        <v>182</v>
      </c>
      <c r="L419" s="138">
        <v>11</v>
      </c>
      <c r="M419" s="138">
        <v>14</v>
      </c>
      <c r="N419" s="138">
        <v>484</v>
      </c>
      <c r="O419" s="138">
        <v>1361</v>
      </c>
      <c r="P419" s="139">
        <f t="shared" si="13"/>
        <v>0.35562086700955181</v>
      </c>
    </row>
    <row r="420" spans="1:16" s="30" customFormat="1" ht="14.1" customHeight="1" x14ac:dyDescent="0.25">
      <c r="A420" s="65">
        <v>289</v>
      </c>
      <c r="B420" s="66">
        <v>560</v>
      </c>
      <c r="C420" s="67" t="s">
        <v>126</v>
      </c>
      <c r="D420" s="140">
        <f t="shared" si="12"/>
        <v>5</v>
      </c>
      <c r="E420" s="141">
        <v>29</v>
      </c>
      <c r="F420" s="141">
        <v>61</v>
      </c>
      <c r="G420" s="141">
        <v>2</v>
      </c>
      <c r="H420" s="141">
        <v>4</v>
      </c>
      <c r="I420" s="141">
        <v>2</v>
      </c>
      <c r="J420" s="141">
        <v>37</v>
      </c>
      <c r="K420" s="141">
        <v>66</v>
      </c>
      <c r="L420" s="141">
        <v>0</v>
      </c>
      <c r="M420" s="141">
        <v>9</v>
      </c>
      <c r="N420" s="141">
        <v>210</v>
      </c>
      <c r="O420" s="141">
        <v>643</v>
      </c>
      <c r="P420" s="142">
        <f t="shared" si="13"/>
        <v>0.32659409020217728</v>
      </c>
    </row>
    <row r="421" spans="1:16" s="30" customFormat="1" ht="14.1" customHeight="1" x14ac:dyDescent="0.25">
      <c r="A421" s="71">
        <v>290</v>
      </c>
      <c r="B421" s="72">
        <v>560</v>
      </c>
      <c r="C421" s="73" t="s">
        <v>128</v>
      </c>
      <c r="D421" s="134">
        <f t="shared" si="12"/>
        <v>14</v>
      </c>
      <c r="E421" s="135">
        <v>29</v>
      </c>
      <c r="F421" s="135">
        <v>37</v>
      </c>
      <c r="G421" s="135">
        <v>1</v>
      </c>
      <c r="H421" s="135">
        <v>3</v>
      </c>
      <c r="I421" s="135">
        <v>9</v>
      </c>
      <c r="J421" s="135">
        <v>28</v>
      </c>
      <c r="K421" s="135">
        <v>51</v>
      </c>
      <c r="L421" s="135">
        <v>1</v>
      </c>
      <c r="M421" s="135">
        <v>15</v>
      </c>
      <c r="N421" s="135">
        <v>174</v>
      </c>
      <c r="O421" s="135">
        <v>643</v>
      </c>
      <c r="P421" s="136">
        <f t="shared" si="13"/>
        <v>0.27060653188180406</v>
      </c>
    </row>
    <row r="422" spans="1:16" s="30" customFormat="1" ht="14.1" customHeight="1" x14ac:dyDescent="0.25">
      <c r="A422" s="59" t="s">
        <v>159</v>
      </c>
      <c r="B422" s="60">
        <v>560</v>
      </c>
      <c r="C422" s="61" t="s">
        <v>11</v>
      </c>
      <c r="D422" s="137">
        <f t="shared" si="12"/>
        <v>19</v>
      </c>
      <c r="E422" s="138">
        <v>58</v>
      </c>
      <c r="F422" s="138">
        <v>98</v>
      </c>
      <c r="G422" s="138">
        <v>3</v>
      </c>
      <c r="H422" s="138">
        <v>7</v>
      </c>
      <c r="I422" s="138">
        <v>11</v>
      </c>
      <c r="J422" s="138">
        <v>65</v>
      </c>
      <c r="K422" s="138">
        <v>117</v>
      </c>
      <c r="L422" s="138">
        <v>1</v>
      </c>
      <c r="M422" s="138">
        <v>24</v>
      </c>
      <c r="N422" s="138">
        <v>384</v>
      </c>
      <c r="O422" s="138">
        <v>1286</v>
      </c>
      <c r="P422" s="139">
        <f t="shared" si="13"/>
        <v>0.2986003110419907</v>
      </c>
    </row>
    <row r="423" spans="1:16" s="30" customFormat="1" ht="14.1" customHeight="1" x14ac:dyDescent="0.25">
      <c r="A423" s="71">
        <v>291</v>
      </c>
      <c r="B423" s="72">
        <v>561</v>
      </c>
      <c r="C423" s="73" t="s">
        <v>126</v>
      </c>
      <c r="D423" s="134">
        <f t="shared" si="12"/>
        <v>21</v>
      </c>
      <c r="E423" s="135">
        <v>45</v>
      </c>
      <c r="F423" s="135">
        <v>114</v>
      </c>
      <c r="G423" s="135">
        <v>2</v>
      </c>
      <c r="H423" s="135">
        <v>6</v>
      </c>
      <c r="I423" s="135">
        <v>7</v>
      </c>
      <c r="J423" s="135">
        <v>3</v>
      </c>
      <c r="K423" s="135">
        <v>135</v>
      </c>
      <c r="L423" s="135">
        <v>1</v>
      </c>
      <c r="M423" s="135">
        <v>7</v>
      </c>
      <c r="N423" s="135">
        <v>320</v>
      </c>
      <c r="O423" s="135">
        <v>725</v>
      </c>
      <c r="P423" s="136">
        <f t="shared" si="13"/>
        <v>0.44137931034482758</v>
      </c>
    </row>
    <row r="424" spans="1:16" s="30" customFormat="1" ht="14.1" customHeight="1" x14ac:dyDescent="0.25">
      <c r="A424" s="65">
        <v>292</v>
      </c>
      <c r="B424" s="66">
        <v>561</v>
      </c>
      <c r="C424" s="67" t="s">
        <v>130</v>
      </c>
      <c r="D424" s="140">
        <f t="shared" si="12"/>
        <v>30</v>
      </c>
      <c r="E424" s="141">
        <v>10</v>
      </c>
      <c r="F424" s="141">
        <v>91</v>
      </c>
      <c r="G424" s="141">
        <v>4</v>
      </c>
      <c r="H424" s="141">
        <v>2</v>
      </c>
      <c r="I424" s="141">
        <v>5</v>
      </c>
      <c r="J424" s="141">
        <v>4</v>
      </c>
      <c r="K424" s="141">
        <v>61</v>
      </c>
      <c r="L424" s="141">
        <v>3</v>
      </c>
      <c r="M424" s="141">
        <v>4</v>
      </c>
      <c r="N424" s="141">
        <v>184</v>
      </c>
      <c r="O424" s="141">
        <v>544</v>
      </c>
      <c r="P424" s="142">
        <f t="shared" si="13"/>
        <v>0.33823529411764708</v>
      </c>
    </row>
    <row r="425" spans="1:16" s="30" customFormat="1" ht="14.1" customHeight="1" x14ac:dyDescent="0.25">
      <c r="A425" s="71">
        <v>293</v>
      </c>
      <c r="B425" s="72">
        <v>561</v>
      </c>
      <c r="C425" s="73" t="s">
        <v>151</v>
      </c>
      <c r="D425" s="134">
        <f t="shared" si="12"/>
        <v>66</v>
      </c>
      <c r="E425" s="135">
        <v>14</v>
      </c>
      <c r="F425" s="135">
        <v>80</v>
      </c>
      <c r="G425" s="135">
        <v>2</v>
      </c>
      <c r="H425" s="135">
        <v>4</v>
      </c>
      <c r="I425" s="135">
        <v>8</v>
      </c>
      <c r="J425" s="135">
        <v>5</v>
      </c>
      <c r="K425" s="135">
        <v>9</v>
      </c>
      <c r="L425" s="135">
        <v>0</v>
      </c>
      <c r="M425" s="135">
        <v>0</v>
      </c>
      <c r="N425" s="135">
        <v>122</v>
      </c>
      <c r="O425" s="135">
        <v>544</v>
      </c>
      <c r="P425" s="136">
        <f t="shared" si="13"/>
        <v>0.22426470588235295</v>
      </c>
    </row>
    <row r="426" spans="1:16" s="30" customFormat="1" ht="14.1" customHeight="1" x14ac:dyDescent="0.25">
      <c r="A426" s="59" t="s">
        <v>159</v>
      </c>
      <c r="B426" s="60">
        <v>561</v>
      </c>
      <c r="C426" s="61" t="s">
        <v>12</v>
      </c>
      <c r="D426" s="137">
        <f t="shared" si="12"/>
        <v>80</v>
      </c>
      <c r="E426" s="138">
        <v>69</v>
      </c>
      <c r="F426" s="138">
        <v>285</v>
      </c>
      <c r="G426" s="138">
        <v>8</v>
      </c>
      <c r="H426" s="138">
        <v>12</v>
      </c>
      <c r="I426" s="138">
        <v>20</v>
      </c>
      <c r="J426" s="138">
        <v>12</v>
      </c>
      <c r="K426" s="138">
        <v>205</v>
      </c>
      <c r="L426" s="138">
        <v>4</v>
      </c>
      <c r="M426" s="138">
        <v>11</v>
      </c>
      <c r="N426" s="138">
        <v>626</v>
      </c>
      <c r="O426" s="138">
        <v>1813</v>
      </c>
      <c r="P426" s="139">
        <f t="shared" si="13"/>
        <v>0.34528405956977387</v>
      </c>
    </row>
    <row r="427" spans="1:16" s="30" customFormat="1" ht="14.1" customHeight="1" x14ac:dyDescent="0.25">
      <c r="A427" s="71">
        <v>294</v>
      </c>
      <c r="B427" s="72">
        <v>562</v>
      </c>
      <c r="C427" s="73" t="s">
        <v>126</v>
      </c>
      <c r="D427" s="134">
        <f t="shared" si="12"/>
        <v>11</v>
      </c>
      <c r="E427" s="135">
        <v>81</v>
      </c>
      <c r="F427" s="135">
        <v>35</v>
      </c>
      <c r="G427" s="135">
        <v>3</v>
      </c>
      <c r="H427" s="135">
        <v>3</v>
      </c>
      <c r="I427" s="135">
        <v>0</v>
      </c>
      <c r="J427" s="135">
        <v>2</v>
      </c>
      <c r="K427" s="135">
        <v>70</v>
      </c>
      <c r="L427" s="135">
        <v>0</v>
      </c>
      <c r="M427" s="135">
        <v>7</v>
      </c>
      <c r="N427" s="135">
        <v>201</v>
      </c>
      <c r="O427" s="135">
        <v>573</v>
      </c>
      <c r="P427" s="136">
        <f t="shared" si="13"/>
        <v>0.35078534031413611</v>
      </c>
    </row>
    <row r="428" spans="1:16" s="30" customFormat="1" ht="14.1" customHeight="1" x14ac:dyDescent="0.25">
      <c r="A428" s="65">
        <v>295</v>
      </c>
      <c r="B428" s="66">
        <v>562</v>
      </c>
      <c r="C428" s="67" t="s">
        <v>128</v>
      </c>
      <c r="D428" s="140">
        <f t="shared" si="12"/>
        <v>4</v>
      </c>
      <c r="E428" s="141">
        <v>74</v>
      </c>
      <c r="F428" s="141">
        <v>35</v>
      </c>
      <c r="G428" s="141">
        <v>1</v>
      </c>
      <c r="H428" s="141">
        <v>0</v>
      </c>
      <c r="I428" s="141">
        <v>2</v>
      </c>
      <c r="J428" s="141">
        <v>1</v>
      </c>
      <c r="K428" s="141">
        <v>70</v>
      </c>
      <c r="L428" s="141">
        <v>1</v>
      </c>
      <c r="M428" s="141">
        <v>10</v>
      </c>
      <c r="N428" s="141">
        <v>194</v>
      </c>
      <c r="O428" s="141">
        <v>572</v>
      </c>
      <c r="P428" s="142">
        <f t="shared" si="13"/>
        <v>0.33916083916083917</v>
      </c>
    </row>
    <row r="429" spans="1:16" s="30" customFormat="1" ht="14.1" customHeight="1" x14ac:dyDescent="0.25">
      <c r="A429" s="59" t="s">
        <v>159</v>
      </c>
      <c r="B429" s="60">
        <v>562</v>
      </c>
      <c r="C429" s="61" t="s">
        <v>11</v>
      </c>
      <c r="D429" s="137">
        <f t="shared" si="12"/>
        <v>15</v>
      </c>
      <c r="E429" s="138">
        <v>155</v>
      </c>
      <c r="F429" s="138">
        <v>70</v>
      </c>
      <c r="G429" s="138">
        <v>4</v>
      </c>
      <c r="H429" s="138">
        <v>3</v>
      </c>
      <c r="I429" s="138">
        <v>2</v>
      </c>
      <c r="J429" s="138">
        <v>3</v>
      </c>
      <c r="K429" s="138">
        <v>140</v>
      </c>
      <c r="L429" s="138">
        <v>1</v>
      </c>
      <c r="M429" s="138">
        <v>17</v>
      </c>
      <c r="N429" s="138">
        <v>395</v>
      </c>
      <c r="O429" s="138">
        <v>1145</v>
      </c>
      <c r="P429" s="139">
        <f t="shared" si="13"/>
        <v>0.34497816593886466</v>
      </c>
    </row>
    <row r="430" spans="1:16" s="30" customFormat="1" ht="14.1" customHeight="1" x14ac:dyDescent="0.25">
      <c r="A430" s="65">
        <v>296</v>
      </c>
      <c r="B430" s="66">
        <v>563</v>
      </c>
      <c r="C430" s="67" t="s">
        <v>126</v>
      </c>
      <c r="D430" s="140">
        <f t="shared" si="12"/>
        <v>20</v>
      </c>
      <c r="E430" s="141">
        <v>29</v>
      </c>
      <c r="F430" s="141">
        <v>54</v>
      </c>
      <c r="G430" s="141">
        <v>3</v>
      </c>
      <c r="H430" s="141">
        <v>2</v>
      </c>
      <c r="I430" s="141">
        <v>3</v>
      </c>
      <c r="J430" s="141">
        <v>3</v>
      </c>
      <c r="K430" s="141">
        <v>74</v>
      </c>
      <c r="L430" s="141">
        <v>5</v>
      </c>
      <c r="M430" s="141">
        <v>7</v>
      </c>
      <c r="N430" s="141">
        <v>180</v>
      </c>
      <c r="O430" s="141">
        <v>529</v>
      </c>
      <c r="P430" s="142">
        <f t="shared" si="13"/>
        <v>0.34026465028355385</v>
      </c>
    </row>
    <row r="431" spans="1:16" s="30" customFormat="1" ht="14.1" customHeight="1" x14ac:dyDescent="0.25">
      <c r="A431" s="59" t="s">
        <v>159</v>
      </c>
      <c r="B431" s="60">
        <v>563</v>
      </c>
      <c r="C431" s="61" t="s">
        <v>9</v>
      </c>
      <c r="D431" s="137">
        <f t="shared" si="12"/>
        <v>20</v>
      </c>
      <c r="E431" s="138">
        <v>29</v>
      </c>
      <c r="F431" s="138">
        <v>54</v>
      </c>
      <c r="G431" s="138">
        <v>3</v>
      </c>
      <c r="H431" s="138">
        <v>2</v>
      </c>
      <c r="I431" s="138">
        <v>3</v>
      </c>
      <c r="J431" s="138">
        <v>3</v>
      </c>
      <c r="K431" s="138">
        <v>74</v>
      </c>
      <c r="L431" s="138">
        <v>5</v>
      </c>
      <c r="M431" s="138">
        <v>7</v>
      </c>
      <c r="N431" s="138">
        <v>180</v>
      </c>
      <c r="O431" s="138">
        <v>529</v>
      </c>
      <c r="P431" s="139">
        <f t="shared" si="13"/>
        <v>0.34026465028355385</v>
      </c>
    </row>
    <row r="432" spans="1:16" s="30" customFormat="1" ht="14.1" customHeight="1" x14ac:dyDescent="0.25">
      <c r="A432" s="65">
        <v>297</v>
      </c>
      <c r="B432" s="66">
        <v>564</v>
      </c>
      <c r="C432" s="67" t="s">
        <v>126</v>
      </c>
      <c r="D432" s="140">
        <f t="shared" si="12"/>
        <v>26</v>
      </c>
      <c r="E432" s="141">
        <v>12</v>
      </c>
      <c r="F432" s="141">
        <v>42</v>
      </c>
      <c r="G432" s="141">
        <v>2</v>
      </c>
      <c r="H432" s="141">
        <v>6</v>
      </c>
      <c r="I432" s="141">
        <v>5</v>
      </c>
      <c r="J432" s="141">
        <v>4</v>
      </c>
      <c r="K432" s="141">
        <v>68</v>
      </c>
      <c r="L432" s="141">
        <v>0</v>
      </c>
      <c r="M432" s="141">
        <v>5</v>
      </c>
      <c r="N432" s="141">
        <v>144</v>
      </c>
      <c r="O432" s="141">
        <v>475</v>
      </c>
      <c r="P432" s="142">
        <f t="shared" si="13"/>
        <v>0.30315789473684213</v>
      </c>
    </row>
    <row r="433" spans="1:16" s="30" customFormat="1" ht="14.1" customHeight="1" x14ac:dyDescent="0.25">
      <c r="A433" s="71">
        <v>298</v>
      </c>
      <c r="B433" s="72">
        <v>564</v>
      </c>
      <c r="C433" s="73" t="s">
        <v>128</v>
      </c>
      <c r="D433" s="134">
        <f t="shared" si="12"/>
        <v>0</v>
      </c>
      <c r="E433" s="135">
        <v>27</v>
      </c>
      <c r="F433" s="135">
        <v>52</v>
      </c>
      <c r="G433" s="135">
        <v>2</v>
      </c>
      <c r="H433" s="135">
        <v>5</v>
      </c>
      <c r="I433" s="135">
        <v>4</v>
      </c>
      <c r="J433" s="135">
        <v>6</v>
      </c>
      <c r="K433" s="135">
        <v>52</v>
      </c>
      <c r="L433" s="135">
        <v>1</v>
      </c>
      <c r="M433" s="135">
        <v>6</v>
      </c>
      <c r="N433" s="135">
        <v>155</v>
      </c>
      <c r="O433" s="135">
        <v>474</v>
      </c>
      <c r="P433" s="136">
        <f t="shared" si="13"/>
        <v>0.3270042194092827</v>
      </c>
    </row>
    <row r="434" spans="1:16" s="30" customFormat="1" ht="14.1" customHeight="1" x14ac:dyDescent="0.25">
      <c r="A434" s="59" t="s">
        <v>159</v>
      </c>
      <c r="B434" s="60">
        <v>564</v>
      </c>
      <c r="C434" s="61" t="s">
        <v>11</v>
      </c>
      <c r="D434" s="137">
        <f t="shared" si="12"/>
        <v>26</v>
      </c>
      <c r="E434" s="138">
        <v>39</v>
      </c>
      <c r="F434" s="138">
        <v>94</v>
      </c>
      <c r="G434" s="138">
        <v>4</v>
      </c>
      <c r="H434" s="138">
        <v>11</v>
      </c>
      <c r="I434" s="138">
        <v>9</v>
      </c>
      <c r="J434" s="138">
        <v>10</v>
      </c>
      <c r="K434" s="138">
        <v>120</v>
      </c>
      <c r="L434" s="138">
        <v>1</v>
      </c>
      <c r="M434" s="138">
        <v>11</v>
      </c>
      <c r="N434" s="138">
        <v>299</v>
      </c>
      <c r="O434" s="138">
        <v>949</v>
      </c>
      <c r="P434" s="139">
        <f t="shared" si="13"/>
        <v>0.31506849315068491</v>
      </c>
    </row>
    <row r="435" spans="1:16" s="30" customFormat="1" ht="14.1" customHeight="1" x14ac:dyDescent="0.25">
      <c r="A435" s="71">
        <v>299</v>
      </c>
      <c r="B435" s="72">
        <v>565</v>
      </c>
      <c r="C435" s="73" t="s">
        <v>126</v>
      </c>
      <c r="D435" s="134">
        <f t="shared" si="12"/>
        <v>4</v>
      </c>
      <c r="E435" s="135">
        <v>58</v>
      </c>
      <c r="F435" s="135">
        <v>22</v>
      </c>
      <c r="G435" s="135">
        <v>0</v>
      </c>
      <c r="H435" s="135">
        <v>3</v>
      </c>
      <c r="I435" s="135">
        <v>5</v>
      </c>
      <c r="J435" s="135">
        <v>0</v>
      </c>
      <c r="K435" s="135">
        <v>62</v>
      </c>
      <c r="L435" s="135">
        <v>0</v>
      </c>
      <c r="M435" s="135">
        <v>8</v>
      </c>
      <c r="N435" s="135">
        <v>158</v>
      </c>
      <c r="O435" s="135">
        <v>500</v>
      </c>
      <c r="P435" s="136">
        <f t="shared" si="13"/>
        <v>0.316</v>
      </c>
    </row>
    <row r="436" spans="1:16" s="30" customFormat="1" ht="14.1" customHeight="1" x14ac:dyDescent="0.25">
      <c r="A436" s="65">
        <v>300</v>
      </c>
      <c r="B436" s="66">
        <v>565</v>
      </c>
      <c r="C436" s="67" t="s">
        <v>128</v>
      </c>
      <c r="D436" s="140">
        <f t="shared" si="12"/>
        <v>29</v>
      </c>
      <c r="E436" s="141">
        <v>60</v>
      </c>
      <c r="F436" s="141">
        <v>89</v>
      </c>
      <c r="G436" s="141">
        <v>1</v>
      </c>
      <c r="H436" s="141">
        <v>5</v>
      </c>
      <c r="I436" s="141">
        <v>4</v>
      </c>
      <c r="J436" s="141">
        <v>0</v>
      </c>
      <c r="K436" s="141">
        <v>55</v>
      </c>
      <c r="L436" s="141">
        <v>0</v>
      </c>
      <c r="M436" s="141">
        <v>10</v>
      </c>
      <c r="N436" s="141">
        <v>224</v>
      </c>
      <c r="O436" s="141">
        <v>500</v>
      </c>
      <c r="P436" s="142">
        <f t="shared" si="13"/>
        <v>0.44800000000000001</v>
      </c>
    </row>
    <row r="437" spans="1:16" s="30" customFormat="1" ht="14.1" customHeight="1" x14ac:dyDescent="0.25">
      <c r="A437" s="59" t="s">
        <v>159</v>
      </c>
      <c r="B437" s="60">
        <v>565</v>
      </c>
      <c r="C437" s="61" t="s">
        <v>11</v>
      </c>
      <c r="D437" s="137">
        <f t="shared" si="12"/>
        <v>1</v>
      </c>
      <c r="E437" s="138">
        <v>118</v>
      </c>
      <c r="F437" s="138">
        <v>111</v>
      </c>
      <c r="G437" s="138">
        <v>1</v>
      </c>
      <c r="H437" s="138">
        <v>8</v>
      </c>
      <c r="I437" s="138">
        <v>9</v>
      </c>
      <c r="J437" s="138">
        <v>0</v>
      </c>
      <c r="K437" s="138">
        <v>117</v>
      </c>
      <c r="L437" s="138">
        <v>0</v>
      </c>
      <c r="M437" s="138">
        <v>18</v>
      </c>
      <c r="N437" s="138">
        <v>382</v>
      </c>
      <c r="O437" s="138">
        <v>1000</v>
      </c>
      <c r="P437" s="139">
        <f t="shared" si="13"/>
        <v>0.38200000000000001</v>
      </c>
    </row>
    <row r="438" spans="1:16" s="30" customFormat="1" ht="14.1" customHeight="1" x14ac:dyDescent="0.25">
      <c r="A438" s="65">
        <v>301</v>
      </c>
      <c r="B438" s="66">
        <v>566</v>
      </c>
      <c r="C438" s="67" t="s">
        <v>126</v>
      </c>
      <c r="D438" s="140">
        <f t="shared" si="12"/>
        <v>33</v>
      </c>
      <c r="E438" s="141">
        <v>18</v>
      </c>
      <c r="F438" s="141">
        <v>128</v>
      </c>
      <c r="G438" s="141">
        <v>2</v>
      </c>
      <c r="H438" s="141">
        <v>5</v>
      </c>
      <c r="I438" s="141">
        <v>3</v>
      </c>
      <c r="J438" s="141">
        <v>0</v>
      </c>
      <c r="K438" s="141">
        <v>95</v>
      </c>
      <c r="L438" s="141">
        <v>2</v>
      </c>
      <c r="M438" s="141">
        <v>9</v>
      </c>
      <c r="N438" s="141">
        <v>262</v>
      </c>
      <c r="O438" s="141">
        <v>633</v>
      </c>
      <c r="P438" s="142">
        <f t="shared" si="13"/>
        <v>0.41390205371248023</v>
      </c>
    </row>
    <row r="439" spans="1:16" s="30" customFormat="1" ht="14.1" customHeight="1" x14ac:dyDescent="0.25">
      <c r="A439" s="71">
        <v>302</v>
      </c>
      <c r="B439" s="72">
        <v>566</v>
      </c>
      <c r="C439" s="73" t="s">
        <v>128</v>
      </c>
      <c r="D439" s="134">
        <f t="shared" si="12"/>
        <v>31</v>
      </c>
      <c r="E439" s="135">
        <v>24</v>
      </c>
      <c r="F439" s="135">
        <v>104</v>
      </c>
      <c r="G439" s="135">
        <v>1</v>
      </c>
      <c r="H439" s="135">
        <v>5</v>
      </c>
      <c r="I439" s="135">
        <v>6</v>
      </c>
      <c r="J439" s="135">
        <v>1</v>
      </c>
      <c r="K439" s="135">
        <v>73</v>
      </c>
      <c r="L439" s="135">
        <v>0</v>
      </c>
      <c r="M439" s="135">
        <v>6</v>
      </c>
      <c r="N439" s="135">
        <v>220</v>
      </c>
      <c r="O439" s="135">
        <v>632</v>
      </c>
      <c r="P439" s="136">
        <f t="shared" si="13"/>
        <v>0.34810126582278483</v>
      </c>
    </row>
    <row r="440" spans="1:16" s="30" customFormat="1" ht="14.1" customHeight="1" x14ac:dyDescent="0.25">
      <c r="A440" s="59" t="s">
        <v>159</v>
      </c>
      <c r="B440" s="60">
        <v>566</v>
      </c>
      <c r="C440" s="61" t="s">
        <v>11</v>
      </c>
      <c r="D440" s="137">
        <f t="shared" si="12"/>
        <v>64</v>
      </c>
      <c r="E440" s="138">
        <v>42</v>
      </c>
      <c r="F440" s="138">
        <v>232</v>
      </c>
      <c r="G440" s="138">
        <v>3</v>
      </c>
      <c r="H440" s="138">
        <v>10</v>
      </c>
      <c r="I440" s="138">
        <v>9</v>
      </c>
      <c r="J440" s="138">
        <v>1</v>
      </c>
      <c r="K440" s="138">
        <v>168</v>
      </c>
      <c r="L440" s="138">
        <v>2</v>
      </c>
      <c r="M440" s="138">
        <v>15</v>
      </c>
      <c r="N440" s="138">
        <v>482</v>
      </c>
      <c r="O440" s="138">
        <v>1265</v>
      </c>
      <c r="P440" s="139">
        <f t="shared" si="13"/>
        <v>0.38102766798418974</v>
      </c>
    </row>
    <row r="441" spans="1:16" s="30" customFormat="1" ht="14.1" customHeight="1" x14ac:dyDescent="0.25">
      <c r="A441" s="71">
        <v>303</v>
      </c>
      <c r="B441" s="72">
        <v>567</v>
      </c>
      <c r="C441" s="73" t="s">
        <v>126</v>
      </c>
      <c r="D441" s="134">
        <f t="shared" si="12"/>
        <v>41</v>
      </c>
      <c r="E441" s="135">
        <v>58</v>
      </c>
      <c r="F441" s="135">
        <v>49</v>
      </c>
      <c r="G441" s="135">
        <v>7</v>
      </c>
      <c r="H441" s="135">
        <v>6</v>
      </c>
      <c r="I441" s="135">
        <v>7</v>
      </c>
      <c r="J441" s="135">
        <v>3</v>
      </c>
      <c r="K441" s="135">
        <v>99</v>
      </c>
      <c r="L441" s="135">
        <v>3</v>
      </c>
      <c r="M441" s="135">
        <v>8</v>
      </c>
      <c r="N441" s="135">
        <v>240</v>
      </c>
      <c r="O441" s="135">
        <v>708</v>
      </c>
      <c r="P441" s="136">
        <f t="shared" si="13"/>
        <v>0.33898305084745761</v>
      </c>
    </row>
    <row r="442" spans="1:16" s="30" customFormat="1" ht="14.1" customHeight="1" x14ac:dyDescent="0.25">
      <c r="A442" s="65">
        <v>304</v>
      </c>
      <c r="B442" s="66">
        <v>567</v>
      </c>
      <c r="C442" s="67" t="s">
        <v>128</v>
      </c>
      <c r="D442" s="140">
        <f t="shared" si="12"/>
        <v>54</v>
      </c>
      <c r="E442" s="141">
        <v>44</v>
      </c>
      <c r="F442" s="141">
        <v>63</v>
      </c>
      <c r="G442" s="141">
        <v>9</v>
      </c>
      <c r="H442" s="141">
        <v>6</v>
      </c>
      <c r="I442" s="141">
        <v>11</v>
      </c>
      <c r="J442" s="141">
        <v>2</v>
      </c>
      <c r="K442" s="141">
        <v>117</v>
      </c>
      <c r="L442" s="141">
        <v>0</v>
      </c>
      <c r="M442" s="141">
        <v>10</v>
      </c>
      <c r="N442" s="141">
        <v>262</v>
      </c>
      <c r="O442" s="141">
        <v>707</v>
      </c>
      <c r="P442" s="142">
        <f t="shared" si="13"/>
        <v>0.37057991513437055</v>
      </c>
    </row>
    <row r="443" spans="1:16" s="30" customFormat="1" ht="14.1" customHeight="1" x14ac:dyDescent="0.25">
      <c r="A443" s="59" t="s">
        <v>159</v>
      </c>
      <c r="B443" s="60">
        <v>567</v>
      </c>
      <c r="C443" s="61" t="s">
        <v>11</v>
      </c>
      <c r="D443" s="137">
        <f t="shared" si="12"/>
        <v>104</v>
      </c>
      <c r="E443" s="138">
        <v>102</v>
      </c>
      <c r="F443" s="138">
        <v>112</v>
      </c>
      <c r="G443" s="138">
        <v>16</v>
      </c>
      <c r="H443" s="138">
        <v>12</v>
      </c>
      <c r="I443" s="138">
        <v>18</v>
      </c>
      <c r="J443" s="138">
        <v>5</v>
      </c>
      <c r="K443" s="138">
        <v>216</v>
      </c>
      <c r="L443" s="138">
        <v>3</v>
      </c>
      <c r="M443" s="138">
        <v>18</v>
      </c>
      <c r="N443" s="138">
        <v>502</v>
      </c>
      <c r="O443" s="138">
        <v>1415</v>
      </c>
      <c r="P443" s="139">
        <f t="shared" si="13"/>
        <v>0.3547703180212014</v>
      </c>
    </row>
    <row r="444" spans="1:16" s="30" customFormat="1" ht="14.1" customHeight="1" x14ac:dyDescent="0.25">
      <c r="A444" s="65">
        <v>305</v>
      </c>
      <c r="B444" s="66">
        <v>568</v>
      </c>
      <c r="C444" s="67" t="s">
        <v>126</v>
      </c>
      <c r="D444" s="140">
        <f t="shared" si="12"/>
        <v>16</v>
      </c>
      <c r="E444" s="141">
        <v>15</v>
      </c>
      <c r="F444" s="141">
        <v>74</v>
      </c>
      <c r="G444" s="141">
        <v>1</v>
      </c>
      <c r="H444" s="141">
        <v>4</v>
      </c>
      <c r="I444" s="141">
        <v>0</v>
      </c>
      <c r="J444" s="141">
        <v>0</v>
      </c>
      <c r="K444" s="141">
        <v>58</v>
      </c>
      <c r="L444" s="141">
        <v>2</v>
      </c>
      <c r="M444" s="141">
        <v>1</v>
      </c>
      <c r="N444" s="141">
        <v>155</v>
      </c>
      <c r="O444" s="141">
        <v>381</v>
      </c>
      <c r="P444" s="142">
        <f t="shared" si="13"/>
        <v>0.40682414698162728</v>
      </c>
    </row>
    <row r="445" spans="1:16" s="30" customFormat="1" ht="14.1" customHeight="1" x14ac:dyDescent="0.25">
      <c r="A445" s="59" t="s">
        <v>159</v>
      </c>
      <c r="B445" s="60">
        <v>568</v>
      </c>
      <c r="C445" s="61" t="s">
        <v>9</v>
      </c>
      <c r="D445" s="137">
        <f t="shared" si="12"/>
        <v>16</v>
      </c>
      <c r="E445" s="138">
        <v>15</v>
      </c>
      <c r="F445" s="138">
        <v>74</v>
      </c>
      <c r="G445" s="138">
        <v>1</v>
      </c>
      <c r="H445" s="138">
        <v>4</v>
      </c>
      <c r="I445" s="138">
        <v>0</v>
      </c>
      <c r="J445" s="138">
        <v>0</v>
      </c>
      <c r="K445" s="138">
        <v>58</v>
      </c>
      <c r="L445" s="138">
        <v>2</v>
      </c>
      <c r="M445" s="138">
        <v>1</v>
      </c>
      <c r="N445" s="138">
        <v>155</v>
      </c>
      <c r="O445" s="138">
        <v>381</v>
      </c>
      <c r="P445" s="139">
        <f t="shared" si="13"/>
        <v>0.40682414698162728</v>
      </c>
    </row>
    <row r="446" spans="1:16" s="30" customFormat="1" ht="14.1" customHeight="1" x14ac:dyDescent="0.25">
      <c r="A446" s="65">
        <v>306</v>
      </c>
      <c r="B446" s="66">
        <v>569</v>
      </c>
      <c r="C446" s="67" t="s">
        <v>126</v>
      </c>
      <c r="D446" s="140">
        <f t="shared" si="12"/>
        <v>27</v>
      </c>
      <c r="E446" s="141">
        <v>29</v>
      </c>
      <c r="F446" s="141">
        <v>64</v>
      </c>
      <c r="G446" s="141">
        <v>5</v>
      </c>
      <c r="H446" s="141">
        <v>9</v>
      </c>
      <c r="I446" s="141">
        <v>5</v>
      </c>
      <c r="J446" s="141">
        <v>1</v>
      </c>
      <c r="K446" s="141">
        <v>91</v>
      </c>
      <c r="L446" s="141">
        <v>6</v>
      </c>
      <c r="M446" s="141">
        <v>10</v>
      </c>
      <c r="N446" s="141">
        <v>220</v>
      </c>
      <c r="O446" s="141">
        <v>570</v>
      </c>
      <c r="P446" s="142">
        <f t="shared" si="13"/>
        <v>0.38596491228070173</v>
      </c>
    </row>
    <row r="447" spans="1:16" s="30" customFormat="1" ht="14.1" customHeight="1" x14ac:dyDescent="0.25">
      <c r="A447" s="71">
        <v>307</v>
      </c>
      <c r="B447" s="72">
        <v>569</v>
      </c>
      <c r="C447" s="73" t="s">
        <v>128</v>
      </c>
      <c r="D447" s="134">
        <f t="shared" si="12"/>
        <v>48</v>
      </c>
      <c r="E447" s="135">
        <v>37</v>
      </c>
      <c r="F447" s="135">
        <v>35</v>
      </c>
      <c r="G447" s="135">
        <v>7</v>
      </c>
      <c r="H447" s="135">
        <v>13</v>
      </c>
      <c r="I447" s="135">
        <v>9</v>
      </c>
      <c r="J447" s="135">
        <v>3</v>
      </c>
      <c r="K447" s="135">
        <v>85</v>
      </c>
      <c r="L447" s="135">
        <v>3</v>
      </c>
      <c r="M447" s="135">
        <v>11</v>
      </c>
      <c r="N447" s="135">
        <v>203</v>
      </c>
      <c r="O447" s="135">
        <v>570</v>
      </c>
      <c r="P447" s="136">
        <f t="shared" si="13"/>
        <v>0.35614035087719298</v>
      </c>
    </row>
    <row r="448" spans="1:16" s="30" customFormat="1" ht="14.1" customHeight="1" x14ac:dyDescent="0.25">
      <c r="A448" s="59" t="s">
        <v>159</v>
      </c>
      <c r="B448" s="60">
        <v>569</v>
      </c>
      <c r="C448" s="61" t="s">
        <v>11</v>
      </c>
      <c r="D448" s="137">
        <f t="shared" si="12"/>
        <v>77</v>
      </c>
      <c r="E448" s="138">
        <v>66</v>
      </c>
      <c r="F448" s="138">
        <v>99</v>
      </c>
      <c r="G448" s="138">
        <v>12</v>
      </c>
      <c r="H448" s="138">
        <v>22</v>
      </c>
      <c r="I448" s="138">
        <v>14</v>
      </c>
      <c r="J448" s="138">
        <v>4</v>
      </c>
      <c r="K448" s="138">
        <v>176</v>
      </c>
      <c r="L448" s="138">
        <v>9</v>
      </c>
      <c r="M448" s="138">
        <v>21</v>
      </c>
      <c r="N448" s="138">
        <v>423</v>
      </c>
      <c r="O448" s="138">
        <v>1140</v>
      </c>
      <c r="P448" s="139">
        <f t="shared" si="13"/>
        <v>0.37105263157894736</v>
      </c>
    </row>
    <row r="449" spans="1:16" s="30" customFormat="1" ht="14.1" customHeight="1" x14ac:dyDescent="0.25">
      <c r="A449" s="71">
        <v>308</v>
      </c>
      <c r="B449" s="72">
        <v>570</v>
      </c>
      <c r="C449" s="73" t="s">
        <v>126</v>
      </c>
      <c r="D449" s="134">
        <f t="shared" si="12"/>
        <v>11</v>
      </c>
      <c r="E449" s="135">
        <v>45</v>
      </c>
      <c r="F449" s="135">
        <v>94</v>
      </c>
      <c r="G449" s="135">
        <v>4</v>
      </c>
      <c r="H449" s="135">
        <v>4</v>
      </c>
      <c r="I449" s="135">
        <v>4</v>
      </c>
      <c r="J449" s="135">
        <v>1</v>
      </c>
      <c r="K449" s="135">
        <v>105</v>
      </c>
      <c r="L449" s="135">
        <v>5</v>
      </c>
      <c r="M449" s="135">
        <v>12</v>
      </c>
      <c r="N449" s="135">
        <v>274</v>
      </c>
      <c r="O449" s="135">
        <v>714</v>
      </c>
      <c r="P449" s="136">
        <f t="shared" si="13"/>
        <v>0.38375350140056025</v>
      </c>
    </row>
    <row r="450" spans="1:16" s="30" customFormat="1" ht="14.1" customHeight="1" x14ac:dyDescent="0.25">
      <c r="A450" s="77" t="s">
        <v>159</v>
      </c>
      <c r="B450" s="78">
        <v>570</v>
      </c>
      <c r="C450" s="79" t="s">
        <v>9</v>
      </c>
      <c r="D450" s="152">
        <f t="shared" si="12"/>
        <v>11</v>
      </c>
      <c r="E450" s="145">
        <v>45</v>
      </c>
      <c r="F450" s="145">
        <v>94</v>
      </c>
      <c r="G450" s="145">
        <v>4</v>
      </c>
      <c r="H450" s="145">
        <v>4</v>
      </c>
      <c r="I450" s="145">
        <v>4</v>
      </c>
      <c r="J450" s="145">
        <v>1</v>
      </c>
      <c r="K450" s="145">
        <v>105</v>
      </c>
      <c r="L450" s="145">
        <v>5</v>
      </c>
      <c r="M450" s="145">
        <v>12</v>
      </c>
      <c r="N450" s="145">
        <v>274</v>
      </c>
      <c r="O450" s="145">
        <v>714</v>
      </c>
      <c r="P450" s="146">
        <f t="shared" si="13"/>
        <v>0.38375350140056025</v>
      </c>
    </row>
    <row r="451" spans="1:16" s="30" customFormat="1" ht="14.1" customHeight="1" x14ac:dyDescent="0.25">
      <c r="A451" s="104">
        <v>309</v>
      </c>
      <c r="B451" s="105">
        <v>571</v>
      </c>
      <c r="C451" s="106" t="s">
        <v>126</v>
      </c>
      <c r="D451" s="153">
        <f t="shared" si="12"/>
        <v>13</v>
      </c>
      <c r="E451" s="147">
        <v>15</v>
      </c>
      <c r="F451" s="147">
        <v>36</v>
      </c>
      <c r="G451" s="147">
        <v>6</v>
      </c>
      <c r="H451" s="147">
        <v>2</v>
      </c>
      <c r="I451" s="147">
        <v>7</v>
      </c>
      <c r="J451" s="147">
        <v>0</v>
      </c>
      <c r="K451" s="147">
        <v>49</v>
      </c>
      <c r="L451" s="147">
        <v>0</v>
      </c>
      <c r="M451" s="147">
        <v>4</v>
      </c>
      <c r="N451" s="147">
        <v>119</v>
      </c>
      <c r="O451" s="147">
        <v>399</v>
      </c>
      <c r="P451" s="148">
        <f t="shared" si="13"/>
        <v>0.2982456140350877</v>
      </c>
    </row>
    <row r="452" spans="1:16" s="30" customFormat="1" ht="14.1" customHeight="1" x14ac:dyDescent="0.25">
      <c r="A452" s="65">
        <v>310</v>
      </c>
      <c r="B452" s="66">
        <v>571</v>
      </c>
      <c r="C452" s="67" t="s">
        <v>128</v>
      </c>
      <c r="D452" s="140">
        <f t="shared" si="12"/>
        <v>35</v>
      </c>
      <c r="E452" s="141">
        <v>23</v>
      </c>
      <c r="F452" s="141">
        <v>26</v>
      </c>
      <c r="G452" s="141">
        <v>3</v>
      </c>
      <c r="H452" s="141">
        <v>3</v>
      </c>
      <c r="I452" s="141">
        <v>8</v>
      </c>
      <c r="J452" s="141">
        <v>2</v>
      </c>
      <c r="K452" s="141">
        <v>61</v>
      </c>
      <c r="L452" s="141">
        <v>0</v>
      </c>
      <c r="M452" s="141">
        <v>7</v>
      </c>
      <c r="N452" s="141">
        <v>133</v>
      </c>
      <c r="O452" s="141">
        <v>399</v>
      </c>
      <c r="P452" s="142">
        <f t="shared" si="13"/>
        <v>0.33333333333333331</v>
      </c>
    </row>
    <row r="453" spans="1:16" s="30" customFormat="1" ht="14.1" customHeight="1" x14ac:dyDescent="0.25">
      <c r="A453" s="71">
        <v>311</v>
      </c>
      <c r="B453" s="72">
        <v>571</v>
      </c>
      <c r="C453" s="73" t="s">
        <v>130</v>
      </c>
      <c r="D453" s="134">
        <f t="shared" si="12"/>
        <v>90</v>
      </c>
      <c r="E453" s="135">
        <v>23</v>
      </c>
      <c r="F453" s="135">
        <v>33</v>
      </c>
      <c r="G453" s="135">
        <v>2</v>
      </c>
      <c r="H453" s="135">
        <v>4</v>
      </c>
      <c r="I453" s="135">
        <v>17</v>
      </c>
      <c r="J453" s="135">
        <v>1</v>
      </c>
      <c r="K453" s="135">
        <v>123</v>
      </c>
      <c r="L453" s="135">
        <v>0</v>
      </c>
      <c r="M453" s="135">
        <v>4</v>
      </c>
      <c r="N453" s="135">
        <v>207</v>
      </c>
      <c r="O453" s="135">
        <v>541</v>
      </c>
      <c r="P453" s="136">
        <f t="shared" si="13"/>
        <v>0.38262476894639558</v>
      </c>
    </row>
    <row r="454" spans="1:16" s="30" customFormat="1" ht="14.1" customHeight="1" x14ac:dyDescent="0.25">
      <c r="A454" s="59" t="s">
        <v>159</v>
      </c>
      <c r="B454" s="60">
        <v>571</v>
      </c>
      <c r="C454" s="61" t="s">
        <v>12</v>
      </c>
      <c r="D454" s="137">
        <f t="shared" si="12"/>
        <v>138</v>
      </c>
      <c r="E454" s="138">
        <v>61</v>
      </c>
      <c r="F454" s="138">
        <v>95</v>
      </c>
      <c r="G454" s="138">
        <v>11</v>
      </c>
      <c r="H454" s="138">
        <v>9</v>
      </c>
      <c r="I454" s="138">
        <v>32</v>
      </c>
      <c r="J454" s="138">
        <v>3</v>
      </c>
      <c r="K454" s="138">
        <v>233</v>
      </c>
      <c r="L454" s="138">
        <v>0</v>
      </c>
      <c r="M454" s="138">
        <v>15</v>
      </c>
      <c r="N454" s="138">
        <v>459</v>
      </c>
      <c r="O454" s="138">
        <v>1339</v>
      </c>
      <c r="P454" s="139">
        <f t="shared" si="13"/>
        <v>0.34279312920089622</v>
      </c>
    </row>
    <row r="455" spans="1:16" s="149" customFormat="1" ht="14.1" customHeight="1" x14ac:dyDescent="0.25">
      <c r="A455" s="71">
        <v>312</v>
      </c>
      <c r="B455" s="72">
        <v>572</v>
      </c>
      <c r="C455" s="73" t="s">
        <v>126</v>
      </c>
      <c r="D455" s="134">
        <f t="shared" si="12"/>
        <v>31</v>
      </c>
      <c r="E455" s="135">
        <v>7</v>
      </c>
      <c r="F455" s="135">
        <v>33</v>
      </c>
      <c r="G455" s="135">
        <v>1</v>
      </c>
      <c r="H455" s="135">
        <v>7</v>
      </c>
      <c r="I455" s="135">
        <v>3</v>
      </c>
      <c r="J455" s="135">
        <v>2</v>
      </c>
      <c r="K455" s="135">
        <v>64</v>
      </c>
      <c r="L455" s="135">
        <v>0</v>
      </c>
      <c r="M455" s="135">
        <v>10</v>
      </c>
      <c r="N455" s="135">
        <v>127</v>
      </c>
      <c r="O455" s="135">
        <v>530</v>
      </c>
      <c r="P455" s="136">
        <f t="shared" si="13"/>
        <v>0.23962264150943396</v>
      </c>
    </row>
    <row r="456" spans="1:16" s="149" customFormat="1" ht="14.1" customHeight="1" x14ac:dyDescent="0.25">
      <c r="A456" s="65">
        <v>313</v>
      </c>
      <c r="B456" s="66">
        <v>572</v>
      </c>
      <c r="C456" s="67" t="s">
        <v>128</v>
      </c>
      <c r="D456" s="140">
        <f t="shared" si="12"/>
        <v>10</v>
      </c>
      <c r="E456" s="141">
        <v>17</v>
      </c>
      <c r="F456" s="141">
        <v>45</v>
      </c>
      <c r="G456" s="141">
        <v>1</v>
      </c>
      <c r="H456" s="141">
        <v>3</v>
      </c>
      <c r="I456" s="141">
        <v>3</v>
      </c>
      <c r="J456" s="141">
        <v>3</v>
      </c>
      <c r="K456" s="141">
        <v>55</v>
      </c>
      <c r="L456" s="141">
        <v>0</v>
      </c>
      <c r="M456" s="141">
        <v>4</v>
      </c>
      <c r="N456" s="141">
        <v>131</v>
      </c>
      <c r="O456" s="141">
        <v>529</v>
      </c>
      <c r="P456" s="142">
        <f t="shared" si="13"/>
        <v>0.24763705103969755</v>
      </c>
    </row>
    <row r="457" spans="1:16" s="30" customFormat="1" ht="14.1" customHeight="1" x14ac:dyDescent="0.25">
      <c r="A457" s="59" t="s">
        <v>159</v>
      </c>
      <c r="B457" s="60">
        <v>572</v>
      </c>
      <c r="C457" s="61" t="s">
        <v>11</v>
      </c>
      <c r="D457" s="137">
        <f t="shared" ref="D457:D520" si="14">LARGE(E457:K457,1)-LARGE(E457:K457,2)</f>
        <v>41</v>
      </c>
      <c r="E457" s="138">
        <v>24</v>
      </c>
      <c r="F457" s="138">
        <v>78</v>
      </c>
      <c r="G457" s="138">
        <v>2</v>
      </c>
      <c r="H457" s="138">
        <v>10</v>
      </c>
      <c r="I457" s="138">
        <v>6</v>
      </c>
      <c r="J457" s="138">
        <v>5</v>
      </c>
      <c r="K457" s="138">
        <v>119</v>
      </c>
      <c r="L457" s="138">
        <v>0</v>
      </c>
      <c r="M457" s="138">
        <v>14</v>
      </c>
      <c r="N457" s="138">
        <v>258</v>
      </c>
      <c r="O457" s="138">
        <v>1059</v>
      </c>
      <c r="P457" s="139">
        <f t="shared" ref="P457:P520" si="15">N457/O457</f>
        <v>0.24362606232294617</v>
      </c>
    </row>
    <row r="458" spans="1:16" s="149" customFormat="1" ht="14.1" customHeight="1" x14ac:dyDescent="0.25">
      <c r="A458" s="65">
        <v>314</v>
      </c>
      <c r="B458" s="66">
        <v>573</v>
      </c>
      <c r="C458" s="67" t="s">
        <v>126</v>
      </c>
      <c r="D458" s="140">
        <f t="shared" si="14"/>
        <v>7</v>
      </c>
      <c r="E458" s="141">
        <v>22</v>
      </c>
      <c r="F458" s="141">
        <v>69</v>
      </c>
      <c r="G458" s="141">
        <v>3</v>
      </c>
      <c r="H458" s="141">
        <v>1</v>
      </c>
      <c r="I458" s="141">
        <v>2</v>
      </c>
      <c r="J458" s="141">
        <v>0</v>
      </c>
      <c r="K458" s="141">
        <v>62</v>
      </c>
      <c r="L458" s="141">
        <v>1</v>
      </c>
      <c r="M458" s="141">
        <v>8</v>
      </c>
      <c r="N458" s="141">
        <v>168</v>
      </c>
      <c r="O458" s="141">
        <v>376</v>
      </c>
      <c r="P458" s="142">
        <f t="shared" si="15"/>
        <v>0.44680851063829785</v>
      </c>
    </row>
    <row r="459" spans="1:16" s="149" customFormat="1" ht="14.1" customHeight="1" x14ac:dyDescent="0.25">
      <c r="A459" s="71">
        <v>315</v>
      </c>
      <c r="B459" s="72">
        <v>573</v>
      </c>
      <c r="C459" s="73" t="s">
        <v>130</v>
      </c>
      <c r="D459" s="134">
        <f t="shared" si="14"/>
        <v>25</v>
      </c>
      <c r="E459" s="135">
        <v>7</v>
      </c>
      <c r="F459" s="135">
        <v>55</v>
      </c>
      <c r="G459" s="135">
        <v>1</v>
      </c>
      <c r="H459" s="135">
        <v>4</v>
      </c>
      <c r="I459" s="135">
        <v>4</v>
      </c>
      <c r="J459" s="135">
        <v>2</v>
      </c>
      <c r="K459" s="135">
        <v>80</v>
      </c>
      <c r="L459" s="135">
        <v>0</v>
      </c>
      <c r="M459" s="135">
        <v>3</v>
      </c>
      <c r="N459" s="135">
        <v>156</v>
      </c>
      <c r="O459" s="135">
        <v>319</v>
      </c>
      <c r="P459" s="136">
        <f t="shared" si="15"/>
        <v>0.4890282131661442</v>
      </c>
    </row>
    <row r="460" spans="1:16" s="30" customFormat="1" ht="14.1" customHeight="1" x14ac:dyDescent="0.25">
      <c r="A460" s="59" t="s">
        <v>159</v>
      </c>
      <c r="B460" s="60">
        <v>573</v>
      </c>
      <c r="C460" s="61" t="s">
        <v>11</v>
      </c>
      <c r="D460" s="137">
        <f t="shared" si="14"/>
        <v>18</v>
      </c>
      <c r="E460" s="138">
        <v>29</v>
      </c>
      <c r="F460" s="138">
        <v>124</v>
      </c>
      <c r="G460" s="138">
        <v>4</v>
      </c>
      <c r="H460" s="138">
        <v>5</v>
      </c>
      <c r="I460" s="138">
        <v>6</v>
      </c>
      <c r="J460" s="138">
        <v>2</v>
      </c>
      <c r="K460" s="138">
        <v>142</v>
      </c>
      <c r="L460" s="138">
        <v>1</v>
      </c>
      <c r="M460" s="138">
        <v>11</v>
      </c>
      <c r="N460" s="138">
        <v>324</v>
      </c>
      <c r="O460" s="138">
        <v>695</v>
      </c>
      <c r="P460" s="139">
        <f t="shared" si="15"/>
        <v>0.46618705035971225</v>
      </c>
    </row>
    <row r="461" spans="1:16" s="149" customFormat="1" ht="14.1" customHeight="1" x14ac:dyDescent="0.25">
      <c r="A461" s="71">
        <v>316</v>
      </c>
      <c r="B461" s="72">
        <v>574</v>
      </c>
      <c r="C461" s="73" t="s">
        <v>126</v>
      </c>
      <c r="D461" s="134">
        <f t="shared" si="14"/>
        <v>40</v>
      </c>
      <c r="E461" s="135">
        <v>10</v>
      </c>
      <c r="F461" s="135">
        <v>73</v>
      </c>
      <c r="G461" s="135">
        <v>1</v>
      </c>
      <c r="H461" s="135">
        <v>5</v>
      </c>
      <c r="I461" s="135">
        <v>4</v>
      </c>
      <c r="J461" s="135">
        <v>1</v>
      </c>
      <c r="K461" s="135">
        <v>113</v>
      </c>
      <c r="L461" s="135">
        <v>0</v>
      </c>
      <c r="M461" s="135">
        <v>7</v>
      </c>
      <c r="N461" s="135">
        <v>214</v>
      </c>
      <c r="O461" s="135">
        <v>699</v>
      </c>
      <c r="P461" s="136">
        <f t="shared" si="15"/>
        <v>0.3061516452074392</v>
      </c>
    </row>
    <row r="462" spans="1:16" s="149" customFormat="1" ht="14.1" customHeight="1" x14ac:dyDescent="0.25">
      <c r="A462" s="65">
        <v>317</v>
      </c>
      <c r="B462" s="66">
        <v>574</v>
      </c>
      <c r="C462" s="67" t="s">
        <v>128</v>
      </c>
      <c r="D462" s="140">
        <f t="shared" si="14"/>
        <v>7</v>
      </c>
      <c r="E462" s="141">
        <v>10</v>
      </c>
      <c r="F462" s="141">
        <v>81</v>
      </c>
      <c r="G462" s="141">
        <v>1</v>
      </c>
      <c r="H462" s="141">
        <v>1</v>
      </c>
      <c r="I462" s="141">
        <v>3</v>
      </c>
      <c r="J462" s="141">
        <v>0</v>
      </c>
      <c r="K462" s="141">
        <v>88</v>
      </c>
      <c r="L462" s="141">
        <v>0</v>
      </c>
      <c r="M462" s="141">
        <v>7</v>
      </c>
      <c r="N462" s="141">
        <v>191</v>
      </c>
      <c r="O462" s="141">
        <v>698</v>
      </c>
      <c r="P462" s="142">
        <f t="shared" si="15"/>
        <v>0.27363896848137537</v>
      </c>
    </row>
    <row r="463" spans="1:16" s="149" customFormat="1" ht="14.1" customHeight="1" x14ac:dyDescent="0.25">
      <c r="A463" s="71">
        <v>318</v>
      </c>
      <c r="B463" s="72">
        <v>574</v>
      </c>
      <c r="C463" s="73" t="s">
        <v>129</v>
      </c>
      <c r="D463" s="134">
        <f t="shared" si="14"/>
        <v>35</v>
      </c>
      <c r="E463" s="135">
        <v>20</v>
      </c>
      <c r="F463" s="135">
        <v>88</v>
      </c>
      <c r="G463" s="135">
        <v>0</v>
      </c>
      <c r="H463" s="135">
        <v>7</v>
      </c>
      <c r="I463" s="135">
        <v>3</v>
      </c>
      <c r="J463" s="135">
        <v>2</v>
      </c>
      <c r="K463" s="135">
        <v>123</v>
      </c>
      <c r="L463" s="135">
        <v>0</v>
      </c>
      <c r="M463" s="135">
        <v>7</v>
      </c>
      <c r="N463" s="135">
        <v>250</v>
      </c>
      <c r="O463" s="135">
        <v>698</v>
      </c>
      <c r="P463" s="136">
        <f t="shared" si="15"/>
        <v>0.35816618911174786</v>
      </c>
    </row>
    <row r="464" spans="1:16" s="30" customFormat="1" ht="14.1" customHeight="1" x14ac:dyDescent="0.25">
      <c r="A464" s="59" t="s">
        <v>159</v>
      </c>
      <c r="B464" s="60">
        <v>574</v>
      </c>
      <c r="C464" s="61" t="s">
        <v>12</v>
      </c>
      <c r="D464" s="137">
        <f t="shared" si="14"/>
        <v>82</v>
      </c>
      <c r="E464" s="138">
        <v>40</v>
      </c>
      <c r="F464" s="138">
        <v>242</v>
      </c>
      <c r="G464" s="138">
        <v>2</v>
      </c>
      <c r="H464" s="138">
        <v>13</v>
      </c>
      <c r="I464" s="138">
        <v>10</v>
      </c>
      <c r="J464" s="138">
        <v>3</v>
      </c>
      <c r="K464" s="138">
        <v>324</v>
      </c>
      <c r="L464" s="138">
        <v>0</v>
      </c>
      <c r="M464" s="138">
        <v>21</v>
      </c>
      <c r="N464" s="138">
        <v>655</v>
      </c>
      <c r="O464" s="138">
        <v>2095</v>
      </c>
      <c r="P464" s="139">
        <f t="shared" si="15"/>
        <v>0.31264916467780429</v>
      </c>
    </row>
    <row r="465" spans="1:16" s="149" customFormat="1" ht="14.1" customHeight="1" x14ac:dyDescent="0.25">
      <c r="A465" s="71">
        <v>319</v>
      </c>
      <c r="B465" s="72">
        <v>575</v>
      </c>
      <c r="C465" s="73" t="s">
        <v>126</v>
      </c>
      <c r="D465" s="134">
        <f t="shared" si="14"/>
        <v>96</v>
      </c>
      <c r="E465" s="135">
        <v>32</v>
      </c>
      <c r="F465" s="135">
        <v>34</v>
      </c>
      <c r="G465" s="135">
        <v>1</v>
      </c>
      <c r="H465" s="135">
        <v>16</v>
      </c>
      <c r="I465" s="135">
        <v>2</v>
      </c>
      <c r="J465" s="135">
        <v>0</v>
      </c>
      <c r="K465" s="135">
        <v>130</v>
      </c>
      <c r="L465" s="135">
        <v>0</v>
      </c>
      <c r="M465" s="135">
        <v>5</v>
      </c>
      <c r="N465" s="135">
        <v>220</v>
      </c>
      <c r="O465" s="135">
        <v>533</v>
      </c>
      <c r="P465" s="136">
        <f t="shared" si="15"/>
        <v>0.41275797373358347</v>
      </c>
    </row>
    <row r="466" spans="1:16" s="30" customFormat="1" ht="14.1" customHeight="1" x14ac:dyDescent="0.25">
      <c r="A466" s="59" t="s">
        <v>159</v>
      </c>
      <c r="B466" s="60">
        <v>575</v>
      </c>
      <c r="C466" s="61" t="s">
        <v>9</v>
      </c>
      <c r="D466" s="137">
        <f t="shared" si="14"/>
        <v>96</v>
      </c>
      <c r="E466" s="138">
        <v>32</v>
      </c>
      <c r="F466" s="138">
        <v>34</v>
      </c>
      <c r="G466" s="138">
        <v>1</v>
      </c>
      <c r="H466" s="138">
        <v>16</v>
      </c>
      <c r="I466" s="138">
        <v>2</v>
      </c>
      <c r="J466" s="138">
        <v>0</v>
      </c>
      <c r="K466" s="138">
        <v>130</v>
      </c>
      <c r="L466" s="138">
        <v>0</v>
      </c>
      <c r="M466" s="138">
        <v>5</v>
      </c>
      <c r="N466" s="138">
        <v>220</v>
      </c>
      <c r="O466" s="138">
        <v>533</v>
      </c>
      <c r="P466" s="139">
        <f t="shared" si="15"/>
        <v>0.41275797373358347</v>
      </c>
    </row>
    <row r="467" spans="1:16" s="149" customFormat="1" ht="13.7" customHeight="1" x14ac:dyDescent="0.25">
      <c r="A467" s="71">
        <v>320</v>
      </c>
      <c r="B467" s="72">
        <v>576</v>
      </c>
      <c r="C467" s="73" t="s">
        <v>126</v>
      </c>
      <c r="D467" s="134">
        <f t="shared" si="14"/>
        <v>5</v>
      </c>
      <c r="E467" s="135">
        <v>40</v>
      </c>
      <c r="F467" s="135">
        <v>27</v>
      </c>
      <c r="G467" s="135">
        <v>8</v>
      </c>
      <c r="H467" s="135">
        <v>3</v>
      </c>
      <c r="I467" s="135">
        <v>2</v>
      </c>
      <c r="J467" s="135">
        <v>4</v>
      </c>
      <c r="K467" s="135">
        <v>35</v>
      </c>
      <c r="L467" s="135">
        <v>1</v>
      </c>
      <c r="M467" s="135">
        <v>8</v>
      </c>
      <c r="N467" s="135">
        <v>128</v>
      </c>
      <c r="O467" s="135">
        <v>356</v>
      </c>
      <c r="P467" s="136">
        <f t="shared" si="15"/>
        <v>0.3595505617977528</v>
      </c>
    </row>
    <row r="468" spans="1:16" s="30" customFormat="1" ht="13.7" customHeight="1" x14ac:dyDescent="0.25">
      <c r="A468" s="59" t="s">
        <v>159</v>
      </c>
      <c r="B468" s="60">
        <v>576</v>
      </c>
      <c r="C468" s="61" t="s">
        <v>9</v>
      </c>
      <c r="D468" s="137">
        <f t="shared" si="14"/>
        <v>5</v>
      </c>
      <c r="E468" s="138">
        <v>40</v>
      </c>
      <c r="F468" s="138">
        <v>27</v>
      </c>
      <c r="G468" s="138">
        <v>8</v>
      </c>
      <c r="H468" s="138">
        <v>3</v>
      </c>
      <c r="I468" s="138">
        <v>2</v>
      </c>
      <c r="J468" s="138">
        <v>4</v>
      </c>
      <c r="K468" s="138">
        <v>35</v>
      </c>
      <c r="L468" s="138">
        <v>1</v>
      </c>
      <c r="M468" s="138">
        <v>8</v>
      </c>
      <c r="N468" s="138">
        <v>128</v>
      </c>
      <c r="O468" s="138">
        <v>356</v>
      </c>
      <c r="P468" s="139">
        <f t="shared" si="15"/>
        <v>0.3595505617977528</v>
      </c>
    </row>
    <row r="469" spans="1:16" s="149" customFormat="1" ht="13.7" customHeight="1" x14ac:dyDescent="0.25">
      <c r="A469" s="71">
        <v>321</v>
      </c>
      <c r="B469" s="72">
        <v>577</v>
      </c>
      <c r="C469" s="73" t="s">
        <v>126</v>
      </c>
      <c r="D469" s="134">
        <f t="shared" si="14"/>
        <v>6</v>
      </c>
      <c r="E469" s="135">
        <v>29</v>
      </c>
      <c r="F469" s="135">
        <v>83</v>
      </c>
      <c r="G469" s="135">
        <v>2</v>
      </c>
      <c r="H469" s="135">
        <v>6</v>
      </c>
      <c r="I469" s="135">
        <v>1</v>
      </c>
      <c r="J469" s="135">
        <v>0</v>
      </c>
      <c r="K469" s="135">
        <v>89</v>
      </c>
      <c r="L469" s="135">
        <v>1</v>
      </c>
      <c r="M469" s="135">
        <v>8</v>
      </c>
      <c r="N469" s="135">
        <v>219</v>
      </c>
      <c r="O469" s="135">
        <v>732</v>
      </c>
      <c r="P469" s="136">
        <f t="shared" si="15"/>
        <v>0.29918032786885246</v>
      </c>
    </row>
    <row r="470" spans="1:16" s="30" customFormat="1" ht="13.7" customHeight="1" x14ac:dyDescent="0.25">
      <c r="A470" s="59" t="s">
        <v>159</v>
      </c>
      <c r="B470" s="60">
        <v>577</v>
      </c>
      <c r="C470" s="61" t="s">
        <v>9</v>
      </c>
      <c r="D470" s="137">
        <f t="shared" si="14"/>
        <v>6</v>
      </c>
      <c r="E470" s="138">
        <v>29</v>
      </c>
      <c r="F470" s="138">
        <v>83</v>
      </c>
      <c r="G470" s="138">
        <v>2</v>
      </c>
      <c r="H470" s="138">
        <v>6</v>
      </c>
      <c r="I470" s="138">
        <v>1</v>
      </c>
      <c r="J470" s="138">
        <v>0</v>
      </c>
      <c r="K470" s="138">
        <v>89</v>
      </c>
      <c r="L470" s="138">
        <v>1</v>
      </c>
      <c r="M470" s="138">
        <v>8</v>
      </c>
      <c r="N470" s="138">
        <v>219</v>
      </c>
      <c r="O470" s="138">
        <v>732</v>
      </c>
      <c r="P470" s="139">
        <f t="shared" si="15"/>
        <v>0.29918032786885246</v>
      </c>
    </row>
    <row r="471" spans="1:16" s="149" customFormat="1" ht="13.7" customHeight="1" x14ac:dyDescent="0.25">
      <c r="A471" s="71">
        <v>322</v>
      </c>
      <c r="B471" s="72">
        <v>578</v>
      </c>
      <c r="C471" s="73" t="s">
        <v>126</v>
      </c>
      <c r="D471" s="134">
        <f t="shared" si="14"/>
        <v>46</v>
      </c>
      <c r="E471" s="135">
        <v>40</v>
      </c>
      <c r="F471" s="135">
        <v>19</v>
      </c>
      <c r="G471" s="135">
        <v>2</v>
      </c>
      <c r="H471" s="135">
        <v>7</v>
      </c>
      <c r="I471" s="135">
        <v>7</v>
      </c>
      <c r="J471" s="135">
        <v>2</v>
      </c>
      <c r="K471" s="135">
        <v>86</v>
      </c>
      <c r="L471" s="135">
        <v>0</v>
      </c>
      <c r="M471" s="135">
        <v>11</v>
      </c>
      <c r="N471" s="135">
        <v>174</v>
      </c>
      <c r="O471" s="135">
        <v>661</v>
      </c>
      <c r="P471" s="136">
        <f t="shared" si="15"/>
        <v>0.26323751891074132</v>
      </c>
    </row>
    <row r="472" spans="1:16" s="30" customFormat="1" ht="13.7" customHeight="1" x14ac:dyDescent="0.25">
      <c r="A472" s="59" t="s">
        <v>159</v>
      </c>
      <c r="B472" s="60">
        <v>578</v>
      </c>
      <c r="C472" s="61" t="s">
        <v>9</v>
      </c>
      <c r="D472" s="137">
        <f t="shared" si="14"/>
        <v>46</v>
      </c>
      <c r="E472" s="138">
        <v>40</v>
      </c>
      <c r="F472" s="138">
        <v>19</v>
      </c>
      <c r="G472" s="138">
        <v>2</v>
      </c>
      <c r="H472" s="138">
        <v>7</v>
      </c>
      <c r="I472" s="138">
        <v>7</v>
      </c>
      <c r="J472" s="138">
        <v>2</v>
      </c>
      <c r="K472" s="138">
        <v>86</v>
      </c>
      <c r="L472" s="138">
        <v>0</v>
      </c>
      <c r="M472" s="138">
        <v>11</v>
      </c>
      <c r="N472" s="138">
        <v>174</v>
      </c>
      <c r="O472" s="138">
        <v>661</v>
      </c>
      <c r="P472" s="139">
        <f t="shared" si="15"/>
        <v>0.26323751891074132</v>
      </c>
    </row>
    <row r="473" spans="1:16" s="149" customFormat="1" ht="13.7" customHeight="1" x14ac:dyDescent="0.25">
      <c r="A473" s="71">
        <v>323</v>
      </c>
      <c r="B473" s="72">
        <v>579</v>
      </c>
      <c r="C473" s="73" t="s">
        <v>126</v>
      </c>
      <c r="D473" s="134">
        <f t="shared" si="14"/>
        <v>3</v>
      </c>
      <c r="E473" s="135">
        <v>54</v>
      </c>
      <c r="F473" s="135">
        <v>38</v>
      </c>
      <c r="G473" s="135">
        <v>4</v>
      </c>
      <c r="H473" s="135">
        <v>4</v>
      </c>
      <c r="I473" s="135">
        <v>4</v>
      </c>
      <c r="J473" s="135">
        <v>3</v>
      </c>
      <c r="K473" s="135">
        <v>57</v>
      </c>
      <c r="L473" s="135">
        <v>2</v>
      </c>
      <c r="M473" s="135">
        <v>10</v>
      </c>
      <c r="N473" s="135">
        <v>176</v>
      </c>
      <c r="O473" s="135">
        <v>676</v>
      </c>
      <c r="P473" s="136">
        <f t="shared" si="15"/>
        <v>0.26035502958579881</v>
      </c>
    </row>
    <row r="474" spans="1:16" s="149" customFormat="1" ht="13.7" customHeight="1" x14ac:dyDescent="0.25">
      <c r="A474" s="65">
        <v>324</v>
      </c>
      <c r="B474" s="66">
        <v>579</v>
      </c>
      <c r="C474" s="67" t="s">
        <v>128</v>
      </c>
      <c r="D474" s="140">
        <f t="shared" si="14"/>
        <v>13</v>
      </c>
      <c r="E474" s="141">
        <v>42</v>
      </c>
      <c r="F474" s="141">
        <v>35</v>
      </c>
      <c r="G474" s="141">
        <v>3</v>
      </c>
      <c r="H474" s="141">
        <v>3</v>
      </c>
      <c r="I474" s="141">
        <v>3</v>
      </c>
      <c r="J474" s="141">
        <v>1</v>
      </c>
      <c r="K474" s="141">
        <v>55</v>
      </c>
      <c r="L474" s="141">
        <v>1</v>
      </c>
      <c r="M474" s="141">
        <v>12</v>
      </c>
      <c r="N474" s="141">
        <v>155</v>
      </c>
      <c r="O474" s="141">
        <v>676</v>
      </c>
      <c r="P474" s="142">
        <f t="shared" si="15"/>
        <v>0.22928994082840237</v>
      </c>
    </row>
    <row r="475" spans="1:16" s="150" customFormat="1" ht="13.7" customHeight="1" x14ac:dyDescent="0.25">
      <c r="A475" s="59" t="s">
        <v>159</v>
      </c>
      <c r="B475" s="60">
        <v>579</v>
      </c>
      <c r="C475" s="61" t="s">
        <v>11</v>
      </c>
      <c r="D475" s="137">
        <f t="shared" si="14"/>
        <v>16</v>
      </c>
      <c r="E475" s="138">
        <v>96</v>
      </c>
      <c r="F475" s="138">
        <v>73</v>
      </c>
      <c r="G475" s="138">
        <v>7</v>
      </c>
      <c r="H475" s="138">
        <v>7</v>
      </c>
      <c r="I475" s="138">
        <v>7</v>
      </c>
      <c r="J475" s="138">
        <v>4</v>
      </c>
      <c r="K475" s="138">
        <v>112</v>
      </c>
      <c r="L475" s="138">
        <v>3</v>
      </c>
      <c r="M475" s="138">
        <v>22</v>
      </c>
      <c r="N475" s="138">
        <v>331</v>
      </c>
      <c r="O475" s="138">
        <v>1352</v>
      </c>
      <c r="P475" s="139">
        <f t="shared" si="15"/>
        <v>0.24482248520710059</v>
      </c>
    </row>
    <row r="476" spans="1:16" s="151" customFormat="1" ht="13.7" customHeight="1" x14ac:dyDescent="0.25">
      <c r="A476" s="65">
        <v>325</v>
      </c>
      <c r="B476" s="66">
        <v>580</v>
      </c>
      <c r="C476" s="67" t="s">
        <v>126</v>
      </c>
      <c r="D476" s="140">
        <f t="shared" si="14"/>
        <v>4</v>
      </c>
      <c r="E476" s="141">
        <v>21</v>
      </c>
      <c r="F476" s="141">
        <v>63</v>
      </c>
      <c r="G476" s="141">
        <v>2</v>
      </c>
      <c r="H476" s="141">
        <v>0</v>
      </c>
      <c r="I476" s="141">
        <v>1</v>
      </c>
      <c r="J476" s="141">
        <v>3</v>
      </c>
      <c r="K476" s="141">
        <v>59</v>
      </c>
      <c r="L476" s="141">
        <v>0</v>
      </c>
      <c r="M476" s="141">
        <v>3</v>
      </c>
      <c r="N476" s="141">
        <v>152</v>
      </c>
      <c r="O476" s="141">
        <v>405</v>
      </c>
      <c r="P476" s="142">
        <f t="shared" si="15"/>
        <v>0.37530864197530867</v>
      </c>
    </row>
    <row r="477" spans="1:16" s="149" customFormat="1" ht="13.7" customHeight="1" x14ac:dyDescent="0.25">
      <c r="A477" s="71">
        <v>326</v>
      </c>
      <c r="B477" s="72">
        <v>580</v>
      </c>
      <c r="C477" s="73" t="s">
        <v>128</v>
      </c>
      <c r="D477" s="134">
        <f t="shared" si="14"/>
        <v>2</v>
      </c>
      <c r="E477" s="135">
        <v>19</v>
      </c>
      <c r="F477" s="135">
        <v>40</v>
      </c>
      <c r="G477" s="135">
        <v>1</v>
      </c>
      <c r="H477" s="135">
        <v>0</v>
      </c>
      <c r="I477" s="135">
        <v>5</v>
      </c>
      <c r="J477" s="135">
        <v>1</v>
      </c>
      <c r="K477" s="135">
        <v>42</v>
      </c>
      <c r="L477" s="135">
        <v>0</v>
      </c>
      <c r="M477" s="135">
        <v>5</v>
      </c>
      <c r="N477" s="135">
        <v>113</v>
      </c>
      <c r="O477" s="135">
        <v>405</v>
      </c>
      <c r="P477" s="136">
        <f t="shared" si="15"/>
        <v>0.27901234567901234</v>
      </c>
    </row>
    <row r="478" spans="1:16" s="30" customFormat="1" ht="13.7" customHeight="1" x14ac:dyDescent="0.25">
      <c r="A478" s="59" t="s">
        <v>159</v>
      </c>
      <c r="B478" s="60">
        <v>580</v>
      </c>
      <c r="C478" s="61" t="s">
        <v>11</v>
      </c>
      <c r="D478" s="137">
        <f t="shared" si="14"/>
        <v>2</v>
      </c>
      <c r="E478" s="138">
        <v>40</v>
      </c>
      <c r="F478" s="138">
        <v>103</v>
      </c>
      <c r="G478" s="138">
        <v>3</v>
      </c>
      <c r="H478" s="138">
        <v>0</v>
      </c>
      <c r="I478" s="138">
        <v>6</v>
      </c>
      <c r="J478" s="138">
        <v>4</v>
      </c>
      <c r="K478" s="138">
        <v>101</v>
      </c>
      <c r="L478" s="138">
        <v>0</v>
      </c>
      <c r="M478" s="138">
        <v>8</v>
      </c>
      <c r="N478" s="138">
        <v>265</v>
      </c>
      <c r="O478" s="138">
        <v>810</v>
      </c>
      <c r="P478" s="139">
        <f t="shared" si="15"/>
        <v>0.3271604938271605</v>
      </c>
    </row>
    <row r="479" spans="1:16" s="149" customFormat="1" ht="13.7" customHeight="1" x14ac:dyDescent="0.25">
      <c r="A479" s="71">
        <v>327</v>
      </c>
      <c r="B479" s="72">
        <v>581</v>
      </c>
      <c r="C479" s="73" t="s">
        <v>126</v>
      </c>
      <c r="D479" s="134">
        <f t="shared" si="14"/>
        <v>1</v>
      </c>
      <c r="E479" s="135">
        <v>21</v>
      </c>
      <c r="F479" s="135">
        <v>57</v>
      </c>
      <c r="G479" s="135">
        <v>9</v>
      </c>
      <c r="H479" s="135">
        <v>10</v>
      </c>
      <c r="I479" s="135">
        <v>6</v>
      </c>
      <c r="J479" s="135">
        <v>1</v>
      </c>
      <c r="K479" s="135">
        <v>56</v>
      </c>
      <c r="L479" s="135">
        <v>0</v>
      </c>
      <c r="M479" s="135">
        <v>10</v>
      </c>
      <c r="N479" s="135">
        <v>170</v>
      </c>
      <c r="O479" s="135">
        <v>582</v>
      </c>
      <c r="P479" s="136">
        <f t="shared" si="15"/>
        <v>0.29209621993127149</v>
      </c>
    </row>
    <row r="480" spans="1:16" s="149" customFormat="1" ht="13.7" customHeight="1" x14ac:dyDescent="0.25">
      <c r="A480" s="65">
        <v>328</v>
      </c>
      <c r="B480" s="66">
        <v>581</v>
      </c>
      <c r="C480" s="67" t="s">
        <v>128</v>
      </c>
      <c r="D480" s="140">
        <f t="shared" si="14"/>
        <v>11</v>
      </c>
      <c r="E480" s="141">
        <v>23</v>
      </c>
      <c r="F480" s="141">
        <v>76</v>
      </c>
      <c r="G480" s="141">
        <v>6</v>
      </c>
      <c r="H480" s="141">
        <v>3</v>
      </c>
      <c r="I480" s="141">
        <v>3</v>
      </c>
      <c r="J480" s="141">
        <v>1</v>
      </c>
      <c r="K480" s="141">
        <v>65</v>
      </c>
      <c r="L480" s="141">
        <v>0</v>
      </c>
      <c r="M480" s="141">
        <v>4</v>
      </c>
      <c r="N480" s="141">
        <v>181</v>
      </c>
      <c r="O480" s="141">
        <v>582</v>
      </c>
      <c r="P480" s="142">
        <f t="shared" si="15"/>
        <v>0.31099656357388317</v>
      </c>
    </row>
    <row r="481" spans="1:16" s="149" customFormat="1" ht="13.7" customHeight="1" x14ac:dyDescent="0.25">
      <c r="A481" s="71">
        <v>329</v>
      </c>
      <c r="B481" s="72">
        <v>581</v>
      </c>
      <c r="C481" s="73" t="s">
        <v>129</v>
      </c>
      <c r="D481" s="134">
        <f t="shared" si="14"/>
        <v>6</v>
      </c>
      <c r="E481" s="135">
        <v>37</v>
      </c>
      <c r="F481" s="135">
        <v>78</v>
      </c>
      <c r="G481" s="135">
        <v>1</v>
      </c>
      <c r="H481" s="135">
        <v>2</v>
      </c>
      <c r="I481" s="135">
        <v>3</v>
      </c>
      <c r="J481" s="135">
        <v>1</v>
      </c>
      <c r="K481" s="135">
        <v>72</v>
      </c>
      <c r="L481" s="135">
        <v>0</v>
      </c>
      <c r="M481" s="135">
        <v>7</v>
      </c>
      <c r="N481" s="135">
        <v>201</v>
      </c>
      <c r="O481" s="135">
        <v>582</v>
      </c>
      <c r="P481" s="136">
        <f t="shared" si="15"/>
        <v>0.34536082474226804</v>
      </c>
    </row>
    <row r="482" spans="1:16" s="30" customFormat="1" ht="13.7" customHeight="1" x14ac:dyDescent="0.25">
      <c r="A482" s="59" t="s">
        <v>159</v>
      </c>
      <c r="B482" s="60">
        <v>581</v>
      </c>
      <c r="C482" s="61" t="s">
        <v>12</v>
      </c>
      <c r="D482" s="137">
        <f t="shared" si="14"/>
        <v>18</v>
      </c>
      <c r="E482" s="138">
        <v>81</v>
      </c>
      <c r="F482" s="138">
        <v>211</v>
      </c>
      <c r="G482" s="138">
        <v>16</v>
      </c>
      <c r="H482" s="138">
        <v>15</v>
      </c>
      <c r="I482" s="138">
        <v>12</v>
      </c>
      <c r="J482" s="138">
        <v>3</v>
      </c>
      <c r="K482" s="138">
        <v>193</v>
      </c>
      <c r="L482" s="138">
        <v>0</v>
      </c>
      <c r="M482" s="138">
        <v>21</v>
      </c>
      <c r="N482" s="138">
        <v>552</v>
      </c>
      <c r="O482" s="138">
        <v>1746</v>
      </c>
      <c r="P482" s="139">
        <f t="shared" si="15"/>
        <v>0.31615120274914088</v>
      </c>
    </row>
    <row r="483" spans="1:16" s="149" customFormat="1" ht="13.7" customHeight="1" x14ac:dyDescent="0.25">
      <c r="A483" s="71">
        <v>330</v>
      </c>
      <c r="B483" s="72">
        <v>582</v>
      </c>
      <c r="C483" s="73" t="s">
        <v>126</v>
      </c>
      <c r="D483" s="134">
        <f t="shared" si="14"/>
        <v>27</v>
      </c>
      <c r="E483" s="135">
        <v>56</v>
      </c>
      <c r="F483" s="135">
        <v>97</v>
      </c>
      <c r="G483" s="135">
        <v>0</v>
      </c>
      <c r="H483" s="135">
        <v>4</v>
      </c>
      <c r="I483" s="135">
        <v>3</v>
      </c>
      <c r="J483" s="135">
        <v>2</v>
      </c>
      <c r="K483" s="135">
        <v>70</v>
      </c>
      <c r="L483" s="135">
        <v>1</v>
      </c>
      <c r="M483" s="135">
        <v>1</v>
      </c>
      <c r="N483" s="135">
        <v>234</v>
      </c>
      <c r="O483" s="135">
        <v>582</v>
      </c>
      <c r="P483" s="136">
        <f t="shared" si="15"/>
        <v>0.40206185567010311</v>
      </c>
    </row>
    <row r="484" spans="1:16" s="149" customFormat="1" ht="13.7" customHeight="1" x14ac:dyDescent="0.25">
      <c r="A484" s="65">
        <v>331</v>
      </c>
      <c r="B484" s="66">
        <v>582</v>
      </c>
      <c r="C484" s="67" t="s">
        <v>128</v>
      </c>
      <c r="D484" s="140">
        <f t="shared" si="14"/>
        <v>64</v>
      </c>
      <c r="E484" s="141">
        <v>52</v>
      </c>
      <c r="F484" s="141">
        <v>121</v>
      </c>
      <c r="G484" s="141">
        <v>1</v>
      </c>
      <c r="H484" s="141">
        <v>0</v>
      </c>
      <c r="I484" s="141">
        <v>3</v>
      </c>
      <c r="J484" s="141">
        <v>3</v>
      </c>
      <c r="K484" s="141">
        <v>57</v>
      </c>
      <c r="L484" s="141">
        <v>1</v>
      </c>
      <c r="M484" s="141">
        <v>9</v>
      </c>
      <c r="N484" s="141">
        <v>247</v>
      </c>
      <c r="O484" s="141">
        <v>582</v>
      </c>
      <c r="P484" s="142">
        <f t="shared" si="15"/>
        <v>0.42439862542955326</v>
      </c>
    </row>
    <row r="485" spans="1:16" s="30" customFormat="1" ht="13.7" customHeight="1" x14ac:dyDescent="0.25">
      <c r="A485" s="59" t="s">
        <v>159</v>
      </c>
      <c r="B485" s="60">
        <v>582</v>
      </c>
      <c r="C485" s="61" t="s">
        <v>11</v>
      </c>
      <c r="D485" s="137">
        <f t="shared" si="14"/>
        <v>91</v>
      </c>
      <c r="E485" s="138">
        <v>108</v>
      </c>
      <c r="F485" s="138">
        <v>218</v>
      </c>
      <c r="G485" s="138">
        <v>1</v>
      </c>
      <c r="H485" s="138">
        <v>4</v>
      </c>
      <c r="I485" s="138">
        <v>6</v>
      </c>
      <c r="J485" s="138">
        <v>5</v>
      </c>
      <c r="K485" s="138">
        <v>127</v>
      </c>
      <c r="L485" s="138">
        <v>2</v>
      </c>
      <c r="M485" s="138">
        <v>10</v>
      </c>
      <c r="N485" s="138">
        <v>481</v>
      </c>
      <c r="O485" s="138">
        <v>1164</v>
      </c>
      <c r="P485" s="139">
        <f t="shared" si="15"/>
        <v>0.41323024054982815</v>
      </c>
    </row>
    <row r="486" spans="1:16" s="149" customFormat="1" ht="13.7" customHeight="1" x14ac:dyDescent="0.25">
      <c r="A486" s="65">
        <v>332</v>
      </c>
      <c r="B486" s="66">
        <v>583</v>
      </c>
      <c r="C486" s="67" t="s">
        <v>126</v>
      </c>
      <c r="D486" s="140">
        <f t="shared" si="14"/>
        <v>14</v>
      </c>
      <c r="E486" s="141">
        <v>17</v>
      </c>
      <c r="F486" s="141">
        <v>91</v>
      </c>
      <c r="G486" s="141">
        <v>6</v>
      </c>
      <c r="H486" s="141">
        <v>5</v>
      </c>
      <c r="I486" s="141">
        <v>3</v>
      </c>
      <c r="J486" s="141">
        <v>1</v>
      </c>
      <c r="K486" s="141">
        <v>105</v>
      </c>
      <c r="L486" s="141">
        <v>0</v>
      </c>
      <c r="M486" s="141">
        <v>10</v>
      </c>
      <c r="N486" s="141">
        <v>238</v>
      </c>
      <c r="O486" s="141">
        <v>690</v>
      </c>
      <c r="P486" s="142">
        <f t="shared" si="15"/>
        <v>0.34492753623188405</v>
      </c>
    </row>
    <row r="487" spans="1:16" s="149" customFormat="1" ht="13.7" customHeight="1" x14ac:dyDescent="0.25">
      <c r="A487" s="71">
        <v>333</v>
      </c>
      <c r="B487" s="72">
        <v>583</v>
      </c>
      <c r="C487" s="73" t="s">
        <v>128</v>
      </c>
      <c r="D487" s="134">
        <f t="shared" si="14"/>
        <v>57</v>
      </c>
      <c r="E487" s="135">
        <v>9</v>
      </c>
      <c r="F487" s="135">
        <v>81</v>
      </c>
      <c r="G487" s="135">
        <v>9</v>
      </c>
      <c r="H487" s="135">
        <v>17</v>
      </c>
      <c r="I487" s="135">
        <v>4</v>
      </c>
      <c r="J487" s="135">
        <v>2</v>
      </c>
      <c r="K487" s="135">
        <v>138</v>
      </c>
      <c r="L487" s="135">
        <v>1</v>
      </c>
      <c r="M487" s="135">
        <v>14</v>
      </c>
      <c r="N487" s="135">
        <v>275</v>
      </c>
      <c r="O487" s="135">
        <v>689</v>
      </c>
      <c r="P487" s="136">
        <f t="shared" si="15"/>
        <v>0.39912917271407838</v>
      </c>
    </row>
    <row r="488" spans="1:16" s="30" customFormat="1" ht="13.7" customHeight="1" x14ac:dyDescent="0.25">
      <c r="A488" s="59" t="s">
        <v>159</v>
      </c>
      <c r="B488" s="60">
        <v>583</v>
      </c>
      <c r="C488" s="61" t="s">
        <v>11</v>
      </c>
      <c r="D488" s="137">
        <f t="shared" si="14"/>
        <v>71</v>
      </c>
      <c r="E488" s="138">
        <v>26</v>
      </c>
      <c r="F488" s="138">
        <v>172</v>
      </c>
      <c r="G488" s="138">
        <v>15</v>
      </c>
      <c r="H488" s="138">
        <v>22</v>
      </c>
      <c r="I488" s="138">
        <v>7</v>
      </c>
      <c r="J488" s="138">
        <v>3</v>
      </c>
      <c r="K488" s="138">
        <v>243</v>
      </c>
      <c r="L488" s="138">
        <v>1</v>
      </c>
      <c r="M488" s="138">
        <v>24</v>
      </c>
      <c r="N488" s="138">
        <v>513</v>
      </c>
      <c r="O488" s="138">
        <v>1379</v>
      </c>
      <c r="P488" s="139">
        <f t="shared" si="15"/>
        <v>0.37200870195794056</v>
      </c>
    </row>
    <row r="489" spans="1:16" s="149" customFormat="1" ht="13.7" customHeight="1" x14ac:dyDescent="0.25">
      <c r="A489" s="71">
        <v>334</v>
      </c>
      <c r="B489" s="72">
        <v>584</v>
      </c>
      <c r="C489" s="73" t="s">
        <v>126</v>
      </c>
      <c r="D489" s="134">
        <f t="shared" si="14"/>
        <v>36</v>
      </c>
      <c r="E489" s="135">
        <v>34</v>
      </c>
      <c r="F489" s="135">
        <v>47</v>
      </c>
      <c r="G489" s="135">
        <v>4</v>
      </c>
      <c r="H489" s="135">
        <v>8</v>
      </c>
      <c r="I489" s="135">
        <v>3</v>
      </c>
      <c r="J489" s="135">
        <v>0</v>
      </c>
      <c r="K489" s="135">
        <v>83</v>
      </c>
      <c r="L489" s="135">
        <v>0</v>
      </c>
      <c r="M489" s="135">
        <v>11</v>
      </c>
      <c r="N489" s="135">
        <v>190</v>
      </c>
      <c r="O489" s="135">
        <v>435</v>
      </c>
      <c r="P489" s="136">
        <f t="shared" si="15"/>
        <v>0.43678160919540232</v>
      </c>
    </row>
    <row r="490" spans="1:16" s="149" customFormat="1" ht="13.7" customHeight="1" x14ac:dyDescent="0.25">
      <c r="A490" s="65">
        <v>335</v>
      </c>
      <c r="B490" s="66">
        <v>584</v>
      </c>
      <c r="C490" s="67" t="s">
        <v>130</v>
      </c>
      <c r="D490" s="140">
        <f t="shared" si="14"/>
        <v>9</v>
      </c>
      <c r="E490" s="141">
        <v>8</v>
      </c>
      <c r="F490" s="141">
        <v>29</v>
      </c>
      <c r="G490" s="141">
        <v>6</v>
      </c>
      <c r="H490" s="141">
        <v>8</v>
      </c>
      <c r="I490" s="141">
        <v>2</v>
      </c>
      <c r="J490" s="141">
        <v>1</v>
      </c>
      <c r="K490" s="141">
        <v>38</v>
      </c>
      <c r="L490" s="141">
        <v>1</v>
      </c>
      <c r="M490" s="141">
        <v>6</v>
      </c>
      <c r="N490" s="141">
        <v>99</v>
      </c>
      <c r="O490" s="141">
        <v>435</v>
      </c>
      <c r="P490" s="142">
        <f t="shared" si="15"/>
        <v>0.22758620689655173</v>
      </c>
    </row>
    <row r="491" spans="1:16" s="30" customFormat="1" ht="13.7" customHeight="1" x14ac:dyDescent="0.25">
      <c r="A491" s="59" t="s">
        <v>159</v>
      </c>
      <c r="B491" s="60">
        <v>584</v>
      </c>
      <c r="C491" s="61" t="s">
        <v>11</v>
      </c>
      <c r="D491" s="137">
        <f t="shared" si="14"/>
        <v>45</v>
      </c>
      <c r="E491" s="138">
        <v>42</v>
      </c>
      <c r="F491" s="138">
        <v>76</v>
      </c>
      <c r="G491" s="138">
        <v>10</v>
      </c>
      <c r="H491" s="138">
        <v>16</v>
      </c>
      <c r="I491" s="138">
        <v>5</v>
      </c>
      <c r="J491" s="138">
        <v>1</v>
      </c>
      <c r="K491" s="138">
        <v>121</v>
      </c>
      <c r="L491" s="138">
        <v>1</v>
      </c>
      <c r="M491" s="138">
        <v>17</v>
      </c>
      <c r="N491" s="138">
        <v>289</v>
      </c>
      <c r="O491" s="138">
        <v>870</v>
      </c>
      <c r="P491" s="139">
        <f t="shared" si="15"/>
        <v>0.33218390804597703</v>
      </c>
    </row>
    <row r="492" spans="1:16" s="149" customFormat="1" ht="13.7" customHeight="1" x14ac:dyDescent="0.25">
      <c r="A492" s="65">
        <v>336</v>
      </c>
      <c r="B492" s="66">
        <v>585</v>
      </c>
      <c r="C492" s="67" t="s">
        <v>126</v>
      </c>
      <c r="D492" s="140">
        <f t="shared" si="14"/>
        <v>11</v>
      </c>
      <c r="E492" s="141">
        <v>39</v>
      </c>
      <c r="F492" s="141">
        <v>71</v>
      </c>
      <c r="G492" s="141">
        <v>8</v>
      </c>
      <c r="H492" s="141">
        <v>9</v>
      </c>
      <c r="I492" s="141">
        <v>8</v>
      </c>
      <c r="J492" s="141">
        <v>0</v>
      </c>
      <c r="K492" s="141">
        <v>82</v>
      </c>
      <c r="L492" s="141">
        <v>1</v>
      </c>
      <c r="M492" s="141">
        <v>11</v>
      </c>
      <c r="N492" s="141">
        <v>229</v>
      </c>
      <c r="O492" s="141">
        <v>704</v>
      </c>
      <c r="P492" s="142">
        <f t="shared" si="15"/>
        <v>0.32528409090909088</v>
      </c>
    </row>
    <row r="493" spans="1:16" s="149" customFormat="1" ht="13.7" customHeight="1" x14ac:dyDescent="0.25">
      <c r="A493" s="71">
        <v>337</v>
      </c>
      <c r="B493" s="72">
        <v>585</v>
      </c>
      <c r="C493" s="73" t="s">
        <v>128</v>
      </c>
      <c r="D493" s="134">
        <f t="shared" si="14"/>
        <v>43</v>
      </c>
      <c r="E493" s="135">
        <v>33</v>
      </c>
      <c r="F493" s="135">
        <v>60</v>
      </c>
      <c r="G493" s="135">
        <v>5</v>
      </c>
      <c r="H493" s="135">
        <v>13</v>
      </c>
      <c r="I493" s="135">
        <v>4</v>
      </c>
      <c r="J493" s="135">
        <v>0</v>
      </c>
      <c r="K493" s="135">
        <v>103</v>
      </c>
      <c r="L493" s="135">
        <v>1</v>
      </c>
      <c r="M493" s="135">
        <v>9</v>
      </c>
      <c r="N493" s="135">
        <v>228</v>
      </c>
      <c r="O493" s="135">
        <v>704</v>
      </c>
      <c r="P493" s="136">
        <f t="shared" si="15"/>
        <v>0.32386363636363635</v>
      </c>
    </row>
    <row r="494" spans="1:16" s="149" customFormat="1" ht="13.7" customHeight="1" x14ac:dyDescent="0.25">
      <c r="A494" s="65">
        <v>338</v>
      </c>
      <c r="B494" s="66">
        <v>585</v>
      </c>
      <c r="C494" s="67" t="s">
        <v>129</v>
      </c>
      <c r="D494" s="140">
        <f t="shared" si="14"/>
        <v>26</v>
      </c>
      <c r="E494" s="141">
        <v>28</v>
      </c>
      <c r="F494" s="141">
        <v>77</v>
      </c>
      <c r="G494" s="141">
        <v>1</v>
      </c>
      <c r="H494" s="141">
        <v>7</v>
      </c>
      <c r="I494" s="141">
        <v>1</v>
      </c>
      <c r="J494" s="141">
        <v>0</v>
      </c>
      <c r="K494" s="141">
        <v>103</v>
      </c>
      <c r="L494" s="141">
        <v>5</v>
      </c>
      <c r="M494" s="141">
        <v>8</v>
      </c>
      <c r="N494" s="141">
        <v>230</v>
      </c>
      <c r="O494" s="141">
        <v>703</v>
      </c>
      <c r="P494" s="142">
        <f t="shared" si="15"/>
        <v>0.32716927453769556</v>
      </c>
    </row>
    <row r="495" spans="1:16" s="30" customFormat="1" ht="13.7" customHeight="1" x14ac:dyDescent="0.25">
      <c r="A495" s="59" t="s">
        <v>159</v>
      </c>
      <c r="B495" s="60">
        <v>585</v>
      </c>
      <c r="C495" s="61" t="s">
        <v>12</v>
      </c>
      <c r="D495" s="137">
        <f t="shared" si="14"/>
        <v>80</v>
      </c>
      <c r="E495" s="138">
        <v>100</v>
      </c>
      <c r="F495" s="138">
        <v>208</v>
      </c>
      <c r="G495" s="138">
        <v>14</v>
      </c>
      <c r="H495" s="138">
        <v>29</v>
      </c>
      <c r="I495" s="138">
        <v>13</v>
      </c>
      <c r="J495" s="138">
        <v>0</v>
      </c>
      <c r="K495" s="138">
        <v>288</v>
      </c>
      <c r="L495" s="138">
        <v>7</v>
      </c>
      <c r="M495" s="138">
        <v>28</v>
      </c>
      <c r="N495" s="138">
        <v>687</v>
      </c>
      <c r="O495" s="138">
        <v>2111</v>
      </c>
      <c r="P495" s="139">
        <f t="shared" si="15"/>
        <v>0.32543818095689248</v>
      </c>
    </row>
    <row r="496" spans="1:16" s="149" customFormat="1" ht="13.7" customHeight="1" x14ac:dyDescent="0.25">
      <c r="A496" s="65">
        <v>339</v>
      </c>
      <c r="B496" s="66">
        <v>586</v>
      </c>
      <c r="C496" s="67" t="s">
        <v>126</v>
      </c>
      <c r="D496" s="140">
        <f t="shared" si="14"/>
        <v>6</v>
      </c>
      <c r="E496" s="141">
        <v>9</v>
      </c>
      <c r="F496" s="141">
        <v>111</v>
      </c>
      <c r="G496" s="141">
        <v>2</v>
      </c>
      <c r="H496" s="141">
        <v>5</v>
      </c>
      <c r="I496" s="141">
        <v>5</v>
      </c>
      <c r="J496" s="141">
        <v>2</v>
      </c>
      <c r="K496" s="141">
        <v>105</v>
      </c>
      <c r="L496" s="141">
        <v>0</v>
      </c>
      <c r="M496" s="141">
        <v>6</v>
      </c>
      <c r="N496" s="141">
        <v>245</v>
      </c>
      <c r="O496" s="141">
        <v>723</v>
      </c>
      <c r="P496" s="142">
        <f t="shared" si="15"/>
        <v>0.33886583679114801</v>
      </c>
    </row>
    <row r="497" spans="1:16" s="30" customFormat="1" ht="13.7" customHeight="1" x14ac:dyDescent="0.25">
      <c r="A497" s="59" t="s">
        <v>159</v>
      </c>
      <c r="B497" s="60">
        <v>586</v>
      </c>
      <c r="C497" s="61" t="s">
        <v>9</v>
      </c>
      <c r="D497" s="137">
        <f t="shared" si="14"/>
        <v>6</v>
      </c>
      <c r="E497" s="138">
        <v>9</v>
      </c>
      <c r="F497" s="138">
        <v>111</v>
      </c>
      <c r="G497" s="138">
        <v>2</v>
      </c>
      <c r="H497" s="138">
        <v>5</v>
      </c>
      <c r="I497" s="138">
        <v>5</v>
      </c>
      <c r="J497" s="138">
        <v>2</v>
      </c>
      <c r="K497" s="138">
        <v>105</v>
      </c>
      <c r="L497" s="138">
        <v>0</v>
      </c>
      <c r="M497" s="138">
        <v>6</v>
      </c>
      <c r="N497" s="138">
        <v>245</v>
      </c>
      <c r="O497" s="138">
        <v>723</v>
      </c>
      <c r="P497" s="139">
        <f t="shared" si="15"/>
        <v>0.33886583679114801</v>
      </c>
    </row>
    <row r="498" spans="1:16" s="149" customFormat="1" ht="13.7" customHeight="1" x14ac:dyDescent="0.25">
      <c r="A498" s="65">
        <v>340</v>
      </c>
      <c r="B498" s="66">
        <v>587</v>
      </c>
      <c r="C498" s="67" t="s">
        <v>126</v>
      </c>
      <c r="D498" s="140">
        <f t="shared" si="14"/>
        <v>18</v>
      </c>
      <c r="E498" s="141">
        <v>43</v>
      </c>
      <c r="F498" s="141">
        <v>36</v>
      </c>
      <c r="G498" s="141">
        <v>1</v>
      </c>
      <c r="H498" s="141">
        <v>12</v>
      </c>
      <c r="I498" s="141">
        <v>5</v>
      </c>
      <c r="J498" s="141">
        <v>1</v>
      </c>
      <c r="K498" s="141">
        <v>61</v>
      </c>
      <c r="L498" s="141">
        <v>0</v>
      </c>
      <c r="M498" s="141">
        <v>7</v>
      </c>
      <c r="N498" s="141">
        <v>166</v>
      </c>
      <c r="O498" s="141">
        <v>504</v>
      </c>
      <c r="P498" s="142">
        <f t="shared" si="15"/>
        <v>0.32936507936507936</v>
      </c>
    </row>
    <row r="499" spans="1:16" s="30" customFormat="1" ht="13.7" customHeight="1" x14ac:dyDescent="0.25">
      <c r="A499" s="59" t="s">
        <v>159</v>
      </c>
      <c r="B499" s="60">
        <v>587</v>
      </c>
      <c r="C499" s="61" t="s">
        <v>9</v>
      </c>
      <c r="D499" s="137">
        <f t="shared" si="14"/>
        <v>18</v>
      </c>
      <c r="E499" s="138">
        <v>43</v>
      </c>
      <c r="F499" s="138">
        <v>36</v>
      </c>
      <c r="G499" s="138">
        <v>1</v>
      </c>
      <c r="H499" s="138">
        <v>12</v>
      </c>
      <c r="I499" s="138">
        <v>5</v>
      </c>
      <c r="J499" s="138">
        <v>1</v>
      </c>
      <c r="K499" s="138">
        <v>61</v>
      </c>
      <c r="L499" s="138">
        <v>0</v>
      </c>
      <c r="M499" s="138">
        <v>7</v>
      </c>
      <c r="N499" s="138">
        <v>166</v>
      </c>
      <c r="O499" s="138">
        <v>504</v>
      </c>
      <c r="P499" s="139">
        <f t="shared" si="15"/>
        <v>0.32936507936507936</v>
      </c>
    </row>
    <row r="500" spans="1:16" s="149" customFormat="1" ht="13.7" customHeight="1" x14ac:dyDescent="0.25">
      <c r="A500" s="65">
        <v>341</v>
      </c>
      <c r="B500" s="66">
        <v>588</v>
      </c>
      <c r="C500" s="67" t="s">
        <v>126</v>
      </c>
      <c r="D500" s="140">
        <f t="shared" si="14"/>
        <v>11</v>
      </c>
      <c r="E500" s="141">
        <v>13</v>
      </c>
      <c r="F500" s="141">
        <v>86</v>
      </c>
      <c r="G500" s="141">
        <v>6</v>
      </c>
      <c r="H500" s="141">
        <v>2</v>
      </c>
      <c r="I500" s="141">
        <v>3</v>
      </c>
      <c r="J500" s="141">
        <v>4</v>
      </c>
      <c r="K500" s="141">
        <v>75</v>
      </c>
      <c r="L500" s="141">
        <v>1</v>
      </c>
      <c r="M500" s="141">
        <v>10</v>
      </c>
      <c r="N500" s="141">
        <v>200</v>
      </c>
      <c r="O500" s="141">
        <v>456</v>
      </c>
      <c r="P500" s="142">
        <f t="shared" si="15"/>
        <v>0.43859649122807015</v>
      </c>
    </row>
    <row r="501" spans="1:16" s="149" customFormat="1" ht="13.7" customHeight="1" x14ac:dyDescent="0.25">
      <c r="A501" s="71">
        <v>342</v>
      </c>
      <c r="B501" s="72">
        <v>588</v>
      </c>
      <c r="C501" s="73" t="s">
        <v>128</v>
      </c>
      <c r="D501" s="134">
        <f t="shared" si="14"/>
        <v>0</v>
      </c>
      <c r="E501" s="135">
        <v>15</v>
      </c>
      <c r="F501" s="135">
        <v>78</v>
      </c>
      <c r="G501" s="135">
        <v>5</v>
      </c>
      <c r="H501" s="135">
        <v>3</v>
      </c>
      <c r="I501" s="135">
        <v>2</v>
      </c>
      <c r="J501" s="135">
        <v>2</v>
      </c>
      <c r="K501" s="135">
        <v>78</v>
      </c>
      <c r="L501" s="135">
        <v>0</v>
      </c>
      <c r="M501" s="135">
        <v>8</v>
      </c>
      <c r="N501" s="135">
        <v>191</v>
      </c>
      <c r="O501" s="135">
        <v>456</v>
      </c>
      <c r="P501" s="136">
        <f t="shared" si="15"/>
        <v>0.41885964912280704</v>
      </c>
    </row>
    <row r="502" spans="1:16" s="149" customFormat="1" ht="13.7" customHeight="1" x14ac:dyDescent="0.25">
      <c r="A502" s="65">
        <v>343</v>
      </c>
      <c r="B502" s="66">
        <v>588</v>
      </c>
      <c r="C502" s="67" t="s">
        <v>130</v>
      </c>
      <c r="D502" s="140">
        <f t="shared" si="14"/>
        <v>15</v>
      </c>
      <c r="E502" s="141">
        <v>81</v>
      </c>
      <c r="F502" s="141">
        <v>101</v>
      </c>
      <c r="G502" s="141">
        <v>3</v>
      </c>
      <c r="H502" s="141">
        <v>1</v>
      </c>
      <c r="I502" s="141">
        <v>5</v>
      </c>
      <c r="J502" s="141">
        <v>1</v>
      </c>
      <c r="K502" s="141">
        <v>116</v>
      </c>
      <c r="L502" s="141">
        <v>0</v>
      </c>
      <c r="M502" s="141">
        <v>8</v>
      </c>
      <c r="N502" s="141">
        <v>316</v>
      </c>
      <c r="O502" s="141">
        <v>731</v>
      </c>
      <c r="P502" s="142">
        <f t="shared" si="15"/>
        <v>0.4322845417236662</v>
      </c>
    </row>
    <row r="503" spans="1:16" s="30" customFormat="1" ht="13.7" customHeight="1" x14ac:dyDescent="0.25">
      <c r="A503" s="59" t="s">
        <v>159</v>
      </c>
      <c r="B503" s="60">
        <v>588</v>
      </c>
      <c r="C503" s="61" t="s">
        <v>12</v>
      </c>
      <c r="D503" s="137">
        <f t="shared" si="14"/>
        <v>4</v>
      </c>
      <c r="E503" s="138">
        <v>109</v>
      </c>
      <c r="F503" s="138">
        <v>265</v>
      </c>
      <c r="G503" s="138">
        <v>14</v>
      </c>
      <c r="H503" s="138">
        <v>6</v>
      </c>
      <c r="I503" s="138">
        <v>10</v>
      </c>
      <c r="J503" s="138">
        <v>7</v>
      </c>
      <c r="K503" s="138">
        <v>269</v>
      </c>
      <c r="L503" s="138">
        <v>1</v>
      </c>
      <c r="M503" s="138">
        <v>26</v>
      </c>
      <c r="N503" s="138">
        <v>707</v>
      </c>
      <c r="O503" s="138">
        <v>1643</v>
      </c>
      <c r="P503" s="139">
        <f t="shared" si="15"/>
        <v>0.4303104077906269</v>
      </c>
    </row>
    <row r="504" spans="1:16" s="149" customFormat="1" ht="13.7" customHeight="1" x14ac:dyDescent="0.25">
      <c r="A504" s="65">
        <v>344</v>
      </c>
      <c r="B504" s="66">
        <v>589</v>
      </c>
      <c r="C504" s="67" t="s">
        <v>126</v>
      </c>
      <c r="D504" s="140">
        <f t="shared" si="14"/>
        <v>1</v>
      </c>
      <c r="E504" s="141">
        <v>44</v>
      </c>
      <c r="F504" s="141">
        <v>63</v>
      </c>
      <c r="G504" s="141">
        <v>4</v>
      </c>
      <c r="H504" s="141">
        <v>7</v>
      </c>
      <c r="I504" s="141">
        <v>5</v>
      </c>
      <c r="J504" s="141">
        <v>0</v>
      </c>
      <c r="K504" s="141">
        <v>62</v>
      </c>
      <c r="L504" s="141">
        <v>4</v>
      </c>
      <c r="M504" s="141">
        <v>3</v>
      </c>
      <c r="N504" s="141">
        <v>192</v>
      </c>
      <c r="O504" s="141">
        <v>530</v>
      </c>
      <c r="P504" s="142">
        <f t="shared" si="15"/>
        <v>0.3622641509433962</v>
      </c>
    </row>
    <row r="505" spans="1:16" s="149" customFormat="1" ht="13.7" customHeight="1" x14ac:dyDescent="0.25">
      <c r="A505" s="71">
        <v>345</v>
      </c>
      <c r="B505" s="72">
        <v>589</v>
      </c>
      <c r="C505" s="73" t="s">
        <v>128</v>
      </c>
      <c r="D505" s="134">
        <f t="shared" si="14"/>
        <v>9</v>
      </c>
      <c r="E505" s="135">
        <v>40</v>
      </c>
      <c r="F505" s="135">
        <v>58</v>
      </c>
      <c r="G505" s="135">
        <v>2</v>
      </c>
      <c r="H505" s="135">
        <v>4</v>
      </c>
      <c r="I505" s="135">
        <v>4</v>
      </c>
      <c r="J505" s="135">
        <v>2</v>
      </c>
      <c r="K505" s="135">
        <v>49</v>
      </c>
      <c r="L505" s="135">
        <v>3</v>
      </c>
      <c r="M505" s="135">
        <v>8</v>
      </c>
      <c r="N505" s="135">
        <v>170</v>
      </c>
      <c r="O505" s="135">
        <v>530</v>
      </c>
      <c r="P505" s="136">
        <f t="shared" si="15"/>
        <v>0.32075471698113206</v>
      </c>
    </row>
    <row r="506" spans="1:16" s="30" customFormat="1" ht="13.7" customHeight="1" x14ac:dyDescent="0.25">
      <c r="A506" s="77" t="s">
        <v>159</v>
      </c>
      <c r="B506" s="78">
        <v>589</v>
      </c>
      <c r="C506" s="79" t="s">
        <v>11</v>
      </c>
      <c r="D506" s="152">
        <f t="shared" si="14"/>
        <v>10</v>
      </c>
      <c r="E506" s="145">
        <v>84</v>
      </c>
      <c r="F506" s="145">
        <v>121</v>
      </c>
      <c r="G506" s="145">
        <v>6</v>
      </c>
      <c r="H506" s="145">
        <v>11</v>
      </c>
      <c r="I506" s="145">
        <v>9</v>
      </c>
      <c r="J506" s="145">
        <v>2</v>
      </c>
      <c r="K506" s="145">
        <v>111</v>
      </c>
      <c r="L506" s="145">
        <v>7</v>
      </c>
      <c r="M506" s="145">
        <v>11</v>
      </c>
      <c r="N506" s="145">
        <v>362</v>
      </c>
      <c r="O506" s="145">
        <v>1060</v>
      </c>
      <c r="P506" s="146">
        <f t="shared" si="15"/>
        <v>0.34150943396226413</v>
      </c>
    </row>
    <row r="507" spans="1:16" s="149" customFormat="1" ht="14.1" customHeight="1" x14ac:dyDescent="0.25">
      <c r="A507" s="104">
        <v>346</v>
      </c>
      <c r="B507" s="105">
        <v>590</v>
      </c>
      <c r="C507" s="106" t="s">
        <v>126</v>
      </c>
      <c r="D507" s="153">
        <f t="shared" si="14"/>
        <v>46</v>
      </c>
      <c r="E507" s="147">
        <v>37</v>
      </c>
      <c r="F507" s="147">
        <v>119</v>
      </c>
      <c r="G507" s="147">
        <v>4</v>
      </c>
      <c r="H507" s="147">
        <v>15</v>
      </c>
      <c r="I507" s="147">
        <v>2</v>
      </c>
      <c r="J507" s="147">
        <v>1</v>
      </c>
      <c r="K507" s="147">
        <v>73</v>
      </c>
      <c r="L507" s="147">
        <v>2</v>
      </c>
      <c r="M507" s="147">
        <v>12</v>
      </c>
      <c r="N507" s="147">
        <v>265</v>
      </c>
      <c r="O507" s="147">
        <v>605</v>
      </c>
      <c r="P507" s="148">
        <f t="shared" si="15"/>
        <v>0.43801652892561982</v>
      </c>
    </row>
    <row r="508" spans="1:16" s="149" customFormat="1" ht="14.1" customHeight="1" x14ac:dyDescent="0.25">
      <c r="A508" s="65">
        <v>347</v>
      </c>
      <c r="B508" s="66">
        <v>590</v>
      </c>
      <c r="C508" s="67" t="s">
        <v>128</v>
      </c>
      <c r="D508" s="140">
        <f t="shared" si="14"/>
        <v>40</v>
      </c>
      <c r="E508" s="141">
        <v>28</v>
      </c>
      <c r="F508" s="141">
        <v>118</v>
      </c>
      <c r="G508" s="141">
        <v>3</v>
      </c>
      <c r="H508" s="141">
        <v>25</v>
      </c>
      <c r="I508" s="141">
        <v>3</v>
      </c>
      <c r="J508" s="141">
        <v>1</v>
      </c>
      <c r="K508" s="141">
        <v>78</v>
      </c>
      <c r="L508" s="141">
        <v>3</v>
      </c>
      <c r="M508" s="141">
        <v>6</v>
      </c>
      <c r="N508" s="141">
        <v>265</v>
      </c>
      <c r="O508" s="141">
        <v>604</v>
      </c>
      <c r="P508" s="142">
        <f t="shared" si="15"/>
        <v>0.43874172185430466</v>
      </c>
    </row>
    <row r="509" spans="1:16" s="30" customFormat="1" ht="14.1" customHeight="1" x14ac:dyDescent="0.25">
      <c r="A509" s="59" t="s">
        <v>159</v>
      </c>
      <c r="B509" s="60">
        <v>590</v>
      </c>
      <c r="C509" s="61" t="s">
        <v>11</v>
      </c>
      <c r="D509" s="137">
        <f t="shared" si="14"/>
        <v>86</v>
      </c>
      <c r="E509" s="138">
        <v>65</v>
      </c>
      <c r="F509" s="138">
        <v>237</v>
      </c>
      <c r="G509" s="138">
        <v>7</v>
      </c>
      <c r="H509" s="138">
        <v>40</v>
      </c>
      <c r="I509" s="138">
        <v>5</v>
      </c>
      <c r="J509" s="138">
        <v>2</v>
      </c>
      <c r="K509" s="138">
        <v>151</v>
      </c>
      <c r="L509" s="138">
        <v>5</v>
      </c>
      <c r="M509" s="138">
        <v>18</v>
      </c>
      <c r="N509" s="138">
        <v>530</v>
      </c>
      <c r="O509" s="138">
        <v>1209</v>
      </c>
      <c r="P509" s="139">
        <f t="shared" si="15"/>
        <v>0.43837882547559964</v>
      </c>
    </row>
    <row r="510" spans="1:16" s="149" customFormat="1" ht="14.1" customHeight="1" x14ac:dyDescent="0.25">
      <c r="A510" s="65">
        <v>348</v>
      </c>
      <c r="B510" s="66">
        <v>591</v>
      </c>
      <c r="C510" s="67" t="s">
        <v>126</v>
      </c>
      <c r="D510" s="140">
        <f t="shared" si="14"/>
        <v>34</v>
      </c>
      <c r="E510" s="141">
        <v>20</v>
      </c>
      <c r="F510" s="141">
        <v>100</v>
      </c>
      <c r="G510" s="141">
        <v>0</v>
      </c>
      <c r="H510" s="141">
        <v>24</v>
      </c>
      <c r="I510" s="141">
        <v>5</v>
      </c>
      <c r="J510" s="141">
        <v>0</v>
      </c>
      <c r="K510" s="141">
        <v>66</v>
      </c>
      <c r="L510" s="141">
        <v>0</v>
      </c>
      <c r="M510" s="141">
        <v>6</v>
      </c>
      <c r="N510" s="141">
        <v>221</v>
      </c>
      <c r="O510" s="141">
        <v>584</v>
      </c>
      <c r="P510" s="142">
        <f t="shared" si="15"/>
        <v>0.37842465753424659</v>
      </c>
    </row>
    <row r="511" spans="1:16" s="149" customFormat="1" ht="14.1" customHeight="1" x14ac:dyDescent="0.25">
      <c r="A511" s="71">
        <v>349</v>
      </c>
      <c r="B511" s="72">
        <v>591</v>
      </c>
      <c r="C511" s="73" t="s">
        <v>128</v>
      </c>
      <c r="D511" s="134">
        <f t="shared" si="14"/>
        <v>18</v>
      </c>
      <c r="E511" s="135">
        <v>21</v>
      </c>
      <c r="F511" s="135">
        <v>93</v>
      </c>
      <c r="G511" s="135">
        <v>1</v>
      </c>
      <c r="H511" s="135">
        <v>23</v>
      </c>
      <c r="I511" s="135">
        <v>0</v>
      </c>
      <c r="J511" s="135">
        <v>0</v>
      </c>
      <c r="K511" s="135">
        <v>75</v>
      </c>
      <c r="L511" s="135">
        <v>3</v>
      </c>
      <c r="M511" s="135">
        <v>9</v>
      </c>
      <c r="N511" s="135">
        <v>225</v>
      </c>
      <c r="O511" s="135">
        <v>583</v>
      </c>
      <c r="P511" s="136">
        <f t="shared" si="15"/>
        <v>0.38593481989708406</v>
      </c>
    </row>
    <row r="512" spans="1:16" s="30" customFormat="1" ht="14.1" customHeight="1" x14ac:dyDescent="0.25">
      <c r="A512" s="59" t="s">
        <v>159</v>
      </c>
      <c r="B512" s="60">
        <v>591</v>
      </c>
      <c r="C512" s="61" t="s">
        <v>11</v>
      </c>
      <c r="D512" s="137">
        <f t="shared" si="14"/>
        <v>52</v>
      </c>
      <c r="E512" s="138">
        <v>41</v>
      </c>
      <c r="F512" s="138">
        <v>193</v>
      </c>
      <c r="G512" s="138">
        <v>1</v>
      </c>
      <c r="H512" s="138">
        <v>47</v>
      </c>
      <c r="I512" s="138">
        <v>5</v>
      </c>
      <c r="J512" s="138">
        <v>0</v>
      </c>
      <c r="K512" s="138">
        <v>141</v>
      </c>
      <c r="L512" s="138">
        <v>3</v>
      </c>
      <c r="M512" s="138">
        <v>15</v>
      </c>
      <c r="N512" s="138">
        <v>446</v>
      </c>
      <c r="O512" s="138">
        <v>1167</v>
      </c>
      <c r="P512" s="139">
        <f t="shared" si="15"/>
        <v>0.38217652099400173</v>
      </c>
    </row>
    <row r="513" spans="1:16" s="149" customFormat="1" ht="14.1" customHeight="1" x14ac:dyDescent="0.25">
      <c r="A513" s="71">
        <v>350</v>
      </c>
      <c r="B513" s="72">
        <v>592</v>
      </c>
      <c r="C513" s="73" t="s">
        <v>126</v>
      </c>
      <c r="D513" s="134">
        <f t="shared" si="14"/>
        <v>2</v>
      </c>
      <c r="E513" s="135">
        <v>14</v>
      </c>
      <c r="F513" s="135">
        <v>72</v>
      </c>
      <c r="G513" s="135">
        <v>0</v>
      </c>
      <c r="H513" s="135">
        <v>16</v>
      </c>
      <c r="I513" s="135">
        <v>1</v>
      </c>
      <c r="J513" s="135">
        <v>2</v>
      </c>
      <c r="K513" s="135">
        <v>70</v>
      </c>
      <c r="L513" s="135">
        <v>0</v>
      </c>
      <c r="M513" s="135">
        <v>6</v>
      </c>
      <c r="N513" s="135">
        <v>181</v>
      </c>
      <c r="O513" s="135">
        <v>536</v>
      </c>
      <c r="P513" s="136">
        <f t="shared" si="15"/>
        <v>0.33768656716417911</v>
      </c>
    </row>
    <row r="514" spans="1:16" s="149" customFormat="1" ht="14.1" customHeight="1" x14ac:dyDescent="0.25">
      <c r="A514" s="65">
        <v>351</v>
      </c>
      <c r="B514" s="66">
        <v>592</v>
      </c>
      <c r="C514" s="67" t="s">
        <v>128</v>
      </c>
      <c r="D514" s="140">
        <f t="shared" si="14"/>
        <v>41</v>
      </c>
      <c r="E514" s="141">
        <v>10</v>
      </c>
      <c r="F514" s="141">
        <v>55</v>
      </c>
      <c r="G514" s="141">
        <v>2</v>
      </c>
      <c r="H514" s="141">
        <v>11</v>
      </c>
      <c r="I514" s="141">
        <v>5</v>
      </c>
      <c r="J514" s="141">
        <v>0</v>
      </c>
      <c r="K514" s="141">
        <v>96</v>
      </c>
      <c r="L514" s="141">
        <v>0</v>
      </c>
      <c r="M514" s="141">
        <v>4</v>
      </c>
      <c r="N514" s="141">
        <v>183</v>
      </c>
      <c r="O514" s="141">
        <v>535</v>
      </c>
      <c r="P514" s="142">
        <f t="shared" si="15"/>
        <v>0.34205607476635513</v>
      </c>
    </row>
    <row r="515" spans="1:16" s="30" customFormat="1" ht="14.1" customHeight="1" x14ac:dyDescent="0.25">
      <c r="A515" s="59" t="s">
        <v>159</v>
      </c>
      <c r="B515" s="60">
        <v>592</v>
      </c>
      <c r="C515" s="61" t="s">
        <v>11</v>
      </c>
      <c r="D515" s="137">
        <f t="shared" si="14"/>
        <v>39</v>
      </c>
      <c r="E515" s="138">
        <v>24</v>
      </c>
      <c r="F515" s="138">
        <v>127</v>
      </c>
      <c r="G515" s="138">
        <v>2</v>
      </c>
      <c r="H515" s="138">
        <v>27</v>
      </c>
      <c r="I515" s="138">
        <v>6</v>
      </c>
      <c r="J515" s="138">
        <v>2</v>
      </c>
      <c r="K515" s="138">
        <v>166</v>
      </c>
      <c r="L515" s="138">
        <v>0</v>
      </c>
      <c r="M515" s="138">
        <v>10</v>
      </c>
      <c r="N515" s="138">
        <v>364</v>
      </c>
      <c r="O515" s="138">
        <v>1071</v>
      </c>
      <c r="P515" s="139">
        <f t="shared" si="15"/>
        <v>0.33986928104575165</v>
      </c>
    </row>
    <row r="516" spans="1:16" s="149" customFormat="1" ht="14.1" customHeight="1" x14ac:dyDescent="0.25">
      <c r="A516" s="65">
        <v>352</v>
      </c>
      <c r="B516" s="66">
        <v>593</v>
      </c>
      <c r="C516" s="67" t="s">
        <v>126</v>
      </c>
      <c r="D516" s="140">
        <f t="shared" si="14"/>
        <v>16</v>
      </c>
      <c r="E516" s="141">
        <v>17</v>
      </c>
      <c r="F516" s="141">
        <v>55</v>
      </c>
      <c r="G516" s="141">
        <v>9</v>
      </c>
      <c r="H516" s="141">
        <v>5</v>
      </c>
      <c r="I516" s="141">
        <v>6</v>
      </c>
      <c r="J516" s="141">
        <v>2</v>
      </c>
      <c r="K516" s="141">
        <v>39</v>
      </c>
      <c r="L516" s="141">
        <v>0</v>
      </c>
      <c r="M516" s="141">
        <v>6</v>
      </c>
      <c r="N516" s="141">
        <v>139</v>
      </c>
      <c r="O516" s="141">
        <v>567</v>
      </c>
      <c r="P516" s="142">
        <f t="shared" si="15"/>
        <v>0.24514991181657847</v>
      </c>
    </row>
    <row r="517" spans="1:16" s="30" customFormat="1" ht="14.1" customHeight="1" x14ac:dyDescent="0.25">
      <c r="A517" s="59" t="s">
        <v>159</v>
      </c>
      <c r="B517" s="60">
        <v>593</v>
      </c>
      <c r="C517" s="61" t="s">
        <v>9</v>
      </c>
      <c r="D517" s="137">
        <f t="shared" si="14"/>
        <v>16</v>
      </c>
      <c r="E517" s="138">
        <v>17</v>
      </c>
      <c r="F517" s="138">
        <v>55</v>
      </c>
      <c r="G517" s="138">
        <v>9</v>
      </c>
      <c r="H517" s="138">
        <v>5</v>
      </c>
      <c r="I517" s="138">
        <v>6</v>
      </c>
      <c r="J517" s="138">
        <v>2</v>
      </c>
      <c r="K517" s="138">
        <v>39</v>
      </c>
      <c r="L517" s="138">
        <v>0</v>
      </c>
      <c r="M517" s="138">
        <v>6</v>
      </c>
      <c r="N517" s="138">
        <v>139</v>
      </c>
      <c r="O517" s="138">
        <v>567</v>
      </c>
      <c r="P517" s="139">
        <f t="shared" si="15"/>
        <v>0.24514991181657847</v>
      </c>
    </row>
    <row r="518" spans="1:16" s="149" customFormat="1" ht="14.1" customHeight="1" x14ac:dyDescent="0.25">
      <c r="A518" s="65">
        <v>353</v>
      </c>
      <c r="B518" s="66">
        <v>594</v>
      </c>
      <c r="C518" s="67" t="s">
        <v>126</v>
      </c>
      <c r="D518" s="140">
        <f t="shared" si="14"/>
        <v>28</v>
      </c>
      <c r="E518" s="141">
        <v>14</v>
      </c>
      <c r="F518" s="141">
        <v>51</v>
      </c>
      <c r="G518" s="141">
        <v>5</v>
      </c>
      <c r="H518" s="141">
        <v>5</v>
      </c>
      <c r="I518" s="141">
        <v>1</v>
      </c>
      <c r="J518" s="141">
        <v>1</v>
      </c>
      <c r="K518" s="141">
        <v>23</v>
      </c>
      <c r="L518" s="141">
        <v>2</v>
      </c>
      <c r="M518" s="141">
        <v>4</v>
      </c>
      <c r="N518" s="141">
        <v>106</v>
      </c>
      <c r="O518" s="141">
        <v>540</v>
      </c>
      <c r="P518" s="142">
        <f t="shared" si="15"/>
        <v>0.1962962962962963</v>
      </c>
    </row>
    <row r="519" spans="1:16" s="149" customFormat="1" ht="14.1" customHeight="1" x14ac:dyDescent="0.25">
      <c r="A519" s="71">
        <v>354</v>
      </c>
      <c r="B519" s="72">
        <v>594</v>
      </c>
      <c r="C519" s="73" t="s">
        <v>128</v>
      </c>
      <c r="D519" s="134">
        <f t="shared" si="14"/>
        <v>24</v>
      </c>
      <c r="E519" s="135">
        <v>13</v>
      </c>
      <c r="F519" s="135">
        <v>55</v>
      </c>
      <c r="G519" s="135">
        <v>7</v>
      </c>
      <c r="H519" s="135">
        <v>5</v>
      </c>
      <c r="I519" s="135">
        <v>1</v>
      </c>
      <c r="J519" s="135">
        <v>1</v>
      </c>
      <c r="K519" s="135">
        <v>31</v>
      </c>
      <c r="L519" s="135">
        <v>0</v>
      </c>
      <c r="M519" s="135">
        <v>5</v>
      </c>
      <c r="N519" s="135">
        <v>118</v>
      </c>
      <c r="O519" s="135">
        <v>539</v>
      </c>
      <c r="P519" s="136">
        <f t="shared" si="15"/>
        <v>0.21892393320964751</v>
      </c>
    </row>
    <row r="520" spans="1:16" s="30" customFormat="1" ht="14.1" customHeight="1" x14ac:dyDescent="0.25">
      <c r="A520" s="59" t="s">
        <v>159</v>
      </c>
      <c r="B520" s="60">
        <v>594</v>
      </c>
      <c r="C520" s="61" t="s">
        <v>11</v>
      </c>
      <c r="D520" s="137">
        <f t="shared" si="14"/>
        <v>52</v>
      </c>
      <c r="E520" s="138">
        <v>27</v>
      </c>
      <c r="F520" s="138">
        <v>106</v>
      </c>
      <c r="G520" s="138">
        <v>12</v>
      </c>
      <c r="H520" s="138">
        <v>10</v>
      </c>
      <c r="I520" s="138">
        <v>2</v>
      </c>
      <c r="J520" s="138">
        <v>2</v>
      </c>
      <c r="K520" s="138">
        <v>54</v>
      </c>
      <c r="L520" s="138">
        <v>2</v>
      </c>
      <c r="M520" s="138">
        <v>9</v>
      </c>
      <c r="N520" s="138">
        <v>224</v>
      </c>
      <c r="O520" s="138">
        <v>1079</v>
      </c>
      <c r="P520" s="139">
        <f t="shared" si="15"/>
        <v>0.20759962928637626</v>
      </c>
    </row>
    <row r="521" spans="1:16" s="149" customFormat="1" ht="14.1" customHeight="1" x14ac:dyDescent="0.25">
      <c r="A521" s="71">
        <v>355</v>
      </c>
      <c r="B521" s="72">
        <v>595</v>
      </c>
      <c r="C521" s="73" t="s">
        <v>126</v>
      </c>
      <c r="D521" s="134">
        <f t="shared" ref="D521:D584" si="16">LARGE(E521:K521,1)-LARGE(E521:K521,2)</f>
        <v>1</v>
      </c>
      <c r="E521" s="135">
        <v>26</v>
      </c>
      <c r="F521" s="135">
        <v>24</v>
      </c>
      <c r="G521" s="135">
        <v>3</v>
      </c>
      <c r="H521" s="135">
        <v>2</v>
      </c>
      <c r="I521" s="135">
        <v>3</v>
      </c>
      <c r="J521" s="135">
        <v>2</v>
      </c>
      <c r="K521" s="135">
        <v>25</v>
      </c>
      <c r="L521" s="135">
        <v>0</v>
      </c>
      <c r="M521" s="135">
        <v>4</v>
      </c>
      <c r="N521" s="135">
        <v>89</v>
      </c>
      <c r="O521" s="135">
        <v>417</v>
      </c>
      <c r="P521" s="136">
        <f t="shared" ref="P521:P584" si="17">N521/O521</f>
        <v>0.21342925659472423</v>
      </c>
    </row>
    <row r="522" spans="1:16" s="149" customFormat="1" ht="14.1" customHeight="1" x14ac:dyDescent="0.25">
      <c r="A522" s="65">
        <v>356</v>
      </c>
      <c r="B522" s="66">
        <v>595</v>
      </c>
      <c r="C522" s="67" t="s">
        <v>128</v>
      </c>
      <c r="D522" s="140">
        <f t="shared" si="16"/>
        <v>15</v>
      </c>
      <c r="E522" s="141">
        <v>12</v>
      </c>
      <c r="F522" s="141">
        <v>42</v>
      </c>
      <c r="G522" s="141">
        <v>5</v>
      </c>
      <c r="H522" s="141">
        <v>1</v>
      </c>
      <c r="I522" s="141">
        <v>2</v>
      </c>
      <c r="J522" s="141">
        <v>1</v>
      </c>
      <c r="K522" s="141">
        <v>27</v>
      </c>
      <c r="L522" s="141">
        <v>1</v>
      </c>
      <c r="M522" s="141">
        <v>7</v>
      </c>
      <c r="N522" s="141">
        <v>98</v>
      </c>
      <c r="O522" s="141">
        <v>417</v>
      </c>
      <c r="P522" s="142">
        <f t="shared" si="17"/>
        <v>0.23501199040767387</v>
      </c>
    </row>
    <row r="523" spans="1:16" s="30" customFormat="1" ht="14.1" customHeight="1" x14ac:dyDescent="0.25">
      <c r="A523" s="59" t="s">
        <v>159</v>
      </c>
      <c r="B523" s="60">
        <v>595</v>
      </c>
      <c r="C523" s="61" t="s">
        <v>11</v>
      </c>
      <c r="D523" s="137">
        <f t="shared" si="16"/>
        <v>14</v>
      </c>
      <c r="E523" s="138">
        <v>38</v>
      </c>
      <c r="F523" s="138">
        <v>66</v>
      </c>
      <c r="G523" s="138">
        <v>8</v>
      </c>
      <c r="H523" s="138">
        <v>3</v>
      </c>
      <c r="I523" s="138">
        <v>5</v>
      </c>
      <c r="J523" s="138">
        <v>3</v>
      </c>
      <c r="K523" s="138">
        <v>52</v>
      </c>
      <c r="L523" s="138">
        <v>1</v>
      </c>
      <c r="M523" s="138">
        <v>11</v>
      </c>
      <c r="N523" s="138">
        <v>187</v>
      </c>
      <c r="O523" s="138">
        <v>834</v>
      </c>
      <c r="P523" s="139">
        <f t="shared" si="17"/>
        <v>0.22422062350119903</v>
      </c>
    </row>
    <row r="524" spans="1:16" s="149" customFormat="1" ht="14.1" customHeight="1" x14ac:dyDescent="0.25">
      <c r="A524" s="65">
        <v>357</v>
      </c>
      <c r="B524" s="66">
        <v>596</v>
      </c>
      <c r="C524" s="67" t="s">
        <v>126</v>
      </c>
      <c r="D524" s="140">
        <f t="shared" si="16"/>
        <v>28</v>
      </c>
      <c r="E524" s="141">
        <v>37</v>
      </c>
      <c r="F524" s="141">
        <v>91</v>
      </c>
      <c r="G524" s="141">
        <v>3</v>
      </c>
      <c r="H524" s="141">
        <v>8</v>
      </c>
      <c r="I524" s="141">
        <v>5</v>
      </c>
      <c r="J524" s="141">
        <v>2</v>
      </c>
      <c r="K524" s="141">
        <v>63</v>
      </c>
      <c r="L524" s="141">
        <v>0</v>
      </c>
      <c r="M524" s="141">
        <v>14</v>
      </c>
      <c r="N524" s="141">
        <v>223</v>
      </c>
      <c r="O524" s="141">
        <v>537</v>
      </c>
      <c r="P524" s="142">
        <f t="shared" si="17"/>
        <v>0.41527001862197394</v>
      </c>
    </row>
    <row r="525" spans="1:16" s="30" customFormat="1" ht="14.1" customHeight="1" x14ac:dyDescent="0.25">
      <c r="A525" s="59" t="s">
        <v>159</v>
      </c>
      <c r="B525" s="60">
        <v>596</v>
      </c>
      <c r="C525" s="61" t="s">
        <v>9</v>
      </c>
      <c r="D525" s="137">
        <f t="shared" si="16"/>
        <v>28</v>
      </c>
      <c r="E525" s="138">
        <v>37</v>
      </c>
      <c r="F525" s="138">
        <v>91</v>
      </c>
      <c r="G525" s="138">
        <v>3</v>
      </c>
      <c r="H525" s="138">
        <v>8</v>
      </c>
      <c r="I525" s="138">
        <v>5</v>
      </c>
      <c r="J525" s="138">
        <v>2</v>
      </c>
      <c r="K525" s="138">
        <v>63</v>
      </c>
      <c r="L525" s="138">
        <v>0</v>
      </c>
      <c r="M525" s="138">
        <v>14</v>
      </c>
      <c r="N525" s="138">
        <v>223</v>
      </c>
      <c r="O525" s="138">
        <v>537</v>
      </c>
      <c r="P525" s="139">
        <f t="shared" si="17"/>
        <v>0.41527001862197394</v>
      </c>
    </row>
    <row r="526" spans="1:16" s="149" customFormat="1" ht="14.1" customHeight="1" x14ac:dyDescent="0.25">
      <c r="A526" s="65">
        <v>358</v>
      </c>
      <c r="B526" s="66">
        <v>597</v>
      </c>
      <c r="C526" s="67" t="s">
        <v>126</v>
      </c>
      <c r="D526" s="140">
        <f t="shared" si="16"/>
        <v>27</v>
      </c>
      <c r="E526" s="141">
        <v>85</v>
      </c>
      <c r="F526" s="141">
        <v>112</v>
      </c>
      <c r="G526" s="141">
        <v>8</v>
      </c>
      <c r="H526" s="141">
        <v>8</v>
      </c>
      <c r="I526" s="141">
        <v>3</v>
      </c>
      <c r="J526" s="141">
        <v>3</v>
      </c>
      <c r="K526" s="141">
        <v>50</v>
      </c>
      <c r="L526" s="141">
        <v>0</v>
      </c>
      <c r="M526" s="141">
        <v>16</v>
      </c>
      <c r="N526" s="141">
        <v>285</v>
      </c>
      <c r="O526" s="141">
        <v>667</v>
      </c>
      <c r="P526" s="142">
        <f t="shared" si="17"/>
        <v>0.42728635682158922</v>
      </c>
    </row>
    <row r="527" spans="1:16" s="149" customFormat="1" ht="14.1" customHeight="1" x14ac:dyDescent="0.25">
      <c r="A527" s="71">
        <v>359</v>
      </c>
      <c r="B527" s="72">
        <v>597</v>
      </c>
      <c r="C527" s="73" t="s">
        <v>128</v>
      </c>
      <c r="D527" s="134">
        <f t="shared" si="16"/>
        <v>2</v>
      </c>
      <c r="E527" s="135">
        <v>74</v>
      </c>
      <c r="F527" s="135">
        <v>76</v>
      </c>
      <c r="G527" s="135">
        <v>2</v>
      </c>
      <c r="H527" s="135">
        <v>4</v>
      </c>
      <c r="I527" s="135">
        <v>3</v>
      </c>
      <c r="J527" s="135">
        <v>2</v>
      </c>
      <c r="K527" s="135">
        <v>55</v>
      </c>
      <c r="L527" s="135">
        <v>0</v>
      </c>
      <c r="M527" s="135">
        <v>8</v>
      </c>
      <c r="N527" s="135">
        <v>224</v>
      </c>
      <c r="O527" s="135">
        <v>666</v>
      </c>
      <c r="P527" s="136">
        <f t="shared" si="17"/>
        <v>0.33633633633633636</v>
      </c>
    </row>
    <row r="528" spans="1:16" s="149" customFormat="1" ht="14.1" customHeight="1" x14ac:dyDescent="0.25">
      <c r="A528" s="65">
        <v>360</v>
      </c>
      <c r="B528" s="66">
        <v>597</v>
      </c>
      <c r="C528" s="67" t="s">
        <v>129</v>
      </c>
      <c r="D528" s="140">
        <f t="shared" si="16"/>
        <v>26</v>
      </c>
      <c r="E528" s="141">
        <v>70</v>
      </c>
      <c r="F528" s="141">
        <v>96</v>
      </c>
      <c r="G528" s="141">
        <v>3</v>
      </c>
      <c r="H528" s="141">
        <v>5</v>
      </c>
      <c r="I528" s="141">
        <v>2</v>
      </c>
      <c r="J528" s="141">
        <v>4</v>
      </c>
      <c r="K528" s="141">
        <v>56</v>
      </c>
      <c r="L528" s="141">
        <v>0</v>
      </c>
      <c r="M528" s="141">
        <v>6</v>
      </c>
      <c r="N528" s="141">
        <v>242</v>
      </c>
      <c r="O528" s="141">
        <v>666</v>
      </c>
      <c r="P528" s="142">
        <f t="shared" si="17"/>
        <v>0.36336336336336339</v>
      </c>
    </row>
    <row r="529" spans="1:16" s="30" customFormat="1" ht="14.1" customHeight="1" x14ac:dyDescent="0.25">
      <c r="A529" s="59" t="s">
        <v>159</v>
      </c>
      <c r="B529" s="60">
        <v>597</v>
      </c>
      <c r="C529" s="61" t="s">
        <v>12</v>
      </c>
      <c r="D529" s="137">
        <f t="shared" si="16"/>
        <v>55</v>
      </c>
      <c r="E529" s="138">
        <v>229</v>
      </c>
      <c r="F529" s="138">
        <v>284</v>
      </c>
      <c r="G529" s="138">
        <v>13</v>
      </c>
      <c r="H529" s="138">
        <v>17</v>
      </c>
      <c r="I529" s="138">
        <v>8</v>
      </c>
      <c r="J529" s="138">
        <v>9</v>
      </c>
      <c r="K529" s="138">
        <v>161</v>
      </c>
      <c r="L529" s="138">
        <v>0</v>
      </c>
      <c r="M529" s="138">
        <v>30</v>
      </c>
      <c r="N529" s="138">
        <v>751</v>
      </c>
      <c r="O529" s="138">
        <v>1999</v>
      </c>
      <c r="P529" s="139">
        <f t="shared" si="17"/>
        <v>0.37568784392196097</v>
      </c>
    </row>
    <row r="530" spans="1:16" s="149" customFormat="1" ht="14.1" customHeight="1" x14ac:dyDescent="0.25">
      <c r="A530" s="65">
        <v>361</v>
      </c>
      <c r="B530" s="66">
        <v>598</v>
      </c>
      <c r="C530" s="67" t="s">
        <v>126</v>
      </c>
      <c r="D530" s="140">
        <f t="shared" si="16"/>
        <v>3</v>
      </c>
      <c r="E530" s="141">
        <v>24</v>
      </c>
      <c r="F530" s="141">
        <v>31</v>
      </c>
      <c r="G530" s="141">
        <v>1</v>
      </c>
      <c r="H530" s="141">
        <v>0</v>
      </c>
      <c r="I530" s="141">
        <v>12</v>
      </c>
      <c r="J530" s="141">
        <v>4</v>
      </c>
      <c r="K530" s="141">
        <v>34</v>
      </c>
      <c r="L530" s="141">
        <v>0</v>
      </c>
      <c r="M530" s="141">
        <v>1</v>
      </c>
      <c r="N530" s="141">
        <v>107</v>
      </c>
      <c r="O530" s="141">
        <v>724</v>
      </c>
      <c r="P530" s="142">
        <f t="shared" si="17"/>
        <v>0.1477900552486188</v>
      </c>
    </row>
    <row r="531" spans="1:16" s="149" customFormat="1" ht="14.1" customHeight="1" x14ac:dyDescent="0.25">
      <c r="A531" s="71">
        <v>362</v>
      </c>
      <c r="B531" s="72">
        <v>598</v>
      </c>
      <c r="C531" s="73" t="s">
        <v>128</v>
      </c>
      <c r="D531" s="134">
        <f t="shared" si="16"/>
        <v>22</v>
      </c>
      <c r="E531" s="135">
        <v>18</v>
      </c>
      <c r="F531" s="135">
        <v>57</v>
      </c>
      <c r="G531" s="135">
        <v>4</v>
      </c>
      <c r="H531" s="135">
        <v>2</v>
      </c>
      <c r="I531" s="135">
        <v>0</v>
      </c>
      <c r="J531" s="135">
        <v>0</v>
      </c>
      <c r="K531" s="135">
        <v>35</v>
      </c>
      <c r="L531" s="135">
        <v>0</v>
      </c>
      <c r="M531" s="135">
        <v>1</v>
      </c>
      <c r="N531" s="135">
        <v>117</v>
      </c>
      <c r="O531" s="135">
        <v>724</v>
      </c>
      <c r="P531" s="136">
        <f t="shared" si="17"/>
        <v>0.16160220994475138</v>
      </c>
    </row>
    <row r="532" spans="1:16" s="30" customFormat="1" ht="14.1" customHeight="1" x14ac:dyDescent="0.25">
      <c r="A532" s="59" t="s">
        <v>159</v>
      </c>
      <c r="B532" s="60">
        <v>598</v>
      </c>
      <c r="C532" s="61" t="s">
        <v>11</v>
      </c>
      <c r="D532" s="137">
        <f t="shared" si="16"/>
        <v>19</v>
      </c>
      <c r="E532" s="138">
        <v>42</v>
      </c>
      <c r="F532" s="138">
        <v>88</v>
      </c>
      <c r="G532" s="138">
        <v>5</v>
      </c>
      <c r="H532" s="138">
        <v>2</v>
      </c>
      <c r="I532" s="138">
        <v>12</v>
      </c>
      <c r="J532" s="138">
        <v>4</v>
      </c>
      <c r="K532" s="138">
        <v>69</v>
      </c>
      <c r="L532" s="138">
        <v>0</v>
      </c>
      <c r="M532" s="138">
        <v>2</v>
      </c>
      <c r="N532" s="138">
        <v>224</v>
      </c>
      <c r="O532" s="138">
        <v>1448</v>
      </c>
      <c r="P532" s="139">
        <f t="shared" si="17"/>
        <v>0.15469613259668508</v>
      </c>
    </row>
    <row r="533" spans="1:16" s="149" customFormat="1" ht="14.1" customHeight="1" x14ac:dyDescent="0.25">
      <c r="A533" s="71">
        <v>363</v>
      </c>
      <c r="B533" s="72">
        <v>600</v>
      </c>
      <c r="C533" s="73" t="s">
        <v>126</v>
      </c>
      <c r="D533" s="134">
        <f t="shared" si="16"/>
        <v>19</v>
      </c>
      <c r="E533" s="135">
        <v>12</v>
      </c>
      <c r="F533" s="135">
        <v>49</v>
      </c>
      <c r="G533" s="135">
        <v>5</v>
      </c>
      <c r="H533" s="135">
        <v>1</v>
      </c>
      <c r="I533" s="135">
        <v>11</v>
      </c>
      <c r="J533" s="135">
        <v>2</v>
      </c>
      <c r="K533" s="135">
        <v>68</v>
      </c>
      <c r="L533" s="135">
        <v>2</v>
      </c>
      <c r="M533" s="135">
        <v>7</v>
      </c>
      <c r="N533" s="135">
        <v>157</v>
      </c>
      <c r="O533" s="135">
        <v>588</v>
      </c>
      <c r="P533" s="136">
        <f t="shared" si="17"/>
        <v>0.26700680272108845</v>
      </c>
    </row>
    <row r="534" spans="1:16" s="149" customFormat="1" ht="14.1" customHeight="1" x14ac:dyDescent="0.25">
      <c r="A534" s="65">
        <v>364</v>
      </c>
      <c r="B534" s="66">
        <v>600</v>
      </c>
      <c r="C534" s="67" t="s">
        <v>128</v>
      </c>
      <c r="D534" s="140">
        <f t="shared" si="16"/>
        <v>37</v>
      </c>
      <c r="E534" s="141">
        <v>22</v>
      </c>
      <c r="F534" s="141">
        <v>39</v>
      </c>
      <c r="G534" s="141">
        <v>6</v>
      </c>
      <c r="H534" s="141">
        <v>7</v>
      </c>
      <c r="I534" s="141">
        <v>11</v>
      </c>
      <c r="J534" s="141">
        <v>4</v>
      </c>
      <c r="K534" s="141">
        <v>76</v>
      </c>
      <c r="L534" s="141">
        <v>0</v>
      </c>
      <c r="M534" s="141">
        <v>5</v>
      </c>
      <c r="N534" s="141">
        <v>170</v>
      </c>
      <c r="O534" s="141">
        <v>588</v>
      </c>
      <c r="P534" s="142">
        <f t="shared" si="17"/>
        <v>0.28911564625850339</v>
      </c>
    </row>
    <row r="535" spans="1:16" s="149" customFormat="1" ht="14.1" customHeight="1" x14ac:dyDescent="0.25">
      <c r="A535" s="71">
        <v>365</v>
      </c>
      <c r="B535" s="72">
        <v>600</v>
      </c>
      <c r="C535" s="73" t="s">
        <v>129</v>
      </c>
      <c r="D535" s="134">
        <f t="shared" si="16"/>
        <v>4</v>
      </c>
      <c r="E535" s="135">
        <v>20</v>
      </c>
      <c r="F535" s="135">
        <v>65</v>
      </c>
      <c r="G535" s="135">
        <v>3</v>
      </c>
      <c r="H535" s="135">
        <v>5</v>
      </c>
      <c r="I535" s="135">
        <v>14</v>
      </c>
      <c r="J535" s="135">
        <v>2</v>
      </c>
      <c r="K535" s="135">
        <v>61</v>
      </c>
      <c r="L535" s="135">
        <v>0</v>
      </c>
      <c r="M535" s="135">
        <v>5</v>
      </c>
      <c r="N535" s="135">
        <v>175</v>
      </c>
      <c r="O535" s="135">
        <v>587</v>
      </c>
      <c r="P535" s="136">
        <f t="shared" si="17"/>
        <v>0.2981260647359455</v>
      </c>
    </row>
    <row r="536" spans="1:16" s="30" customFormat="1" ht="14.1" customHeight="1" x14ac:dyDescent="0.25">
      <c r="A536" s="59" t="s">
        <v>159</v>
      </c>
      <c r="B536" s="60">
        <v>600</v>
      </c>
      <c r="C536" s="61" t="s">
        <v>12</v>
      </c>
      <c r="D536" s="137">
        <f t="shared" si="16"/>
        <v>52</v>
      </c>
      <c r="E536" s="138">
        <v>54</v>
      </c>
      <c r="F536" s="138">
        <v>153</v>
      </c>
      <c r="G536" s="138">
        <v>14</v>
      </c>
      <c r="H536" s="138">
        <v>13</v>
      </c>
      <c r="I536" s="138">
        <v>36</v>
      </c>
      <c r="J536" s="138">
        <v>8</v>
      </c>
      <c r="K536" s="138">
        <v>205</v>
      </c>
      <c r="L536" s="138">
        <v>2</v>
      </c>
      <c r="M536" s="138">
        <v>17</v>
      </c>
      <c r="N536" s="138">
        <v>502</v>
      </c>
      <c r="O536" s="138">
        <v>1763</v>
      </c>
      <c r="P536" s="139">
        <f t="shared" si="17"/>
        <v>0.28474191718661374</v>
      </c>
    </row>
    <row r="537" spans="1:16" s="149" customFormat="1" ht="14.1" customHeight="1" x14ac:dyDescent="0.25">
      <c r="A537" s="71">
        <v>366</v>
      </c>
      <c r="B537" s="72">
        <v>601</v>
      </c>
      <c r="C537" s="73" t="s">
        <v>126</v>
      </c>
      <c r="D537" s="134">
        <f t="shared" si="16"/>
        <v>19</v>
      </c>
      <c r="E537" s="135">
        <v>32</v>
      </c>
      <c r="F537" s="135">
        <v>90</v>
      </c>
      <c r="G537" s="135">
        <v>2</v>
      </c>
      <c r="H537" s="135">
        <v>2</v>
      </c>
      <c r="I537" s="135">
        <v>1</v>
      </c>
      <c r="J537" s="135">
        <v>2</v>
      </c>
      <c r="K537" s="135">
        <v>71</v>
      </c>
      <c r="L537" s="135">
        <v>0</v>
      </c>
      <c r="M537" s="135">
        <v>7</v>
      </c>
      <c r="N537" s="135">
        <v>207</v>
      </c>
      <c r="O537" s="135">
        <v>532</v>
      </c>
      <c r="P537" s="136">
        <f t="shared" si="17"/>
        <v>0.38909774436090228</v>
      </c>
    </row>
    <row r="538" spans="1:16" s="149" customFormat="1" ht="14.1" customHeight="1" x14ac:dyDescent="0.25">
      <c r="A538" s="65">
        <v>367</v>
      </c>
      <c r="B538" s="66">
        <v>601</v>
      </c>
      <c r="C538" s="67" t="s">
        <v>128</v>
      </c>
      <c r="D538" s="140">
        <f t="shared" si="16"/>
        <v>5</v>
      </c>
      <c r="E538" s="141">
        <v>32</v>
      </c>
      <c r="F538" s="141">
        <v>84</v>
      </c>
      <c r="G538" s="141">
        <v>4</v>
      </c>
      <c r="H538" s="141">
        <v>4</v>
      </c>
      <c r="I538" s="141">
        <v>10</v>
      </c>
      <c r="J538" s="141">
        <v>3</v>
      </c>
      <c r="K538" s="141">
        <v>79</v>
      </c>
      <c r="L538" s="141">
        <v>4</v>
      </c>
      <c r="M538" s="141">
        <v>9</v>
      </c>
      <c r="N538" s="141">
        <v>229</v>
      </c>
      <c r="O538" s="141">
        <v>531</v>
      </c>
      <c r="P538" s="142">
        <f t="shared" si="17"/>
        <v>0.4312617702448211</v>
      </c>
    </row>
    <row r="539" spans="1:16" s="149" customFormat="1" ht="14.1" customHeight="1" x14ac:dyDescent="0.25">
      <c r="A539" s="71">
        <v>368</v>
      </c>
      <c r="B539" s="72">
        <v>601</v>
      </c>
      <c r="C539" s="73" t="s">
        <v>129</v>
      </c>
      <c r="D539" s="134">
        <f t="shared" si="16"/>
        <v>13</v>
      </c>
      <c r="E539" s="135">
        <v>29</v>
      </c>
      <c r="F539" s="135">
        <v>88</v>
      </c>
      <c r="G539" s="135">
        <v>6</v>
      </c>
      <c r="H539" s="135">
        <v>3</v>
      </c>
      <c r="I539" s="135">
        <v>2</v>
      </c>
      <c r="J539" s="135">
        <v>0</v>
      </c>
      <c r="K539" s="135">
        <v>75</v>
      </c>
      <c r="L539" s="135">
        <v>1</v>
      </c>
      <c r="M539" s="135">
        <v>6</v>
      </c>
      <c r="N539" s="135">
        <v>210</v>
      </c>
      <c r="O539" s="135">
        <v>531</v>
      </c>
      <c r="P539" s="136">
        <f t="shared" si="17"/>
        <v>0.39548022598870058</v>
      </c>
    </row>
    <row r="540" spans="1:16" s="30" customFormat="1" ht="14.1" customHeight="1" x14ac:dyDescent="0.25">
      <c r="A540" s="59" t="s">
        <v>159</v>
      </c>
      <c r="B540" s="60">
        <v>601</v>
      </c>
      <c r="C540" s="61" t="s">
        <v>12</v>
      </c>
      <c r="D540" s="137">
        <f t="shared" si="16"/>
        <v>37</v>
      </c>
      <c r="E540" s="138">
        <v>93</v>
      </c>
      <c r="F540" s="138">
        <v>262</v>
      </c>
      <c r="G540" s="138">
        <v>12</v>
      </c>
      <c r="H540" s="138">
        <v>9</v>
      </c>
      <c r="I540" s="138">
        <v>13</v>
      </c>
      <c r="J540" s="138">
        <v>5</v>
      </c>
      <c r="K540" s="138">
        <v>225</v>
      </c>
      <c r="L540" s="138">
        <v>5</v>
      </c>
      <c r="M540" s="138">
        <v>22</v>
      </c>
      <c r="N540" s="138">
        <v>646</v>
      </c>
      <c r="O540" s="138">
        <v>1594</v>
      </c>
      <c r="P540" s="139">
        <f t="shared" si="17"/>
        <v>0.40526976160602257</v>
      </c>
    </row>
    <row r="541" spans="1:16" s="149" customFormat="1" ht="14.1" customHeight="1" x14ac:dyDescent="0.25">
      <c r="A541" s="71">
        <v>369</v>
      </c>
      <c r="B541" s="72">
        <v>602</v>
      </c>
      <c r="C541" s="73" t="s">
        <v>126</v>
      </c>
      <c r="D541" s="134">
        <f t="shared" si="16"/>
        <v>3</v>
      </c>
      <c r="E541" s="135">
        <v>20</v>
      </c>
      <c r="F541" s="135">
        <v>65</v>
      </c>
      <c r="G541" s="135">
        <v>1</v>
      </c>
      <c r="H541" s="135">
        <v>7</v>
      </c>
      <c r="I541" s="135">
        <v>4</v>
      </c>
      <c r="J541" s="135">
        <v>1</v>
      </c>
      <c r="K541" s="135">
        <v>62</v>
      </c>
      <c r="L541" s="135">
        <v>1</v>
      </c>
      <c r="M541" s="135">
        <v>6</v>
      </c>
      <c r="N541" s="135">
        <v>167</v>
      </c>
      <c r="O541" s="135">
        <v>581</v>
      </c>
      <c r="P541" s="136">
        <f t="shared" si="17"/>
        <v>0.28743545611015492</v>
      </c>
    </row>
    <row r="542" spans="1:16" s="30" customFormat="1" ht="14.1" customHeight="1" x14ac:dyDescent="0.25">
      <c r="A542" s="59" t="s">
        <v>159</v>
      </c>
      <c r="B542" s="60">
        <v>602</v>
      </c>
      <c r="C542" s="61" t="s">
        <v>9</v>
      </c>
      <c r="D542" s="137">
        <f t="shared" si="16"/>
        <v>3</v>
      </c>
      <c r="E542" s="138">
        <v>20</v>
      </c>
      <c r="F542" s="138">
        <v>65</v>
      </c>
      <c r="G542" s="138">
        <v>1</v>
      </c>
      <c r="H542" s="138">
        <v>7</v>
      </c>
      <c r="I542" s="138">
        <v>4</v>
      </c>
      <c r="J542" s="138">
        <v>1</v>
      </c>
      <c r="K542" s="138">
        <v>62</v>
      </c>
      <c r="L542" s="138">
        <v>1</v>
      </c>
      <c r="M542" s="138">
        <v>6</v>
      </c>
      <c r="N542" s="138">
        <v>167</v>
      </c>
      <c r="O542" s="138">
        <v>581</v>
      </c>
      <c r="P542" s="139">
        <f t="shared" si="17"/>
        <v>0.28743545611015492</v>
      </c>
    </row>
    <row r="543" spans="1:16" s="149" customFormat="1" ht="14.1" customHeight="1" x14ac:dyDescent="0.25">
      <c r="A543" s="71">
        <v>370</v>
      </c>
      <c r="B543" s="72">
        <v>603</v>
      </c>
      <c r="C543" s="73" t="s">
        <v>126</v>
      </c>
      <c r="D543" s="134">
        <f t="shared" si="16"/>
        <v>32</v>
      </c>
      <c r="E543" s="135">
        <v>42</v>
      </c>
      <c r="F543" s="135">
        <v>49</v>
      </c>
      <c r="G543" s="135">
        <v>5</v>
      </c>
      <c r="H543" s="135">
        <v>13</v>
      </c>
      <c r="I543" s="135">
        <v>9</v>
      </c>
      <c r="J543" s="135">
        <v>0</v>
      </c>
      <c r="K543" s="135">
        <v>81</v>
      </c>
      <c r="L543" s="135">
        <v>1</v>
      </c>
      <c r="M543" s="135">
        <v>12</v>
      </c>
      <c r="N543" s="135">
        <v>212</v>
      </c>
      <c r="O543" s="135">
        <v>692</v>
      </c>
      <c r="P543" s="136">
        <f t="shared" si="17"/>
        <v>0.30635838150289019</v>
      </c>
    </row>
    <row r="544" spans="1:16" s="149" customFormat="1" ht="14.1" customHeight="1" x14ac:dyDescent="0.25">
      <c r="A544" s="65">
        <v>371</v>
      </c>
      <c r="B544" s="66">
        <v>603</v>
      </c>
      <c r="C544" s="67" t="s">
        <v>128</v>
      </c>
      <c r="D544" s="140">
        <f t="shared" si="16"/>
        <v>33</v>
      </c>
      <c r="E544" s="141">
        <v>40</v>
      </c>
      <c r="F544" s="141">
        <v>44</v>
      </c>
      <c r="G544" s="141">
        <v>2</v>
      </c>
      <c r="H544" s="141">
        <v>22</v>
      </c>
      <c r="I544" s="141">
        <v>5</v>
      </c>
      <c r="J544" s="141">
        <v>6</v>
      </c>
      <c r="K544" s="141">
        <v>77</v>
      </c>
      <c r="L544" s="141">
        <v>0</v>
      </c>
      <c r="M544" s="141">
        <v>7</v>
      </c>
      <c r="N544" s="141">
        <v>203</v>
      </c>
      <c r="O544" s="141">
        <v>692</v>
      </c>
      <c r="P544" s="142">
        <f t="shared" si="17"/>
        <v>0.29335260115606937</v>
      </c>
    </row>
    <row r="545" spans="1:16" s="149" customFormat="1" ht="14.1" customHeight="1" x14ac:dyDescent="0.25">
      <c r="A545" s="71">
        <v>372</v>
      </c>
      <c r="B545" s="72">
        <v>603</v>
      </c>
      <c r="C545" s="73" t="s">
        <v>129</v>
      </c>
      <c r="D545" s="134">
        <f t="shared" si="16"/>
        <v>54</v>
      </c>
      <c r="E545" s="135">
        <v>28</v>
      </c>
      <c r="F545" s="135">
        <v>43</v>
      </c>
      <c r="G545" s="135">
        <v>6</v>
      </c>
      <c r="H545" s="135">
        <v>21</v>
      </c>
      <c r="I545" s="135">
        <v>8</v>
      </c>
      <c r="J545" s="135">
        <v>0</v>
      </c>
      <c r="K545" s="135">
        <v>97</v>
      </c>
      <c r="L545" s="135">
        <v>0</v>
      </c>
      <c r="M545" s="135">
        <v>5</v>
      </c>
      <c r="N545" s="135">
        <v>208</v>
      </c>
      <c r="O545" s="135">
        <v>692</v>
      </c>
      <c r="P545" s="136">
        <f t="shared" si="17"/>
        <v>0.30057803468208094</v>
      </c>
    </row>
    <row r="546" spans="1:16" s="30" customFormat="1" ht="14.1" customHeight="1" x14ac:dyDescent="0.25">
      <c r="A546" s="59" t="s">
        <v>159</v>
      </c>
      <c r="B546" s="60">
        <v>603</v>
      </c>
      <c r="C546" s="61" t="s">
        <v>12</v>
      </c>
      <c r="D546" s="137">
        <f t="shared" si="16"/>
        <v>119</v>
      </c>
      <c r="E546" s="138">
        <v>110</v>
      </c>
      <c r="F546" s="138">
        <v>136</v>
      </c>
      <c r="G546" s="138">
        <v>13</v>
      </c>
      <c r="H546" s="138">
        <v>56</v>
      </c>
      <c r="I546" s="138">
        <v>22</v>
      </c>
      <c r="J546" s="138">
        <v>6</v>
      </c>
      <c r="K546" s="138">
        <v>255</v>
      </c>
      <c r="L546" s="138">
        <v>1</v>
      </c>
      <c r="M546" s="138">
        <v>24</v>
      </c>
      <c r="N546" s="138">
        <v>623</v>
      </c>
      <c r="O546" s="138">
        <v>2076</v>
      </c>
      <c r="P546" s="139">
        <f t="shared" si="17"/>
        <v>0.30009633911368017</v>
      </c>
    </row>
    <row r="547" spans="1:16" s="149" customFormat="1" ht="14.1" customHeight="1" x14ac:dyDescent="0.25">
      <c r="A547" s="71">
        <v>373</v>
      </c>
      <c r="B547" s="72">
        <v>604</v>
      </c>
      <c r="C547" s="73" t="s">
        <v>126</v>
      </c>
      <c r="D547" s="134">
        <f t="shared" si="16"/>
        <v>26</v>
      </c>
      <c r="E547" s="135">
        <v>29</v>
      </c>
      <c r="F547" s="135">
        <v>42</v>
      </c>
      <c r="G547" s="135">
        <v>1</v>
      </c>
      <c r="H547" s="135">
        <v>10</v>
      </c>
      <c r="I547" s="135">
        <v>9</v>
      </c>
      <c r="J547" s="135">
        <v>4</v>
      </c>
      <c r="K547" s="135">
        <v>68</v>
      </c>
      <c r="L547" s="135">
        <v>0</v>
      </c>
      <c r="M547" s="135">
        <v>8</v>
      </c>
      <c r="N547" s="135">
        <v>171</v>
      </c>
      <c r="O547" s="135">
        <v>462</v>
      </c>
      <c r="P547" s="136">
        <f t="shared" si="17"/>
        <v>0.37012987012987014</v>
      </c>
    </row>
    <row r="548" spans="1:16" s="149" customFormat="1" ht="14.1" customHeight="1" x14ac:dyDescent="0.25">
      <c r="A548" s="65">
        <v>374</v>
      </c>
      <c r="B548" s="66">
        <v>604</v>
      </c>
      <c r="C548" s="67" t="s">
        <v>128</v>
      </c>
      <c r="D548" s="140">
        <f t="shared" si="16"/>
        <v>39</v>
      </c>
      <c r="E548" s="141">
        <v>18</v>
      </c>
      <c r="F548" s="141">
        <v>38</v>
      </c>
      <c r="G548" s="141">
        <v>1</v>
      </c>
      <c r="H548" s="141">
        <v>5</v>
      </c>
      <c r="I548" s="141">
        <v>10</v>
      </c>
      <c r="J548" s="141">
        <v>0</v>
      </c>
      <c r="K548" s="141">
        <v>77</v>
      </c>
      <c r="L548" s="141">
        <v>0</v>
      </c>
      <c r="M548" s="141">
        <v>9</v>
      </c>
      <c r="N548" s="141">
        <v>158</v>
      </c>
      <c r="O548" s="141">
        <v>461</v>
      </c>
      <c r="P548" s="142">
        <f t="shared" si="17"/>
        <v>0.34273318872017355</v>
      </c>
    </row>
    <row r="549" spans="1:16" s="30" customFormat="1" ht="14.1" customHeight="1" x14ac:dyDescent="0.25">
      <c r="A549" s="59" t="s">
        <v>159</v>
      </c>
      <c r="B549" s="60">
        <v>604</v>
      </c>
      <c r="C549" s="61" t="s">
        <v>11</v>
      </c>
      <c r="D549" s="137">
        <f t="shared" si="16"/>
        <v>65</v>
      </c>
      <c r="E549" s="138">
        <v>47</v>
      </c>
      <c r="F549" s="138">
        <v>80</v>
      </c>
      <c r="G549" s="138">
        <v>2</v>
      </c>
      <c r="H549" s="138">
        <v>15</v>
      </c>
      <c r="I549" s="138">
        <v>19</v>
      </c>
      <c r="J549" s="138">
        <v>4</v>
      </c>
      <c r="K549" s="138">
        <v>145</v>
      </c>
      <c r="L549" s="138">
        <v>0</v>
      </c>
      <c r="M549" s="138">
        <v>17</v>
      </c>
      <c r="N549" s="138">
        <v>329</v>
      </c>
      <c r="O549" s="138">
        <v>923</v>
      </c>
      <c r="P549" s="139">
        <f t="shared" si="17"/>
        <v>0.35644637053087758</v>
      </c>
    </row>
    <row r="550" spans="1:16" s="149" customFormat="1" ht="14.1" customHeight="1" x14ac:dyDescent="0.25">
      <c r="A550" s="65">
        <v>375</v>
      </c>
      <c r="B550" s="66">
        <v>605</v>
      </c>
      <c r="C550" s="67" t="s">
        <v>126</v>
      </c>
      <c r="D550" s="140">
        <f t="shared" si="16"/>
        <v>1</v>
      </c>
      <c r="E550" s="141">
        <v>16</v>
      </c>
      <c r="F550" s="141">
        <v>36</v>
      </c>
      <c r="G550" s="141">
        <v>7</v>
      </c>
      <c r="H550" s="141">
        <v>1</v>
      </c>
      <c r="I550" s="141">
        <v>2</v>
      </c>
      <c r="J550" s="141">
        <v>2</v>
      </c>
      <c r="K550" s="141">
        <v>35</v>
      </c>
      <c r="L550" s="141">
        <v>2</v>
      </c>
      <c r="M550" s="141">
        <v>5</v>
      </c>
      <c r="N550" s="141">
        <v>106</v>
      </c>
      <c r="O550" s="141">
        <v>673</v>
      </c>
      <c r="P550" s="142">
        <f t="shared" si="17"/>
        <v>0.1575037147102526</v>
      </c>
    </row>
    <row r="551" spans="1:16" s="149" customFormat="1" ht="14.1" customHeight="1" x14ac:dyDescent="0.25">
      <c r="A551" s="71">
        <v>376</v>
      </c>
      <c r="B551" s="72">
        <v>605</v>
      </c>
      <c r="C551" s="73" t="s">
        <v>128</v>
      </c>
      <c r="D551" s="134">
        <f t="shared" si="16"/>
        <v>1</v>
      </c>
      <c r="E551" s="135">
        <v>15</v>
      </c>
      <c r="F551" s="135">
        <v>45</v>
      </c>
      <c r="G551" s="135">
        <v>3</v>
      </c>
      <c r="H551" s="135">
        <v>3</v>
      </c>
      <c r="I551" s="135">
        <v>1</v>
      </c>
      <c r="J551" s="135">
        <v>3</v>
      </c>
      <c r="K551" s="135">
        <v>46</v>
      </c>
      <c r="L551" s="135">
        <v>2</v>
      </c>
      <c r="M551" s="135">
        <v>7</v>
      </c>
      <c r="N551" s="135">
        <v>125</v>
      </c>
      <c r="O551" s="135">
        <v>673</v>
      </c>
      <c r="P551" s="136">
        <f t="shared" si="17"/>
        <v>0.18573551263001487</v>
      </c>
    </row>
    <row r="552" spans="1:16" s="149" customFormat="1" ht="14.1" customHeight="1" x14ac:dyDescent="0.25">
      <c r="A552" s="65">
        <v>377</v>
      </c>
      <c r="B552" s="66">
        <v>605</v>
      </c>
      <c r="C552" s="67" t="s">
        <v>129</v>
      </c>
      <c r="D552" s="140">
        <f t="shared" si="16"/>
        <v>7</v>
      </c>
      <c r="E552" s="141">
        <v>14</v>
      </c>
      <c r="F552" s="141">
        <v>44</v>
      </c>
      <c r="G552" s="141">
        <v>4</v>
      </c>
      <c r="H552" s="141">
        <v>1</v>
      </c>
      <c r="I552" s="141">
        <v>1</v>
      </c>
      <c r="J552" s="141">
        <v>0</v>
      </c>
      <c r="K552" s="141">
        <v>51</v>
      </c>
      <c r="L552" s="141">
        <v>1</v>
      </c>
      <c r="M552" s="141">
        <v>2</v>
      </c>
      <c r="N552" s="141">
        <v>118</v>
      </c>
      <c r="O552" s="141">
        <v>673</v>
      </c>
      <c r="P552" s="142">
        <f t="shared" si="17"/>
        <v>0.17533432392273401</v>
      </c>
    </row>
    <row r="553" spans="1:16" s="149" customFormat="1" ht="14.1" customHeight="1" x14ac:dyDescent="0.25">
      <c r="A553" s="71">
        <v>378</v>
      </c>
      <c r="B553" s="72">
        <v>605</v>
      </c>
      <c r="C553" s="73" t="s">
        <v>138</v>
      </c>
      <c r="D553" s="134">
        <f t="shared" si="16"/>
        <v>4</v>
      </c>
      <c r="E553" s="135">
        <v>12</v>
      </c>
      <c r="F553" s="135">
        <v>35</v>
      </c>
      <c r="G553" s="135">
        <v>6</v>
      </c>
      <c r="H553" s="135">
        <v>5</v>
      </c>
      <c r="I553" s="135">
        <v>5</v>
      </c>
      <c r="J553" s="135">
        <v>0</v>
      </c>
      <c r="K553" s="135">
        <v>31</v>
      </c>
      <c r="L553" s="135">
        <v>2</v>
      </c>
      <c r="M553" s="135">
        <v>3</v>
      </c>
      <c r="N553" s="135">
        <v>99</v>
      </c>
      <c r="O553" s="135">
        <v>673</v>
      </c>
      <c r="P553" s="136">
        <f t="shared" si="17"/>
        <v>0.14710252600297177</v>
      </c>
    </row>
    <row r="554" spans="1:16" s="149" customFormat="1" ht="14.1" customHeight="1" x14ac:dyDescent="0.25">
      <c r="A554" s="65">
        <v>379</v>
      </c>
      <c r="B554" s="66">
        <v>605</v>
      </c>
      <c r="C554" s="67" t="s">
        <v>139</v>
      </c>
      <c r="D554" s="140">
        <f t="shared" si="16"/>
        <v>24</v>
      </c>
      <c r="E554" s="141">
        <v>11</v>
      </c>
      <c r="F554" s="141">
        <v>54</v>
      </c>
      <c r="G554" s="141">
        <v>6</v>
      </c>
      <c r="H554" s="141">
        <v>0</v>
      </c>
      <c r="I554" s="141">
        <v>1</v>
      </c>
      <c r="J554" s="141">
        <v>1</v>
      </c>
      <c r="K554" s="141">
        <v>30</v>
      </c>
      <c r="L554" s="141">
        <v>1</v>
      </c>
      <c r="M554" s="141">
        <v>3</v>
      </c>
      <c r="N554" s="141">
        <v>107</v>
      </c>
      <c r="O554" s="141">
        <v>673</v>
      </c>
      <c r="P554" s="142">
        <f t="shared" si="17"/>
        <v>0.15898959881129271</v>
      </c>
    </row>
    <row r="555" spans="1:16" s="149" customFormat="1" ht="14.1" customHeight="1" x14ac:dyDescent="0.25">
      <c r="A555" s="71">
        <v>380</v>
      </c>
      <c r="B555" s="72">
        <v>605</v>
      </c>
      <c r="C555" s="73" t="s">
        <v>140</v>
      </c>
      <c r="D555" s="134">
        <f t="shared" si="16"/>
        <v>4</v>
      </c>
      <c r="E555" s="135">
        <v>28</v>
      </c>
      <c r="F555" s="135">
        <v>35</v>
      </c>
      <c r="G555" s="135">
        <v>7</v>
      </c>
      <c r="H555" s="135">
        <v>7</v>
      </c>
      <c r="I555" s="135">
        <v>1</v>
      </c>
      <c r="J555" s="135">
        <v>0</v>
      </c>
      <c r="K555" s="135">
        <v>31</v>
      </c>
      <c r="L555" s="135">
        <v>4</v>
      </c>
      <c r="M555" s="135">
        <v>5</v>
      </c>
      <c r="N555" s="135">
        <v>118</v>
      </c>
      <c r="O555" s="135">
        <v>673</v>
      </c>
      <c r="P555" s="136">
        <f t="shared" si="17"/>
        <v>0.17533432392273401</v>
      </c>
    </row>
    <row r="556" spans="1:16" s="149" customFormat="1" ht="14.1" customHeight="1" x14ac:dyDescent="0.25">
      <c r="A556" s="65">
        <v>381</v>
      </c>
      <c r="B556" s="66">
        <v>605</v>
      </c>
      <c r="C556" s="67" t="s">
        <v>141</v>
      </c>
      <c r="D556" s="140">
        <f t="shared" si="16"/>
        <v>12</v>
      </c>
      <c r="E556" s="141">
        <v>16</v>
      </c>
      <c r="F556" s="141">
        <v>35</v>
      </c>
      <c r="G556" s="141">
        <v>5</v>
      </c>
      <c r="H556" s="141">
        <v>3</v>
      </c>
      <c r="I556" s="141">
        <v>0</v>
      </c>
      <c r="J556" s="141">
        <v>2</v>
      </c>
      <c r="K556" s="141">
        <v>47</v>
      </c>
      <c r="L556" s="141">
        <v>0</v>
      </c>
      <c r="M556" s="141">
        <v>2</v>
      </c>
      <c r="N556" s="141">
        <v>110</v>
      </c>
      <c r="O556" s="141">
        <v>673</v>
      </c>
      <c r="P556" s="142">
        <f t="shared" si="17"/>
        <v>0.16344725111441308</v>
      </c>
    </row>
    <row r="557" spans="1:16" s="149" customFormat="1" ht="14.1" customHeight="1" x14ac:dyDescent="0.25">
      <c r="A557" s="71">
        <v>382</v>
      </c>
      <c r="B557" s="72">
        <v>605</v>
      </c>
      <c r="C557" s="73" t="s">
        <v>142</v>
      </c>
      <c r="D557" s="134">
        <f t="shared" si="16"/>
        <v>8</v>
      </c>
      <c r="E557" s="135">
        <v>21</v>
      </c>
      <c r="F557" s="135">
        <v>35</v>
      </c>
      <c r="G557" s="135">
        <v>4</v>
      </c>
      <c r="H557" s="135">
        <v>3</v>
      </c>
      <c r="I557" s="135">
        <v>3</v>
      </c>
      <c r="J557" s="135">
        <v>2</v>
      </c>
      <c r="K557" s="135">
        <v>43</v>
      </c>
      <c r="L557" s="135">
        <v>5</v>
      </c>
      <c r="M557" s="135">
        <v>8</v>
      </c>
      <c r="N557" s="135">
        <v>124</v>
      </c>
      <c r="O557" s="135">
        <v>673</v>
      </c>
      <c r="P557" s="136">
        <f t="shared" si="17"/>
        <v>0.18424962852897475</v>
      </c>
    </row>
    <row r="558" spans="1:16" s="149" customFormat="1" ht="14.1" customHeight="1" x14ac:dyDescent="0.25">
      <c r="A558" s="65">
        <v>383</v>
      </c>
      <c r="B558" s="66">
        <v>605</v>
      </c>
      <c r="C558" s="67" t="s">
        <v>143</v>
      </c>
      <c r="D558" s="140">
        <f t="shared" si="16"/>
        <v>15</v>
      </c>
      <c r="E558" s="141">
        <v>12</v>
      </c>
      <c r="F558" s="141">
        <v>30</v>
      </c>
      <c r="G558" s="141">
        <v>9</v>
      </c>
      <c r="H558" s="141">
        <v>5</v>
      </c>
      <c r="I558" s="141">
        <v>3</v>
      </c>
      <c r="J558" s="141">
        <v>1</v>
      </c>
      <c r="K558" s="141">
        <v>45</v>
      </c>
      <c r="L558" s="141">
        <v>0</v>
      </c>
      <c r="M558" s="141">
        <v>4</v>
      </c>
      <c r="N558" s="141">
        <v>109</v>
      </c>
      <c r="O558" s="141">
        <v>672</v>
      </c>
      <c r="P558" s="142">
        <f t="shared" si="17"/>
        <v>0.16220238095238096</v>
      </c>
    </row>
    <row r="559" spans="1:16" s="30" customFormat="1" ht="14.1" customHeight="1" x14ac:dyDescent="0.25">
      <c r="A559" s="59" t="s">
        <v>159</v>
      </c>
      <c r="B559" s="60">
        <v>605</v>
      </c>
      <c r="C559" s="61" t="s">
        <v>18</v>
      </c>
      <c r="D559" s="137">
        <f t="shared" si="16"/>
        <v>10</v>
      </c>
      <c r="E559" s="138">
        <v>145</v>
      </c>
      <c r="F559" s="138">
        <v>349</v>
      </c>
      <c r="G559" s="138">
        <v>51</v>
      </c>
      <c r="H559" s="138">
        <v>28</v>
      </c>
      <c r="I559" s="138">
        <v>17</v>
      </c>
      <c r="J559" s="138">
        <v>11</v>
      </c>
      <c r="K559" s="138">
        <v>359</v>
      </c>
      <c r="L559" s="138">
        <v>17</v>
      </c>
      <c r="M559" s="138">
        <v>39</v>
      </c>
      <c r="N559" s="138">
        <v>1016</v>
      </c>
      <c r="O559" s="138">
        <v>6056</v>
      </c>
      <c r="P559" s="139">
        <f t="shared" si="17"/>
        <v>0.16776750330250992</v>
      </c>
    </row>
    <row r="560" spans="1:16" s="149" customFormat="1" ht="14.1" customHeight="1" x14ac:dyDescent="0.25">
      <c r="A560" s="65">
        <v>384</v>
      </c>
      <c r="B560" s="66">
        <v>606</v>
      </c>
      <c r="C560" s="67" t="s">
        <v>126</v>
      </c>
      <c r="D560" s="140">
        <f t="shared" si="16"/>
        <v>5</v>
      </c>
      <c r="E560" s="141">
        <v>15</v>
      </c>
      <c r="F560" s="141">
        <v>34</v>
      </c>
      <c r="G560" s="141">
        <v>4</v>
      </c>
      <c r="H560" s="141">
        <v>5</v>
      </c>
      <c r="I560" s="141">
        <v>3</v>
      </c>
      <c r="J560" s="141">
        <v>1</v>
      </c>
      <c r="K560" s="141">
        <v>39</v>
      </c>
      <c r="L560" s="141">
        <v>1</v>
      </c>
      <c r="M560" s="141">
        <v>4</v>
      </c>
      <c r="N560" s="141">
        <v>106</v>
      </c>
      <c r="O560" s="141">
        <v>643</v>
      </c>
      <c r="P560" s="142">
        <f t="shared" si="17"/>
        <v>0.16485225505443235</v>
      </c>
    </row>
    <row r="561" spans="1:16" s="149" customFormat="1" ht="14.1" customHeight="1" x14ac:dyDescent="0.25">
      <c r="A561" s="221">
        <v>385</v>
      </c>
      <c r="B561" s="222">
        <v>606</v>
      </c>
      <c r="C561" s="223" t="s">
        <v>128</v>
      </c>
      <c r="D561" s="224">
        <f t="shared" si="16"/>
        <v>3</v>
      </c>
      <c r="E561" s="225">
        <v>9</v>
      </c>
      <c r="F561" s="225">
        <v>31</v>
      </c>
      <c r="G561" s="225">
        <v>2</v>
      </c>
      <c r="H561" s="225">
        <v>1</v>
      </c>
      <c r="I561" s="225">
        <v>3</v>
      </c>
      <c r="J561" s="225">
        <v>2</v>
      </c>
      <c r="K561" s="225">
        <v>34</v>
      </c>
      <c r="L561" s="225">
        <v>2</v>
      </c>
      <c r="M561" s="225">
        <v>5</v>
      </c>
      <c r="N561" s="225">
        <v>89</v>
      </c>
      <c r="O561" s="225">
        <v>643</v>
      </c>
      <c r="P561" s="226">
        <f t="shared" si="17"/>
        <v>0.13841368584758942</v>
      </c>
    </row>
    <row r="562" spans="1:16" s="149" customFormat="1" ht="14.1" customHeight="1" x14ac:dyDescent="0.25">
      <c r="A562" s="53">
        <v>386</v>
      </c>
      <c r="B562" s="54">
        <v>606</v>
      </c>
      <c r="C562" s="55" t="s">
        <v>129</v>
      </c>
      <c r="D562" s="131">
        <f t="shared" si="16"/>
        <v>4</v>
      </c>
      <c r="E562" s="132">
        <v>6</v>
      </c>
      <c r="F562" s="132">
        <v>22</v>
      </c>
      <c r="G562" s="132">
        <v>3</v>
      </c>
      <c r="H562" s="132">
        <v>3</v>
      </c>
      <c r="I562" s="132">
        <v>1</v>
      </c>
      <c r="J562" s="132">
        <v>2</v>
      </c>
      <c r="K562" s="132">
        <v>26</v>
      </c>
      <c r="L562" s="132">
        <v>1</v>
      </c>
      <c r="M562" s="132">
        <v>0</v>
      </c>
      <c r="N562" s="132">
        <v>64</v>
      </c>
      <c r="O562" s="132">
        <v>643</v>
      </c>
      <c r="P562" s="133">
        <f t="shared" si="17"/>
        <v>9.9533437013996889E-2</v>
      </c>
    </row>
    <row r="563" spans="1:16" s="149" customFormat="1" ht="14.1" customHeight="1" x14ac:dyDescent="0.25">
      <c r="A563" s="71">
        <v>387</v>
      </c>
      <c r="B563" s="72">
        <v>606</v>
      </c>
      <c r="C563" s="73" t="s">
        <v>138</v>
      </c>
      <c r="D563" s="134">
        <f t="shared" si="16"/>
        <v>5</v>
      </c>
      <c r="E563" s="135">
        <v>13</v>
      </c>
      <c r="F563" s="135">
        <v>25</v>
      </c>
      <c r="G563" s="135">
        <v>4</v>
      </c>
      <c r="H563" s="135">
        <v>3</v>
      </c>
      <c r="I563" s="135">
        <v>2</v>
      </c>
      <c r="J563" s="135">
        <v>2</v>
      </c>
      <c r="K563" s="135">
        <v>30</v>
      </c>
      <c r="L563" s="135">
        <v>0</v>
      </c>
      <c r="M563" s="135">
        <v>2</v>
      </c>
      <c r="N563" s="135">
        <v>81</v>
      </c>
      <c r="O563" s="135">
        <v>642</v>
      </c>
      <c r="P563" s="136">
        <f t="shared" si="17"/>
        <v>0.12616822429906541</v>
      </c>
    </row>
    <row r="564" spans="1:16" s="30" customFormat="1" ht="14.1" customHeight="1" x14ac:dyDescent="0.25">
      <c r="A564" s="59" t="s">
        <v>159</v>
      </c>
      <c r="B564" s="60">
        <v>606</v>
      </c>
      <c r="C564" s="61" t="s">
        <v>13</v>
      </c>
      <c r="D564" s="137">
        <f t="shared" si="16"/>
        <v>17</v>
      </c>
      <c r="E564" s="138">
        <v>43</v>
      </c>
      <c r="F564" s="138">
        <v>112</v>
      </c>
      <c r="G564" s="138">
        <v>13</v>
      </c>
      <c r="H564" s="138">
        <v>12</v>
      </c>
      <c r="I564" s="138">
        <v>9</v>
      </c>
      <c r="J564" s="138">
        <v>7</v>
      </c>
      <c r="K564" s="138">
        <v>129</v>
      </c>
      <c r="L564" s="138">
        <v>4</v>
      </c>
      <c r="M564" s="138">
        <v>11</v>
      </c>
      <c r="N564" s="138">
        <v>340</v>
      </c>
      <c r="O564" s="138">
        <v>2571</v>
      </c>
      <c r="P564" s="139">
        <f t="shared" si="17"/>
        <v>0.13224426293271102</v>
      </c>
    </row>
    <row r="565" spans="1:16" s="149" customFormat="1" ht="14.1" customHeight="1" x14ac:dyDescent="0.25">
      <c r="A565" s="71">
        <v>388</v>
      </c>
      <c r="B565" s="72">
        <v>607</v>
      </c>
      <c r="C565" s="73" t="s">
        <v>126</v>
      </c>
      <c r="D565" s="134">
        <f t="shared" si="16"/>
        <v>34</v>
      </c>
      <c r="E565" s="135">
        <v>17</v>
      </c>
      <c r="F565" s="135">
        <v>97</v>
      </c>
      <c r="G565" s="135">
        <v>6</v>
      </c>
      <c r="H565" s="135">
        <v>0</v>
      </c>
      <c r="I565" s="135">
        <v>4</v>
      </c>
      <c r="J565" s="135">
        <v>3</v>
      </c>
      <c r="K565" s="135">
        <v>63</v>
      </c>
      <c r="L565" s="135">
        <v>4</v>
      </c>
      <c r="M565" s="135">
        <v>10</v>
      </c>
      <c r="N565" s="135">
        <v>204</v>
      </c>
      <c r="O565" s="135">
        <v>619</v>
      </c>
      <c r="P565" s="136">
        <f t="shared" si="17"/>
        <v>0.32956381260096929</v>
      </c>
    </row>
    <row r="566" spans="1:16" s="149" customFormat="1" ht="14.1" customHeight="1" x14ac:dyDescent="0.25">
      <c r="A566" s="65">
        <v>389</v>
      </c>
      <c r="B566" s="66">
        <v>607</v>
      </c>
      <c r="C566" s="67" t="s">
        <v>128</v>
      </c>
      <c r="D566" s="140">
        <f t="shared" si="16"/>
        <v>32</v>
      </c>
      <c r="E566" s="141">
        <v>22</v>
      </c>
      <c r="F566" s="141">
        <v>82</v>
      </c>
      <c r="G566" s="141">
        <v>11</v>
      </c>
      <c r="H566" s="141">
        <v>5</v>
      </c>
      <c r="I566" s="141">
        <v>5</v>
      </c>
      <c r="J566" s="141">
        <v>6</v>
      </c>
      <c r="K566" s="141">
        <v>50</v>
      </c>
      <c r="L566" s="141">
        <v>6</v>
      </c>
      <c r="M566" s="141">
        <v>10</v>
      </c>
      <c r="N566" s="141">
        <v>197</v>
      </c>
      <c r="O566" s="141">
        <v>619</v>
      </c>
      <c r="P566" s="142">
        <f t="shared" si="17"/>
        <v>0.3182552504038772</v>
      </c>
    </row>
    <row r="567" spans="1:16" s="149" customFormat="1" ht="14.1" customHeight="1" x14ac:dyDescent="0.25">
      <c r="A567" s="71">
        <v>390</v>
      </c>
      <c r="B567" s="72">
        <v>607</v>
      </c>
      <c r="C567" s="73" t="s">
        <v>129</v>
      </c>
      <c r="D567" s="134">
        <f t="shared" si="16"/>
        <v>51</v>
      </c>
      <c r="E567" s="135">
        <v>13</v>
      </c>
      <c r="F567" s="135">
        <v>107</v>
      </c>
      <c r="G567" s="135">
        <v>7</v>
      </c>
      <c r="H567" s="135">
        <v>2</v>
      </c>
      <c r="I567" s="135">
        <v>1</v>
      </c>
      <c r="J567" s="135">
        <v>5</v>
      </c>
      <c r="K567" s="135">
        <v>56</v>
      </c>
      <c r="L567" s="135">
        <v>2</v>
      </c>
      <c r="M567" s="135">
        <v>7</v>
      </c>
      <c r="N567" s="135">
        <v>200</v>
      </c>
      <c r="O567" s="135">
        <v>619</v>
      </c>
      <c r="P567" s="136">
        <f t="shared" si="17"/>
        <v>0.32310177705977383</v>
      </c>
    </row>
    <row r="568" spans="1:16" s="30" customFormat="1" ht="14.1" customHeight="1" x14ac:dyDescent="0.25">
      <c r="A568" s="59" t="s">
        <v>159</v>
      </c>
      <c r="B568" s="60">
        <v>607</v>
      </c>
      <c r="C568" s="61" t="s">
        <v>12</v>
      </c>
      <c r="D568" s="137">
        <f t="shared" si="16"/>
        <v>117</v>
      </c>
      <c r="E568" s="138">
        <v>52</v>
      </c>
      <c r="F568" s="138">
        <v>286</v>
      </c>
      <c r="G568" s="138">
        <v>24</v>
      </c>
      <c r="H568" s="138">
        <v>7</v>
      </c>
      <c r="I568" s="138">
        <v>10</v>
      </c>
      <c r="J568" s="138">
        <v>14</v>
      </c>
      <c r="K568" s="138">
        <v>169</v>
      </c>
      <c r="L568" s="138">
        <v>12</v>
      </c>
      <c r="M568" s="138">
        <v>27</v>
      </c>
      <c r="N568" s="138">
        <v>601</v>
      </c>
      <c r="O568" s="138">
        <v>1857</v>
      </c>
      <c r="P568" s="139">
        <f t="shared" si="17"/>
        <v>0.32364028002154011</v>
      </c>
    </row>
    <row r="569" spans="1:16" s="149" customFormat="1" ht="14.1" customHeight="1" x14ac:dyDescent="0.25">
      <c r="A569" s="71">
        <v>391</v>
      </c>
      <c r="B569" s="72">
        <v>608</v>
      </c>
      <c r="C569" s="73" t="s">
        <v>126</v>
      </c>
      <c r="D569" s="134">
        <f t="shared" si="16"/>
        <v>35</v>
      </c>
      <c r="E569" s="135">
        <v>17</v>
      </c>
      <c r="F569" s="135">
        <v>49</v>
      </c>
      <c r="G569" s="135">
        <v>2</v>
      </c>
      <c r="H569" s="135">
        <v>7</v>
      </c>
      <c r="I569" s="135">
        <v>1</v>
      </c>
      <c r="J569" s="135">
        <v>1</v>
      </c>
      <c r="K569" s="135">
        <v>84</v>
      </c>
      <c r="L569" s="135">
        <v>1</v>
      </c>
      <c r="M569" s="135">
        <v>3</v>
      </c>
      <c r="N569" s="135">
        <v>165</v>
      </c>
      <c r="O569" s="135">
        <v>567</v>
      </c>
      <c r="P569" s="136">
        <f t="shared" si="17"/>
        <v>0.29100529100529099</v>
      </c>
    </row>
    <row r="570" spans="1:16" s="149" customFormat="1" ht="14.1" customHeight="1" x14ac:dyDescent="0.25">
      <c r="A570" s="65">
        <v>392</v>
      </c>
      <c r="B570" s="66">
        <v>608</v>
      </c>
      <c r="C570" s="67" t="s">
        <v>128</v>
      </c>
      <c r="D570" s="140">
        <f t="shared" si="16"/>
        <v>11</v>
      </c>
      <c r="E570" s="141">
        <v>20</v>
      </c>
      <c r="F570" s="141">
        <v>55</v>
      </c>
      <c r="G570" s="141">
        <v>1</v>
      </c>
      <c r="H570" s="141">
        <v>5</v>
      </c>
      <c r="I570" s="141">
        <v>2</v>
      </c>
      <c r="J570" s="141">
        <v>8</v>
      </c>
      <c r="K570" s="141">
        <v>66</v>
      </c>
      <c r="L570" s="141">
        <v>0</v>
      </c>
      <c r="M570" s="141">
        <v>3</v>
      </c>
      <c r="N570" s="141">
        <v>160</v>
      </c>
      <c r="O570" s="141">
        <v>567</v>
      </c>
      <c r="P570" s="142">
        <f t="shared" si="17"/>
        <v>0.2821869488536155</v>
      </c>
    </row>
    <row r="571" spans="1:16" s="149" customFormat="1" ht="14.1" customHeight="1" x14ac:dyDescent="0.25">
      <c r="A571" s="71">
        <v>393</v>
      </c>
      <c r="B571" s="72">
        <v>608</v>
      </c>
      <c r="C571" s="73" t="s">
        <v>129</v>
      </c>
      <c r="D571" s="134">
        <f t="shared" si="16"/>
        <v>2</v>
      </c>
      <c r="E571" s="135">
        <v>20</v>
      </c>
      <c r="F571" s="135">
        <v>71</v>
      </c>
      <c r="G571" s="135">
        <v>3</v>
      </c>
      <c r="H571" s="135">
        <v>7</v>
      </c>
      <c r="I571" s="135">
        <v>2</v>
      </c>
      <c r="J571" s="135">
        <v>1</v>
      </c>
      <c r="K571" s="135">
        <v>73</v>
      </c>
      <c r="L571" s="135">
        <v>0</v>
      </c>
      <c r="M571" s="135">
        <v>2</v>
      </c>
      <c r="N571" s="135">
        <v>179</v>
      </c>
      <c r="O571" s="135">
        <v>566</v>
      </c>
      <c r="P571" s="136">
        <f t="shared" si="17"/>
        <v>0.31625441696113077</v>
      </c>
    </row>
    <row r="572" spans="1:16" s="149" customFormat="1" ht="14.1" customHeight="1" x14ac:dyDescent="0.25">
      <c r="A572" s="65">
        <v>394</v>
      </c>
      <c r="B572" s="66">
        <v>608</v>
      </c>
      <c r="C572" s="67" t="s">
        <v>138</v>
      </c>
      <c r="D572" s="140">
        <f t="shared" si="16"/>
        <v>20</v>
      </c>
      <c r="E572" s="141">
        <v>12</v>
      </c>
      <c r="F572" s="141">
        <v>42</v>
      </c>
      <c r="G572" s="141">
        <v>2</v>
      </c>
      <c r="H572" s="141">
        <v>5</v>
      </c>
      <c r="I572" s="141">
        <v>4</v>
      </c>
      <c r="J572" s="141">
        <v>0</v>
      </c>
      <c r="K572" s="141">
        <v>62</v>
      </c>
      <c r="L572" s="141">
        <v>2</v>
      </c>
      <c r="M572" s="141">
        <v>11</v>
      </c>
      <c r="N572" s="141">
        <v>140</v>
      </c>
      <c r="O572" s="141">
        <v>566</v>
      </c>
      <c r="P572" s="142">
        <f t="shared" si="17"/>
        <v>0.24734982332155478</v>
      </c>
    </row>
    <row r="573" spans="1:16" s="30" customFormat="1" ht="14.1" customHeight="1" x14ac:dyDescent="0.25">
      <c r="A573" s="59" t="s">
        <v>159</v>
      </c>
      <c r="B573" s="60">
        <v>608</v>
      </c>
      <c r="C573" s="61" t="s">
        <v>13</v>
      </c>
      <c r="D573" s="137">
        <f t="shared" si="16"/>
        <v>68</v>
      </c>
      <c r="E573" s="138">
        <v>69</v>
      </c>
      <c r="F573" s="138">
        <v>217</v>
      </c>
      <c r="G573" s="138">
        <v>8</v>
      </c>
      <c r="H573" s="138">
        <v>24</v>
      </c>
      <c r="I573" s="138">
        <v>9</v>
      </c>
      <c r="J573" s="138">
        <v>10</v>
      </c>
      <c r="K573" s="138">
        <v>285</v>
      </c>
      <c r="L573" s="138">
        <v>3</v>
      </c>
      <c r="M573" s="138">
        <v>19</v>
      </c>
      <c r="N573" s="138">
        <v>644</v>
      </c>
      <c r="O573" s="138">
        <v>2266</v>
      </c>
      <c r="P573" s="139">
        <f t="shared" si="17"/>
        <v>0.28420123565754635</v>
      </c>
    </row>
    <row r="574" spans="1:16" s="149" customFormat="1" ht="14.1" customHeight="1" x14ac:dyDescent="0.25">
      <c r="A574" s="65">
        <v>395</v>
      </c>
      <c r="B574" s="66">
        <v>609</v>
      </c>
      <c r="C574" s="67" t="s">
        <v>126</v>
      </c>
      <c r="D574" s="140">
        <f t="shared" si="16"/>
        <v>30</v>
      </c>
      <c r="E574" s="141">
        <v>21</v>
      </c>
      <c r="F574" s="141">
        <v>27</v>
      </c>
      <c r="G574" s="141">
        <v>2</v>
      </c>
      <c r="H574" s="141">
        <v>7</v>
      </c>
      <c r="I574" s="141">
        <v>4</v>
      </c>
      <c r="J574" s="141">
        <v>1</v>
      </c>
      <c r="K574" s="141">
        <v>57</v>
      </c>
      <c r="L574" s="141">
        <v>3</v>
      </c>
      <c r="M574" s="141">
        <v>6</v>
      </c>
      <c r="N574" s="141">
        <v>128</v>
      </c>
      <c r="O574" s="141">
        <v>478</v>
      </c>
      <c r="P574" s="142">
        <f t="shared" si="17"/>
        <v>0.26778242677824265</v>
      </c>
    </row>
    <row r="575" spans="1:16" s="149" customFormat="1" ht="14.1" customHeight="1" x14ac:dyDescent="0.25">
      <c r="A575" s="71">
        <v>396</v>
      </c>
      <c r="B575" s="72">
        <v>609</v>
      </c>
      <c r="C575" s="73" t="s">
        <v>128</v>
      </c>
      <c r="D575" s="134">
        <f t="shared" si="16"/>
        <v>28</v>
      </c>
      <c r="E575" s="135">
        <v>11</v>
      </c>
      <c r="F575" s="135">
        <v>27</v>
      </c>
      <c r="G575" s="135">
        <v>0</v>
      </c>
      <c r="H575" s="135">
        <v>3</v>
      </c>
      <c r="I575" s="135">
        <v>0</v>
      </c>
      <c r="J575" s="135">
        <v>1</v>
      </c>
      <c r="K575" s="135">
        <v>55</v>
      </c>
      <c r="L575" s="135">
        <v>1</v>
      </c>
      <c r="M575" s="135">
        <v>3</v>
      </c>
      <c r="N575" s="135">
        <v>101</v>
      </c>
      <c r="O575" s="135">
        <v>478</v>
      </c>
      <c r="P575" s="136">
        <f t="shared" si="17"/>
        <v>0.21129707112970711</v>
      </c>
    </row>
    <row r="576" spans="1:16" s="30" customFormat="1" ht="14.1" customHeight="1" x14ac:dyDescent="0.25">
      <c r="A576" s="59" t="s">
        <v>159</v>
      </c>
      <c r="B576" s="60">
        <v>609</v>
      </c>
      <c r="C576" s="61" t="s">
        <v>11</v>
      </c>
      <c r="D576" s="137">
        <f t="shared" si="16"/>
        <v>58</v>
      </c>
      <c r="E576" s="138">
        <v>32</v>
      </c>
      <c r="F576" s="138">
        <v>54</v>
      </c>
      <c r="G576" s="138">
        <v>2</v>
      </c>
      <c r="H576" s="138">
        <v>10</v>
      </c>
      <c r="I576" s="138">
        <v>4</v>
      </c>
      <c r="J576" s="138">
        <v>2</v>
      </c>
      <c r="K576" s="138">
        <v>112</v>
      </c>
      <c r="L576" s="138">
        <v>4</v>
      </c>
      <c r="M576" s="138">
        <v>9</v>
      </c>
      <c r="N576" s="138">
        <v>229</v>
      </c>
      <c r="O576" s="138">
        <v>956</v>
      </c>
      <c r="P576" s="139">
        <f t="shared" si="17"/>
        <v>0.2395397489539749</v>
      </c>
    </row>
    <row r="577" spans="1:16" s="149" customFormat="1" ht="14.1" customHeight="1" x14ac:dyDescent="0.25">
      <c r="A577" s="71">
        <v>397</v>
      </c>
      <c r="B577" s="72">
        <v>610</v>
      </c>
      <c r="C577" s="73" t="s">
        <v>126</v>
      </c>
      <c r="D577" s="134">
        <f t="shared" si="16"/>
        <v>6</v>
      </c>
      <c r="E577" s="135">
        <v>20</v>
      </c>
      <c r="F577" s="135">
        <v>31</v>
      </c>
      <c r="G577" s="135">
        <v>4</v>
      </c>
      <c r="H577" s="135">
        <v>3</v>
      </c>
      <c r="I577" s="135">
        <v>2</v>
      </c>
      <c r="J577" s="135">
        <v>5</v>
      </c>
      <c r="K577" s="135">
        <v>37</v>
      </c>
      <c r="L577" s="135">
        <v>3</v>
      </c>
      <c r="M577" s="135">
        <v>7</v>
      </c>
      <c r="N577" s="135">
        <v>112</v>
      </c>
      <c r="O577" s="135">
        <v>389</v>
      </c>
      <c r="P577" s="136">
        <f t="shared" si="17"/>
        <v>0.2879177377892031</v>
      </c>
    </row>
    <row r="578" spans="1:16" s="149" customFormat="1" ht="14.1" customHeight="1" x14ac:dyDescent="0.25">
      <c r="A578" s="65">
        <v>398</v>
      </c>
      <c r="B578" s="66">
        <v>610</v>
      </c>
      <c r="C578" s="67" t="s">
        <v>128</v>
      </c>
      <c r="D578" s="140">
        <f t="shared" si="16"/>
        <v>7</v>
      </c>
      <c r="E578" s="141">
        <v>16</v>
      </c>
      <c r="F578" s="141">
        <v>33</v>
      </c>
      <c r="G578" s="141">
        <v>4</v>
      </c>
      <c r="H578" s="141">
        <v>1</v>
      </c>
      <c r="I578" s="141">
        <v>5</v>
      </c>
      <c r="J578" s="141">
        <v>4</v>
      </c>
      <c r="K578" s="141">
        <v>40</v>
      </c>
      <c r="L578" s="141">
        <v>3</v>
      </c>
      <c r="M578" s="141">
        <v>6</v>
      </c>
      <c r="N578" s="141">
        <v>112</v>
      </c>
      <c r="O578" s="141">
        <v>389</v>
      </c>
      <c r="P578" s="142">
        <f t="shared" si="17"/>
        <v>0.2879177377892031</v>
      </c>
    </row>
    <row r="579" spans="1:16" s="30" customFormat="1" ht="14.1" customHeight="1" x14ac:dyDescent="0.25">
      <c r="A579" s="59" t="s">
        <v>159</v>
      </c>
      <c r="B579" s="60">
        <v>610</v>
      </c>
      <c r="C579" s="61" t="s">
        <v>11</v>
      </c>
      <c r="D579" s="137">
        <f t="shared" si="16"/>
        <v>13</v>
      </c>
      <c r="E579" s="138">
        <v>36</v>
      </c>
      <c r="F579" s="138">
        <v>64</v>
      </c>
      <c r="G579" s="138">
        <v>8</v>
      </c>
      <c r="H579" s="138">
        <v>4</v>
      </c>
      <c r="I579" s="138">
        <v>7</v>
      </c>
      <c r="J579" s="138">
        <v>9</v>
      </c>
      <c r="K579" s="138">
        <v>77</v>
      </c>
      <c r="L579" s="138">
        <v>6</v>
      </c>
      <c r="M579" s="138">
        <v>13</v>
      </c>
      <c r="N579" s="138">
        <v>224</v>
      </c>
      <c r="O579" s="138">
        <v>778</v>
      </c>
      <c r="P579" s="139">
        <f t="shared" si="17"/>
        <v>0.2879177377892031</v>
      </c>
    </row>
    <row r="580" spans="1:16" s="149" customFormat="1" ht="14.1" customHeight="1" x14ac:dyDescent="0.25">
      <c r="A580" s="65">
        <v>399</v>
      </c>
      <c r="B580" s="66">
        <v>611</v>
      </c>
      <c r="C580" s="67" t="s">
        <v>126</v>
      </c>
      <c r="D580" s="140">
        <f t="shared" si="16"/>
        <v>20</v>
      </c>
      <c r="E580" s="141">
        <v>25</v>
      </c>
      <c r="F580" s="141">
        <v>36</v>
      </c>
      <c r="G580" s="141">
        <v>3</v>
      </c>
      <c r="H580" s="141">
        <v>6</v>
      </c>
      <c r="I580" s="141">
        <v>10</v>
      </c>
      <c r="J580" s="141">
        <v>3</v>
      </c>
      <c r="K580" s="141">
        <v>56</v>
      </c>
      <c r="L580" s="141">
        <v>2</v>
      </c>
      <c r="M580" s="141">
        <v>7</v>
      </c>
      <c r="N580" s="141">
        <v>148</v>
      </c>
      <c r="O580" s="141">
        <v>391</v>
      </c>
      <c r="P580" s="142">
        <f t="shared" si="17"/>
        <v>0.37851662404092073</v>
      </c>
    </row>
    <row r="581" spans="1:16" s="149" customFormat="1" ht="14.1" customHeight="1" x14ac:dyDescent="0.25">
      <c r="A581" s="71">
        <v>400</v>
      </c>
      <c r="B581" s="72">
        <v>611</v>
      </c>
      <c r="C581" s="73" t="s">
        <v>128</v>
      </c>
      <c r="D581" s="134">
        <f t="shared" si="16"/>
        <v>8</v>
      </c>
      <c r="E581" s="135">
        <v>15</v>
      </c>
      <c r="F581" s="135">
        <v>39</v>
      </c>
      <c r="G581" s="135">
        <v>2</v>
      </c>
      <c r="H581" s="135">
        <v>3</v>
      </c>
      <c r="I581" s="135">
        <v>5</v>
      </c>
      <c r="J581" s="135">
        <v>2</v>
      </c>
      <c r="K581" s="135">
        <v>47</v>
      </c>
      <c r="L581" s="135">
        <v>0</v>
      </c>
      <c r="M581" s="135">
        <v>7</v>
      </c>
      <c r="N581" s="135">
        <v>120</v>
      </c>
      <c r="O581" s="135">
        <v>390</v>
      </c>
      <c r="P581" s="136">
        <f t="shared" si="17"/>
        <v>0.30769230769230771</v>
      </c>
    </row>
    <row r="582" spans="1:16" s="30" customFormat="1" ht="14.1" customHeight="1" x14ac:dyDescent="0.25">
      <c r="A582" s="59" t="s">
        <v>159</v>
      </c>
      <c r="B582" s="60">
        <v>611</v>
      </c>
      <c r="C582" s="61" t="s">
        <v>11</v>
      </c>
      <c r="D582" s="137">
        <f t="shared" si="16"/>
        <v>28</v>
      </c>
      <c r="E582" s="138">
        <v>40</v>
      </c>
      <c r="F582" s="138">
        <v>75</v>
      </c>
      <c r="G582" s="138">
        <v>5</v>
      </c>
      <c r="H582" s="138">
        <v>9</v>
      </c>
      <c r="I582" s="138">
        <v>15</v>
      </c>
      <c r="J582" s="138">
        <v>5</v>
      </c>
      <c r="K582" s="138">
        <v>103</v>
      </c>
      <c r="L582" s="138">
        <v>2</v>
      </c>
      <c r="M582" s="138">
        <v>14</v>
      </c>
      <c r="N582" s="138">
        <v>268</v>
      </c>
      <c r="O582" s="138">
        <v>781</v>
      </c>
      <c r="P582" s="139">
        <f t="shared" si="17"/>
        <v>0.34314980793854033</v>
      </c>
    </row>
    <row r="583" spans="1:16" s="149" customFormat="1" ht="14.1" customHeight="1" x14ac:dyDescent="0.25">
      <c r="A583" s="71">
        <v>401</v>
      </c>
      <c r="B583" s="72">
        <v>1416</v>
      </c>
      <c r="C583" s="73" t="s">
        <v>126</v>
      </c>
      <c r="D583" s="134">
        <f t="shared" si="16"/>
        <v>30</v>
      </c>
      <c r="E583" s="135">
        <v>13</v>
      </c>
      <c r="F583" s="135">
        <v>30</v>
      </c>
      <c r="G583" s="135">
        <v>5</v>
      </c>
      <c r="H583" s="135">
        <v>3</v>
      </c>
      <c r="I583" s="135">
        <v>4</v>
      </c>
      <c r="J583" s="135">
        <v>0</v>
      </c>
      <c r="K583" s="135">
        <v>60</v>
      </c>
      <c r="L583" s="135">
        <v>0</v>
      </c>
      <c r="M583" s="135">
        <v>7</v>
      </c>
      <c r="N583" s="135">
        <v>122</v>
      </c>
      <c r="O583" s="135">
        <v>580</v>
      </c>
      <c r="P583" s="136">
        <f t="shared" si="17"/>
        <v>0.2103448275862069</v>
      </c>
    </row>
    <row r="584" spans="1:16" s="30" customFormat="1" ht="14.1" customHeight="1" x14ac:dyDescent="0.25">
      <c r="A584" s="59" t="s">
        <v>159</v>
      </c>
      <c r="B584" s="60">
        <v>1416</v>
      </c>
      <c r="C584" s="61" t="s">
        <v>9</v>
      </c>
      <c r="D584" s="137">
        <f t="shared" si="16"/>
        <v>30</v>
      </c>
      <c r="E584" s="138">
        <v>13</v>
      </c>
      <c r="F584" s="138">
        <v>30</v>
      </c>
      <c r="G584" s="138">
        <v>5</v>
      </c>
      <c r="H584" s="138">
        <v>3</v>
      </c>
      <c r="I584" s="138">
        <v>4</v>
      </c>
      <c r="J584" s="138">
        <v>0</v>
      </c>
      <c r="K584" s="138">
        <v>60</v>
      </c>
      <c r="L584" s="138">
        <v>0</v>
      </c>
      <c r="M584" s="138">
        <v>7</v>
      </c>
      <c r="N584" s="138">
        <v>122</v>
      </c>
      <c r="O584" s="138">
        <v>580</v>
      </c>
      <c r="P584" s="139">
        <f t="shared" si="17"/>
        <v>0.2103448275862069</v>
      </c>
    </row>
    <row r="585" spans="1:16" s="149" customFormat="1" ht="14.1" customHeight="1" x14ac:dyDescent="0.25">
      <c r="A585" s="71">
        <v>402</v>
      </c>
      <c r="B585" s="72">
        <v>1417</v>
      </c>
      <c r="C585" s="73" t="s">
        <v>126</v>
      </c>
      <c r="D585" s="134">
        <f t="shared" ref="D585:D648" si="18">LARGE(E585:K585,1)-LARGE(E585:K585,2)</f>
        <v>21</v>
      </c>
      <c r="E585" s="135">
        <v>18</v>
      </c>
      <c r="F585" s="135">
        <v>19</v>
      </c>
      <c r="G585" s="135">
        <v>2</v>
      </c>
      <c r="H585" s="135">
        <v>8</v>
      </c>
      <c r="I585" s="135">
        <v>4</v>
      </c>
      <c r="J585" s="135">
        <v>5</v>
      </c>
      <c r="K585" s="135">
        <v>40</v>
      </c>
      <c r="L585" s="135">
        <v>1</v>
      </c>
      <c r="M585" s="135">
        <v>1</v>
      </c>
      <c r="N585" s="135">
        <v>98</v>
      </c>
      <c r="O585" s="135">
        <v>734</v>
      </c>
      <c r="P585" s="136">
        <f t="shared" ref="P585:P648" si="19">N585/O585</f>
        <v>0.1335149863760218</v>
      </c>
    </row>
    <row r="586" spans="1:16" s="30" customFormat="1" ht="14.1" customHeight="1" x14ac:dyDescent="0.25">
      <c r="A586" s="59" t="s">
        <v>159</v>
      </c>
      <c r="B586" s="60">
        <v>1417</v>
      </c>
      <c r="C586" s="61" t="s">
        <v>9</v>
      </c>
      <c r="D586" s="137">
        <f t="shared" si="18"/>
        <v>21</v>
      </c>
      <c r="E586" s="138">
        <v>18</v>
      </c>
      <c r="F586" s="138">
        <v>19</v>
      </c>
      <c r="G586" s="138">
        <v>2</v>
      </c>
      <c r="H586" s="138">
        <v>8</v>
      </c>
      <c r="I586" s="138">
        <v>4</v>
      </c>
      <c r="J586" s="138">
        <v>5</v>
      </c>
      <c r="K586" s="138">
        <v>40</v>
      </c>
      <c r="L586" s="138">
        <v>1</v>
      </c>
      <c r="M586" s="138">
        <v>1</v>
      </c>
      <c r="N586" s="138">
        <v>98</v>
      </c>
      <c r="O586" s="138">
        <v>734</v>
      </c>
      <c r="P586" s="139">
        <f t="shared" si="19"/>
        <v>0.1335149863760218</v>
      </c>
    </row>
    <row r="587" spans="1:16" s="149" customFormat="1" ht="14.1" customHeight="1" x14ac:dyDescent="0.25">
      <c r="A587" s="71">
        <v>403</v>
      </c>
      <c r="B587" s="72">
        <v>1418</v>
      </c>
      <c r="C587" s="73" t="s">
        <v>126</v>
      </c>
      <c r="D587" s="134">
        <f t="shared" si="18"/>
        <v>15</v>
      </c>
      <c r="E587" s="135">
        <v>14</v>
      </c>
      <c r="F587" s="135">
        <v>25</v>
      </c>
      <c r="G587" s="135">
        <v>7</v>
      </c>
      <c r="H587" s="135">
        <v>4</v>
      </c>
      <c r="I587" s="135">
        <v>1</v>
      </c>
      <c r="J587" s="135">
        <v>4</v>
      </c>
      <c r="K587" s="135">
        <v>40</v>
      </c>
      <c r="L587" s="135">
        <v>0</v>
      </c>
      <c r="M587" s="135">
        <v>3</v>
      </c>
      <c r="N587" s="135">
        <v>98</v>
      </c>
      <c r="O587" s="135">
        <v>432</v>
      </c>
      <c r="P587" s="136">
        <f t="shared" si="19"/>
        <v>0.22685185185185186</v>
      </c>
    </row>
    <row r="588" spans="1:16" s="149" customFormat="1" ht="14.1" customHeight="1" x14ac:dyDescent="0.25">
      <c r="A588" s="65">
        <v>404</v>
      </c>
      <c r="B588" s="66">
        <v>1418</v>
      </c>
      <c r="C588" s="67" t="s">
        <v>128</v>
      </c>
      <c r="D588" s="140">
        <f t="shared" si="18"/>
        <v>17</v>
      </c>
      <c r="E588" s="141">
        <v>21</v>
      </c>
      <c r="F588" s="141">
        <v>19</v>
      </c>
      <c r="G588" s="141">
        <v>3</v>
      </c>
      <c r="H588" s="141">
        <v>5</v>
      </c>
      <c r="I588" s="141">
        <v>1</v>
      </c>
      <c r="J588" s="141">
        <v>4</v>
      </c>
      <c r="K588" s="141">
        <v>38</v>
      </c>
      <c r="L588" s="141">
        <v>3</v>
      </c>
      <c r="M588" s="141">
        <v>4</v>
      </c>
      <c r="N588" s="141">
        <v>98</v>
      </c>
      <c r="O588" s="141">
        <v>431</v>
      </c>
      <c r="P588" s="142">
        <f t="shared" si="19"/>
        <v>0.22737819025522041</v>
      </c>
    </row>
    <row r="589" spans="1:16" s="30" customFormat="1" ht="14.1" customHeight="1" x14ac:dyDescent="0.25">
      <c r="A589" s="59" t="s">
        <v>159</v>
      </c>
      <c r="B589" s="60">
        <v>1418</v>
      </c>
      <c r="C589" s="61" t="s">
        <v>11</v>
      </c>
      <c r="D589" s="137">
        <f t="shared" si="18"/>
        <v>34</v>
      </c>
      <c r="E589" s="138">
        <v>35</v>
      </c>
      <c r="F589" s="138">
        <v>44</v>
      </c>
      <c r="G589" s="138">
        <v>10</v>
      </c>
      <c r="H589" s="138">
        <v>9</v>
      </c>
      <c r="I589" s="138">
        <v>2</v>
      </c>
      <c r="J589" s="138">
        <v>8</v>
      </c>
      <c r="K589" s="138">
        <v>78</v>
      </c>
      <c r="L589" s="138">
        <v>3</v>
      </c>
      <c r="M589" s="138">
        <v>7</v>
      </c>
      <c r="N589" s="138">
        <v>196</v>
      </c>
      <c r="O589" s="138">
        <v>863</v>
      </c>
      <c r="P589" s="139">
        <f t="shared" si="19"/>
        <v>0.22711471610660486</v>
      </c>
    </row>
    <row r="590" spans="1:16" s="149" customFormat="1" ht="13.7" customHeight="1" x14ac:dyDescent="0.25">
      <c r="A590" s="65">
        <v>405</v>
      </c>
      <c r="B590" s="66">
        <v>1419</v>
      </c>
      <c r="C590" s="67" t="s">
        <v>126</v>
      </c>
      <c r="D590" s="140">
        <f t="shared" si="18"/>
        <v>27</v>
      </c>
      <c r="E590" s="141">
        <v>24</v>
      </c>
      <c r="F590" s="141">
        <v>32</v>
      </c>
      <c r="G590" s="141">
        <v>7</v>
      </c>
      <c r="H590" s="141">
        <v>2</v>
      </c>
      <c r="I590" s="141">
        <v>5</v>
      </c>
      <c r="J590" s="141">
        <v>1</v>
      </c>
      <c r="K590" s="141">
        <v>59</v>
      </c>
      <c r="L590" s="141">
        <v>0</v>
      </c>
      <c r="M590" s="141">
        <v>5</v>
      </c>
      <c r="N590" s="141">
        <v>135</v>
      </c>
      <c r="O590" s="141">
        <v>550</v>
      </c>
      <c r="P590" s="142">
        <f t="shared" si="19"/>
        <v>0.24545454545454545</v>
      </c>
    </row>
    <row r="591" spans="1:16" s="30" customFormat="1" ht="13.7" customHeight="1" x14ac:dyDescent="0.25">
      <c r="A591" s="59" t="s">
        <v>159</v>
      </c>
      <c r="B591" s="60">
        <v>1419</v>
      </c>
      <c r="C591" s="61" t="s">
        <v>9</v>
      </c>
      <c r="D591" s="137">
        <f t="shared" si="18"/>
        <v>27</v>
      </c>
      <c r="E591" s="138">
        <v>24</v>
      </c>
      <c r="F591" s="138">
        <v>32</v>
      </c>
      <c r="G591" s="138">
        <v>7</v>
      </c>
      <c r="H591" s="138">
        <v>2</v>
      </c>
      <c r="I591" s="138">
        <v>5</v>
      </c>
      <c r="J591" s="138">
        <v>1</v>
      </c>
      <c r="K591" s="138">
        <v>59</v>
      </c>
      <c r="L591" s="138">
        <v>0</v>
      </c>
      <c r="M591" s="138">
        <v>5</v>
      </c>
      <c r="N591" s="138">
        <v>135</v>
      </c>
      <c r="O591" s="138">
        <v>550</v>
      </c>
      <c r="P591" s="139">
        <f t="shared" si="19"/>
        <v>0.24545454545454545</v>
      </c>
    </row>
    <row r="592" spans="1:16" s="149" customFormat="1" ht="13.7" customHeight="1" x14ac:dyDescent="0.25">
      <c r="A592" s="65">
        <v>406</v>
      </c>
      <c r="B592" s="66">
        <v>1420</v>
      </c>
      <c r="C592" s="67" t="s">
        <v>126</v>
      </c>
      <c r="D592" s="140">
        <f t="shared" si="18"/>
        <v>26</v>
      </c>
      <c r="E592" s="141">
        <v>12</v>
      </c>
      <c r="F592" s="141">
        <v>23</v>
      </c>
      <c r="G592" s="141">
        <v>6</v>
      </c>
      <c r="H592" s="141">
        <v>7</v>
      </c>
      <c r="I592" s="141">
        <v>2</v>
      </c>
      <c r="J592" s="141">
        <v>0</v>
      </c>
      <c r="K592" s="141">
        <v>49</v>
      </c>
      <c r="L592" s="141">
        <v>0</v>
      </c>
      <c r="M592" s="141">
        <v>4</v>
      </c>
      <c r="N592" s="141">
        <v>103</v>
      </c>
      <c r="O592" s="141">
        <v>545</v>
      </c>
      <c r="P592" s="142">
        <f t="shared" si="19"/>
        <v>0.1889908256880734</v>
      </c>
    </row>
    <row r="593" spans="1:16" s="149" customFormat="1" ht="13.7" customHeight="1" x14ac:dyDescent="0.25">
      <c r="A593" s="71">
        <v>407</v>
      </c>
      <c r="B593" s="72">
        <v>1420</v>
      </c>
      <c r="C593" s="73" t="s">
        <v>128</v>
      </c>
      <c r="D593" s="134">
        <f t="shared" si="18"/>
        <v>12</v>
      </c>
      <c r="E593" s="135">
        <v>14</v>
      </c>
      <c r="F593" s="135">
        <v>24</v>
      </c>
      <c r="G593" s="135">
        <v>6</v>
      </c>
      <c r="H593" s="135">
        <v>4</v>
      </c>
      <c r="I593" s="135">
        <v>1</v>
      </c>
      <c r="J593" s="135">
        <v>3</v>
      </c>
      <c r="K593" s="135">
        <v>36</v>
      </c>
      <c r="L593" s="135">
        <v>1</v>
      </c>
      <c r="M593" s="135">
        <v>7</v>
      </c>
      <c r="N593" s="135">
        <v>96</v>
      </c>
      <c r="O593" s="135">
        <v>545</v>
      </c>
      <c r="P593" s="136">
        <f t="shared" si="19"/>
        <v>0.1761467889908257</v>
      </c>
    </row>
    <row r="594" spans="1:16" s="30" customFormat="1" ht="13.7" customHeight="1" x14ac:dyDescent="0.25">
      <c r="A594" s="59" t="s">
        <v>159</v>
      </c>
      <c r="B594" s="60">
        <v>1420</v>
      </c>
      <c r="C594" s="61" t="s">
        <v>11</v>
      </c>
      <c r="D594" s="137">
        <f t="shared" si="18"/>
        <v>38</v>
      </c>
      <c r="E594" s="138">
        <v>26</v>
      </c>
      <c r="F594" s="138">
        <v>47</v>
      </c>
      <c r="G594" s="138">
        <v>12</v>
      </c>
      <c r="H594" s="138">
        <v>11</v>
      </c>
      <c r="I594" s="138">
        <v>3</v>
      </c>
      <c r="J594" s="138">
        <v>3</v>
      </c>
      <c r="K594" s="138">
        <v>85</v>
      </c>
      <c r="L594" s="138">
        <v>1</v>
      </c>
      <c r="M594" s="138">
        <v>11</v>
      </c>
      <c r="N594" s="138">
        <v>199</v>
      </c>
      <c r="O594" s="138">
        <v>1090</v>
      </c>
      <c r="P594" s="139">
        <f t="shared" si="19"/>
        <v>0.18256880733944955</v>
      </c>
    </row>
    <row r="595" spans="1:16" s="149" customFormat="1" ht="13.7" customHeight="1" x14ac:dyDescent="0.25">
      <c r="A595" s="71">
        <v>408</v>
      </c>
      <c r="B595" s="72">
        <v>1421</v>
      </c>
      <c r="C595" s="73" t="s">
        <v>126</v>
      </c>
      <c r="D595" s="134">
        <f t="shared" si="18"/>
        <v>3</v>
      </c>
      <c r="E595" s="135">
        <v>17</v>
      </c>
      <c r="F595" s="135">
        <v>35</v>
      </c>
      <c r="G595" s="135">
        <v>11</v>
      </c>
      <c r="H595" s="135">
        <v>0</v>
      </c>
      <c r="I595" s="135">
        <v>4</v>
      </c>
      <c r="J595" s="135">
        <v>3</v>
      </c>
      <c r="K595" s="135">
        <v>38</v>
      </c>
      <c r="L595" s="135">
        <v>1</v>
      </c>
      <c r="M595" s="135">
        <v>3</v>
      </c>
      <c r="N595" s="135">
        <v>112</v>
      </c>
      <c r="O595" s="135">
        <v>390</v>
      </c>
      <c r="P595" s="136">
        <f t="shared" si="19"/>
        <v>0.28717948717948716</v>
      </c>
    </row>
    <row r="596" spans="1:16" s="149" customFormat="1" ht="13.7" customHeight="1" x14ac:dyDescent="0.25">
      <c r="A596" s="65">
        <v>409</v>
      </c>
      <c r="B596" s="66">
        <v>1421</v>
      </c>
      <c r="C596" s="67" t="s">
        <v>128</v>
      </c>
      <c r="D596" s="140">
        <f t="shared" si="18"/>
        <v>2</v>
      </c>
      <c r="E596" s="141">
        <v>16</v>
      </c>
      <c r="F596" s="141">
        <v>33</v>
      </c>
      <c r="G596" s="141">
        <v>4</v>
      </c>
      <c r="H596" s="141">
        <v>2</v>
      </c>
      <c r="I596" s="141">
        <v>8</v>
      </c>
      <c r="J596" s="141">
        <v>2</v>
      </c>
      <c r="K596" s="141">
        <v>31</v>
      </c>
      <c r="L596" s="141">
        <v>0</v>
      </c>
      <c r="M596" s="141">
        <v>3</v>
      </c>
      <c r="N596" s="141">
        <v>99</v>
      </c>
      <c r="O596" s="141">
        <v>389</v>
      </c>
      <c r="P596" s="142">
        <f t="shared" si="19"/>
        <v>0.25449871465295631</v>
      </c>
    </row>
    <row r="597" spans="1:16" s="30" customFormat="1" ht="13.7" customHeight="1" x14ac:dyDescent="0.25">
      <c r="A597" s="59" t="s">
        <v>159</v>
      </c>
      <c r="B597" s="60">
        <v>1421</v>
      </c>
      <c r="C597" s="61" t="s">
        <v>11</v>
      </c>
      <c r="D597" s="137">
        <f t="shared" si="18"/>
        <v>1</v>
      </c>
      <c r="E597" s="138">
        <v>33</v>
      </c>
      <c r="F597" s="138">
        <v>68</v>
      </c>
      <c r="G597" s="138">
        <v>15</v>
      </c>
      <c r="H597" s="138">
        <v>2</v>
      </c>
      <c r="I597" s="138">
        <v>12</v>
      </c>
      <c r="J597" s="138">
        <v>5</v>
      </c>
      <c r="K597" s="138">
        <v>69</v>
      </c>
      <c r="L597" s="138">
        <v>1</v>
      </c>
      <c r="M597" s="138">
        <v>6</v>
      </c>
      <c r="N597" s="138">
        <v>211</v>
      </c>
      <c r="O597" s="138">
        <v>779</v>
      </c>
      <c r="P597" s="139">
        <f t="shared" si="19"/>
        <v>0.27086007702182285</v>
      </c>
    </row>
    <row r="598" spans="1:16" s="149" customFormat="1" ht="13.7" customHeight="1" x14ac:dyDescent="0.25">
      <c r="A598" s="65">
        <v>410</v>
      </c>
      <c r="B598" s="66">
        <v>1422</v>
      </c>
      <c r="C598" s="67" t="s">
        <v>126</v>
      </c>
      <c r="D598" s="140">
        <f t="shared" si="18"/>
        <v>19</v>
      </c>
      <c r="E598" s="141">
        <v>21</v>
      </c>
      <c r="F598" s="141">
        <v>20</v>
      </c>
      <c r="G598" s="141">
        <v>3</v>
      </c>
      <c r="H598" s="141">
        <v>4</v>
      </c>
      <c r="I598" s="141">
        <v>3</v>
      </c>
      <c r="J598" s="141">
        <v>7</v>
      </c>
      <c r="K598" s="141">
        <v>40</v>
      </c>
      <c r="L598" s="141">
        <v>3</v>
      </c>
      <c r="M598" s="141">
        <v>2</v>
      </c>
      <c r="N598" s="141">
        <v>103</v>
      </c>
      <c r="O598" s="141">
        <v>479</v>
      </c>
      <c r="P598" s="142">
        <f t="shared" si="19"/>
        <v>0.21503131524008351</v>
      </c>
    </row>
    <row r="599" spans="1:16" s="30" customFormat="1" ht="13.7" customHeight="1" x14ac:dyDescent="0.25">
      <c r="A599" s="59" t="s">
        <v>159</v>
      </c>
      <c r="B599" s="60">
        <v>1422</v>
      </c>
      <c r="C599" s="61" t="s">
        <v>9</v>
      </c>
      <c r="D599" s="137">
        <f t="shared" si="18"/>
        <v>19</v>
      </c>
      <c r="E599" s="138">
        <v>21</v>
      </c>
      <c r="F599" s="138">
        <v>20</v>
      </c>
      <c r="G599" s="138">
        <v>3</v>
      </c>
      <c r="H599" s="138">
        <v>4</v>
      </c>
      <c r="I599" s="138">
        <v>3</v>
      </c>
      <c r="J599" s="138">
        <v>7</v>
      </c>
      <c r="K599" s="138">
        <v>40</v>
      </c>
      <c r="L599" s="138">
        <v>3</v>
      </c>
      <c r="M599" s="138">
        <v>2</v>
      </c>
      <c r="N599" s="138">
        <v>103</v>
      </c>
      <c r="O599" s="138">
        <v>479</v>
      </c>
      <c r="P599" s="139">
        <f t="shared" si="19"/>
        <v>0.21503131524008351</v>
      </c>
    </row>
    <row r="600" spans="1:16" s="149" customFormat="1" ht="13.7" customHeight="1" x14ac:dyDescent="0.25">
      <c r="A600" s="65">
        <v>411</v>
      </c>
      <c r="B600" s="66">
        <v>1423</v>
      </c>
      <c r="C600" s="67" t="s">
        <v>126</v>
      </c>
      <c r="D600" s="140">
        <f t="shared" si="18"/>
        <v>19</v>
      </c>
      <c r="E600" s="141">
        <v>47</v>
      </c>
      <c r="F600" s="141">
        <v>54</v>
      </c>
      <c r="G600" s="141">
        <v>12</v>
      </c>
      <c r="H600" s="141">
        <v>5</v>
      </c>
      <c r="I600" s="141">
        <v>6</v>
      </c>
      <c r="J600" s="141">
        <v>5</v>
      </c>
      <c r="K600" s="141">
        <v>73</v>
      </c>
      <c r="L600" s="141">
        <v>2</v>
      </c>
      <c r="M600" s="141">
        <v>9</v>
      </c>
      <c r="N600" s="141">
        <v>213</v>
      </c>
      <c r="O600" s="141">
        <v>658</v>
      </c>
      <c r="P600" s="142">
        <f t="shared" si="19"/>
        <v>0.32370820668693007</v>
      </c>
    </row>
    <row r="601" spans="1:16" s="30" customFormat="1" ht="13.7" customHeight="1" x14ac:dyDescent="0.25">
      <c r="A601" s="59" t="s">
        <v>159</v>
      </c>
      <c r="B601" s="60">
        <v>1423</v>
      </c>
      <c r="C601" s="61" t="s">
        <v>9</v>
      </c>
      <c r="D601" s="137">
        <f t="shared" si="18"/>
        <v>19</v>
      </c>
      <c r="E601" s="138">
        <v>47</v>
      </c>
      <c r="F601" s="138">
        <v>54</v>
      </c>
      <c r="G601" s="138">
        <v>12</v>
      </c>
      <c r="H601" s="138">
        <v>5</v>
      </c>
      <c r="I601" s="138">
        <v>6</v>
      </c>
      <c r="J601" s="138">
        <v>5</v>
      </c>
      <c r="K601" s="138">
        <v>73</v>
      </c>
      <c r="L601" s="138">
        <v>2</v>
      </c>
      <c r="M601" s="138">
        <v>9</v>
      </c>
      <c r="N601" s="138">
        <v>213</v>
      </c>
      <c r="O601" s="138">
        <v>658</v>
      </c>
      <c r="P601" s="139">
        <f t="shared" si="19"/>
        <v>0.32370820668693007</v>
      </c>
    </row>
    <row r="602" spans="1:16" s="149" customFormat="1" ht="13.7" customHeight="1" x14ac:dyDescent="0.25">
      <c r="A602" s="65">
        <v>412</v>
      </c>
      <c r="B602" s="66">
        <v>1424</v>
      </c>
      <c r="C602" s="67" t="s">
        <v>126</v>
      </c>
      <c r="D602" s="140">
        <f t="shared" si="18"/>
        <v>6</v>
      </c>
      <c r="E602" s="141">
        <v>24</v>
      </c>
      <c r="F602" s="141">
        <v>46</v>
      </c>
      <c r="G602" s="141">
        <v>4</v>
      </c>
      <c r="H602" s="141">
        <v>7</v>
      </c>
      <c r="I602" s="141">
        <v>2</v>
      </c>
      <c r="J602" s="141">
        <v>4</v>
      </c>
      <c r="K602" s="141">
        <v>40</v>
      </c>
      <c r="L602" s="141">
        <v>4</v>
      </c>
      <c r="M602" s="141">
        <v>9</v>
      </c>
      <c r="N602" s="141">
        <v>140</v>
      </c>
      <c r="O602" s="141">
        <v>591</v>
      </c>
      <c r="P602" s="142">
        <f t="shared" si="19"/>
        <v>0.23688663282571912</v>
      </c>
    </row>
    <row r="603" spans="1:16" s="30" customFormat="1" ht="13.7" customHeight="1" x14ac:dyDescent="0.25">
      <c r="A603" s="59" t="s">
        <v>159</v>
      </c>
      <c r="B603" s="60">
        <v>1424</v>
      </c>
      <c r="C603" s="61" t="s">
        <v>9</v>
      </c>
      <c r="D603" s="137">
        <f t="shared" si="18"/>
        <v>6</v>
      </c>
      <c r="E603" s="138">
        <v>24</v>
      </c>
      <c r="F603" s="138">
        <v>46</v>
      </c>
      <c r="G603" s="138">
        <v>4</v>
      </c>
      <c r="H603" s="138">
        <v>7</v>
      </c>
      <c r="I603" s="138">
        <v>2</v>
      </c>
      <c r="J603" s="138">
        <v>4</v>
      </c>
      <c r="K603" s="138">
        <v>40</v>
      </c>
      <c r="L603" s="138">
        <v>4</v>
      </c>
      <c r="M603" s="138">
        <v>9</v>
      </c>
      <c r="N603" s="138">
        <v>140</v>
      </c>
      <c r="O603" s="138">
        <v>591</v>
      </c>
      <c r="P603" s="139">
        <f t="shared" si="19"/>
        <v>0.23688663282571912</v>
      </c>
    </row>
    <row r="604" spans="1:16" s="149" customFormat="1" ht="13.7" customHeight="1" x14ac:dyDescent="0.25">
      <c r="A604" s="65">
        <v>413</v>
      </c>
      <c r="B604" s="66">
        <v>1425</v>
      </c>
      <c r="C604" s="67" t="s">
        <v>126</v>
      </c>
      <c r="D604" s="140">
        <f t="shared" si="18"/>
        <v>15</v>
      </c>
      <c r="E604" s="141">
        <v>16</v>
      </c>
      <c r="F604" s="141">
        <v>20</v>
      </c>
      <c r="G604" s="141">
        <v>4</v>
      </c>
      <c r="H604" s="141">
        <v>2</v>
      </c>
      <c r="I604" s="141">
        <v>3</v>
      </c>
      <c r="J604" s="141">
        <v>16</v>
      </c>
      <c r="K604" s="141">
        <v>35</v>
      </c>
      <c r="L604" s="141">
        <v>0</v>
      </c>
      <c r="M604" s="141">
        <v>4</v>
      </c>
      <c r="N604" s="141">
        <v>100</v>
      </c>
      <c r="O604" s="141">
        <v>492</v>
      </c>
      <c r="P604" s="142">
        <f t="shared" si="19"/>
        <v>0.2032520325203252</v>
      </c>
    </row>
    <row r="605" spans="1:16" s="30" customFormat="1" ht="13.7" customHeight="1" x14ac:dyDescent="0.25">
      <c r="A605" s="59" t="s">
        <v>159</v>
      </c>
      <c r="B605" s="60">
        <v>1425</v>
      </c>
      <c r="C605" s="61" t="s">
        <v>9</v>
      </c>
      <c r="D605" s="137">
        <f t="shared" si="18"/>
        <v>15</v>
      </c>
      <c r="E605" s="138">
        <v>16</v>
      </c>
      <c r="F605" s="138">
        <v>20</v>
      </c>
      <c r="G605" s="138">
        <v>4</v>
      </c>
      <c r="H605" s="138">
        <v>2</v>
      </c>
      <c r="I605" s="138">
        <v>3</v>
      </c>
      <c r="J605" s="138">
        <v>16</v>
      </c>
      <c r="K605" s="138">
        <v>35</v>
      </c>
      <c r="L605" s="138">
        <v>0</v>
      </c>
      <c r="M605" s="138">
        <v>4</v>
      </c>
      <c r="N605" s="138">
        <v>100</v>
      </c>
      <c r="O605" s="138">
        <v>492</v>
      </c>
      <c r="P605" s="139">
        <f t="shared" si="19"/>
        <v>0.2032520325203252</v>
      </c>
    </row>
    <row r="606" spans="1:16" s="149" customFormat="1" ht="13.7" customHeight="1" x14ac:dyDescent="0.25">
      <c r="A606" s="65">
        <v>414</v>
      </c>
      <c r="B606" s="66">
        <v>1426</v>
      </c>
      <c r="C606" s="67" t="s">
        <v>126</v>
      </c>
      <c r="D606" s="140">
        <f t="shared" si="18"/>
        <v>0</v>
      </c>
      <c r="E606" s="141">
        <v>19</v>
      </c>
      <c r="F606" s="141">
        <v>44</v>
      </c>
      <c r="G606" s="141">
        <v>13</v>
      </c>
      <c r="H606" s="141">
        <v>1</v>
      </c>
      <c r="I606" s="141">
        <v>4</v>
      </c>
      <c r="J606" s="141">
        <v>3</v>
      </c>
      <c r="K606" s="141">
        <v>44</v>
      </c>
      <c r="L606" s="141">
        <v>3</v>
      </c>
      <c r="M606" s="141">
        <v>7</v>
      </c>
      <c r="N606" s="141">
        <v>138</v>
      </c>
      <c r="O606" s="141">
        <v>713</v>
      </c>
      <c r="P606" s="142">
        <f t="shared" si="19"/>
        <v>0.19354838709677419</v>
      </c>
    </row>
    <row r="607" spans="1:16" s="30" customFormat="1" ht="13.7" customHeight="1" x14ac:dyDescent="0.25">
      <c r="A607" s="59" t="s">
        <v>159</v>
      </c>
      <c r="B607" s="60">
        <v>1426</v>
      </c>
      <c r="C607" s="61" t="s">
        <v>9</v>
      </c>
      <c r="D607" s="137">
        <f t="shared" si="18"/>
        <v>0</v>
      </c>
      <c r="E607" s="138">
        <v>19</v>
      </c>
      <c r="F607" s="138">
        <v>44</v>
      </c>
      <c r="G607" s="138">
        <v>13</v>
      </c>
      <c r="H607" s="138">
        <v>1</v>
      </c>
      <c r="I607" s="138">
        <v>4</v>
      </c>
      <c r="J607" s="138">
        <v>3</v>
      </c>
      <c r="K607" s="138">
        <v>44</v>
      </c>
      <c r="L607" s="138">
        <v>3</v>
      </c>
      <c r="M607" s="138">
        <v>7</v>
      </c>
      <c r="N607" s="138">
        <v>138</v>
      </c>
      <c r="O607" s="138">
        <v>713</v>
      </c>
      <c r="P607" s="139">
        <f t="shared" si="19"/>
        <v>0.19354838709677419</v>
      </c>
    </row>
    <row r="608" spans="1:16" s="149" customFormat="1" ht="13.7" customHeight="1" x14ac:dyDescent="0.25">
      <c r="A608" s="65">
        <v>415</v>
      </c>
      <c r="B608" s="66">
        <v>1427</v>
      </c>
      <c r="C608" s="67" t="s">
        <v>126</v>
      </c>
      <c r="D608" s="140">
        <f t="shared" si="18"/>
        <v>14</v>
      </c>
      <c r="E608" s="141">
        <v>24</v>
      </c>
      <c r="F608" s="141">
        <v>54</v>
      </c>
      <c r="G608" s="141">
        <v>7</v>
      </c>
      <c r="H608" s="141">
        <v>3</v>
      </c>
      <c r="I608" s="141">
        <v>5</v>
      </c>
      <c r="J608" s="141">
        <v>8</v>
      </c>
      <c r="K608" s="141">
        <v>68</v>
      </c>
      <c r="L608" s="141">
        <v>4</v>
      </c>
      <c r="M608" s="141">
        <v>3</v>
      </c>
      <c r="N608" s="141">
        <v>176</v>
      </c>
      <c r="O608" s="141">
        <v>570</v>
      </c>
      <c r="P608" s="142">
        <f t="shared" si="19"/>
        <v>0.30877192982456142</v>
      </c>
    </row>
    <row r="609" spans="1:16" s="30" customFormat="1" ht="13.7" customHeight="1" x14ac:dyDescent="0.25">
      <c r="A609" s="59" t="s">
        <v>159</v>
      </c>
      <c r="B609" s="60">
        <v>1427</v>
      </c>
      <c r="C609" s="61" t="s">
        <v>9</v>
      </c>
      <c r="D609" s="137">
        <f t="shared" si="18"/>
        <v>14</v>
      </c>
      <c r="E609" s="138">
        <v>24</v>
      </c>
      <c r="F609" s="138">
        <v>54</v>
      </c>
      <c r="G609" s="138">
        <v>7</v>
      </c>
      <c r="H609" s="138">
        <v>3</v>
      </c>
      <c r="I609" s="138">
        <v>5</v>
      </c>
      <c r="J609" s="138">
        <v>8</v>
      </c>
      <c r="K609" s="138">
        <v>68</v>
      </c>
      <c r="L609" s="138">
        <v>4</v>
      </c>
      <c r="M609" s="138">
        <v>3</v>
      </c>
      <c r="N609" s="138">
        <v>176</v>
      </c>
      <c r="O609" s="138">
        <v>570</v>
      </c>
      <c r="P609" s="139">
        <f t="shared" si="19"/>
        <v>0.30877192982456142</v>
      </c>
    </row>
    <row r="610" spans="1:16" s="149" customFormat="1" ht="13.7" customHeight="1" x14ac:dyDescent="0.25">
      <c r="A610" s="65">
        <v>416</v>
      </c>
      <c r="B610" s="66">
        <v>1428</v>
      </c>
      <c r="C610" s="67" t="s">
        <v>126</v>
      </c>
      <c r="D610" s="140">
        <f t="shared" si="18"/>
        <v>6</v>
      </c>
      <c r="E610" s="141">
        <v>43</v>
      </c>
      <c r="F610" s="141">
        <v>44</v>
      </c>
      <c r="G610" s="141">
        <v>12</v>
      </c>
      <c r="H610" s="141">
        <v>6</v>
      </c>
      <c r="I610" s="141">
        <v>3</v>
      </c>
      <c r="J610" s="141">
        <v>2</v>
      </c>
      <c r="K610" s="141">
        <v>50</v>
      </c>
      <c r="L610" s="141">
        <v>0</v>
      </c>
      <c r="M610" s="141">
        <v>3</v>
      </c>
      <c r="N610" s="141">
        <v>163</v>
      </c>
      <c r="O610" s="141">
        <v>572</v>
      </c>
      <c r="P610" s="142">
        <f t="shared" si="19"/>
        <v>0.28496503496503495</v>
      </c>
    </row>
    <row r="611" spans="1:16" s="30" customFormat="1" ht="13.7" customHeight="1" x14ac:dyDescent="0.25">
      <c r="A611" s="59" t="s">
        <v>159</v>
      </c>
      <c r="B611" s="60">
        <v>1428</v>
      </c>
      <c r="C611" s="61" t="s">
        <v>9</v>
      </c>
      <c r="D611" s="137">
        <f t="shared" si="18"/>
        <v>6</v>
      </c>
      <c r="E611" s="138">
        <v>43</v>
      </c>
      <c r="F611" s="138">
        <v>44</v>
      </c>
      <c r="G611" s="138">
        <v>12</v>
      </c>
      <c r="H611" s="138">
        <v>6</v>
      </c>
      <c r="I611" s="138">
        <v>3</v>
      </c>
      <c r="J611" s="138">
        <v>2</v>
      </c>
      <c r="K611" s="138">
        <v>50</v>
      </c>
      <c r="L611" s="138">
        <v>0</v>
      </c>
      <c r="M611" s="138">
        <v>3</v>
      </c>
      <c r="N611" s="138">
        <v>163</v>
      </c>
      <c r="O611" s="138">
        <v>572</v>
      </c>
      <c r="P611" s="139">
        <f t="shared" si="19"/>
        <v>0.28496503496503495</v>
      </c>
    </row>
    <row r="612" spans="1:16" s="149" customFormat="1" ht="13.7" customHeight="1" x14ac:dyDescent="0.25">
      <c r="A612" s="65">
        <v>417</v>
      </c>
      <c r="B612" s="66">
        <v>1429</v>
      </c>
      <c r="C612" s="67" t="s">
        <v>126</v>
      </c>
      <c r="D612" s="140">
        <f t="shared" si="18"/>
        <v>19</v>
      </c>
      <c r="E612" s="141">
        <v>15</v>
      </c>
      <c r="F612" s="141">
        <v>29</v>
      </c>
      <c r="G612" s="141">
        <v>2</v>
      </c>
      <c r="H612" s="141">
        <v>7</v>
      </c>
      <c r="I612" s="141">
        <v>0</v>
      </c>
      <c r="J612" s="141">
        <v>2</v>
      </c>
      <c r="K612" s="141">
        <v>48</v>
      </c>
      <c r="L612" s="141">
        <v>0</v>
      </c>
      <c r="M612" s="141">
        <v>1</v>
      </c>
      <c r="N612" s="141">
        <v>104</v>
      </c>
      <c r="O612" s="141">
        <v>530</v>
      </c>
      <c r="P612" s="142">
        <f t="shared" si="19"/>
        <v>0.19622641509433963</v>
      </c>
    </row>
    <row r="613" spans="1:16" s="30" customFormat="1" ht="13.7" customHeight="1" x14ac:dyDescent="0.25">
      <c r="A613" s="59" t="s">
        <v>159</v>
      </c>
      <c r="B613" s="60">
        <v>1429</v>
      </c>
      <c r="C613" s="61" t="s">
        <v>9</v>
      </c>
      <c r="D613" s="137">
        <f t="shared" si="18"/>
        <v>19</v>
      </c>
      <c r="E613" s="138">
        <v>15</v>
      </c>
      <c r="F613" s="138">
        <v>29</v>
      </c>
      <c r="G613" s="138">
        <v>2</v>
      </c>
      <c r="H613" s="138">
        <v>7</v>
      </c>
      <c r="I613" s="138">
        <v>0</v>
      </c>
      <c r="J613" s="138">
        <v>2</v>
      </c>
      <c r="K613" s="138">
        <v>48</v>
      </c>
      <c r="L613" s="138">
        <v>0</v>
      </c>
      <c r="M613" s="138">
        <v>1</v>
      </c>
      <c r="N613" s="138">
        <v>104</v>
      </c>
      <c r="O613" s="138">
        <v>530</v>
      </c>
      <c r="P613" s="139">
        <f t="shared" si="19"/>
        <v>0.19622641509433963</v>
      </c>
    </row>
    <row r="614" spans="1:16" s="149" customFormat="1" ht="13.7" customHeight="1" x14ac:dyDescent="0.25">
      <c r="A614" s="65">
        <v>418</v>
      </c>
      <c r="B614" s="66">
        <v>1430</v>
      </c>
      <c r="C614" s="67" t="s">
        <v>126</v>
      </c>
      <c r="D614" s="140">
        <f t="shared" si="18"/>
        <v>63</v>
      </c>
      <c r="E614" s="141">
        <v>17</v>
      </c>
      <c r="F614" s="141">
        <v>21</v>
      </c>
      <c r="G614" s="141">
        <v>1</v>
      </c>
      <c r="H614" s="141">
        <v>14</v>
      </c>
      <c r="I614" s="141">
        <v>4</v>
      </c>
      <c r="J614" s="141">
        <v>3</v>
      </c>
      <c r="K614" s="141">
        <v>84</v>
      </c>
      <c r="L614" s="141">
        <v>7</v>
      </c>
      <c r="M614" s="141">
        <v>2</v>
      </c>
      <c r="N614" s="141">
        <v>153</v>
      </c>
      <c r="O614" s="141">
        <v>528</v>
      </c>
      <c r="P614" s="142">
        <f t="shared" si="19"/>
        <v>0.28977272727272729</v>
      </c>
    </row>
    <row r="615" spans="1:16" s="30" customFormat="1" ht="13.7" customHeight="1" x14ac:dyDescent="0.25">
      <c r="A615" s="59" t="s">
        <v>159</v>
      </c>
      <c r="B615" s="60">
        <v>1430</v>
      </c>
      <c r="C615" s="61" t="s">
        <v>9</v>
      </c>
      <c r="D615" s="137">
        <f t="shared" si="18"/>
        <v>63</v>
      </c>
      <c r="E615" s="138">
        <v>17</v>
      </c>
      <c r="F615" s="138">
        <v>21</v>
      </c>
      <c r="G615" s="138">
        <v>1</v>
      </c>
      <c r="H615" s="138">
        <v>14</v>
      </c>
      <c r="I615" s="138">
        <v>4</v>
      </c>
      <c r="J615" s="138">
        <v>3</v>
      </c>
      <c r="K615" s="138">
        <v>84</v>
      </c>
      <c r="L615" s="138">
        <v>7</v>
      </c>
      <c r="M615" s="138">
        <v>2</v>
      </c>
      <c r="N615" s="138">
        <v>153</v>
      </c>
      <c r="O615" s="138">
        <v>528</v>
      </c>
      <c r="P615" s="139">
        <f t="shared" si="19"/>
        <v>0.28977272727272729</v>
      </c>
    </row>
    <row r="616" spans="1:16" s="149" customFormat="1" ht="13.7" customHeight="1" x14ac:dyDescent="0.25">
      <c r="A616" s="65">
        <v>419</v>
      </c>
      <c r="B616" s="66">
        <v>1431</v>
      </c>
      <c r="C616" s="67" t="s">
        <v>126</v>
      </c>
      <c r="D616" s="140">
        <f t="shared" si="18"/>
        <v>9</v>
      </c>
      <c r="E616" s="141">
        <v>50</v>
      </c>
      <c r="F616" s="141">
        <v>36</v>
      </c>
      <c r="G616" s="141">
        <v>12</v>
      </c>
      <c r="H616" s="141">
        <v>1</v>
      </c>
      <c r="I616" s="141">
        <v>3</v>
      </c>
      <c r="J616" s="141">
        <v>6</v>
      </c>
      <c r="K616" s="141">
        <v>59</v>
      </c>
      <c r="L616" s="141">
        <v>3</v>
      </c>
      <c r="M616" s="141">
        <v>4</v>
      </c>
      <c r="N616" s="141">
        <v>174</v>
      </c>
      <c r="O616" s="141">
        <v>669</v>
      </c>
      <c r="P616" s="142">
        <f t="shared" si="19"/>
        <v>0.26008968609865468</v>
      </c>
    </row>
    <row r="617" spans="1:16" s="30" customFormat="1" ht="13.7" customHeight="1" x14ac:dyDescent="0.25">
      <c r="A617" s="77" t="s">
        <v>159</v>
      </c>
      <c r="B617" s="78">
        <v>1431</v>
      </c>
      <c r="C617" s="79" t="s">
        <v>9</v>
      </c>
      <c r="D617" s="152">
        <f t="shared" si="18"/>
        <v>9</v>
      </c>
      <c r="E617" s="145">
        <v>50</v>
      </c>
      <c r="F617" s="145">
        <v>36</v>
      </c>
      <c r="G617" s="145">
        <v>12</v>
      </c>
      <c r="H617" s="145">
        <v>1</v>
      </c>
      <c r="I617" s="145">
        <v>3</v>
      </c>
      <c r="J617" s="145">
        <v>6</v>
      </c>
      <c r="K617" s="145">
        <v>59</v>
      </c>
      <c r="L617" s="145">
        <v>3</v>
      </c>
      <c r="M617" s="145">
        <v>4</v>
      </c>
      <c r="N617" s="145">
        <v>174</v>
      </c>
      <c r="O617" s="145">
        <v>669</v>
      </c>
      <c r="P617" s="146">
        <f t="shared" si="19"/>
        <v>0.26008968609865468</v>
      </c>
    </row>
    <row r="618" spans="1:16" s="149" customFormat="1" ht="14.1" customHeight="1" x14ac:dyDescent="0.25">
      <c r="A618" s="53">
        <v>420</v>
      </c>
      <c r="B618" s="54">
        <v>1432</v>
      </c>
      <c r="C618" s="55" t="s">
        <v>126</v>
      </c>
      <c r="D618" s="131">
        <f t="shared" si="18"/>
        <v>37</v>
      </c>
      <c r="E618" s="132">
        <v>16</v>
      </c>
      <c r="F618" s="132">
        <v>26</v>
      </c>
      <c r="G618" s="132">
        <v>3</v>
      </c>
      <c r="H618" s="132">
        <v>0</v>
      </c>
      <c r="I618" s="132">
        <v>4</v>
      </c>
      <c r="J618" s="132">
        <v>2</v>
      </c>
      <c r="K618" s="132">
        <v>63</v>
      </c>
      <c r="L618" s="132">
        <v>0</v>
      </c>
      <c r="M618" s="132">
        <v>1</v>
      </c>
      <c r="N618" s="132">
        <v>115</v>
      </c>
      <c r="O618" s="132">
        <v>620</v>
      </c>
      <c r="P618" s="133">
        <f t="shared" si="19"/>
        <v>0.18548387096774194</v>
      </c>
    </row>
    <row r="619" spans="1:16" s="149" customFormat="1" ht="14.1" customHeight="1" x14ac:dyDescent="0.25">
      <c r="A619" s="71">
        <v>421</v>
      </c>
      <c r="B619" s="72">
        <v>1432</v>
      </c>
      <c r="C619" s="73" t="s">
        <v>128</v>
      </c>
      <c r="D619" s="134">
        <f t="shared" si="18"/>
        <v>21</v>
      </c>
      <c r="E619" s="135">
        <v>11</v>
      </c>
      <c r="F619" s="135">
        <v>24</v>
      </c>
      <c r="G619" s="135">
        <v>5</v>
      </c>
      <c r="H619" s="135">
        <v>3</v>
      </c>
      <c r="I619" s="135">
        <v>5</v>
      </c>
      <c r="J619" s="135">
        <v>1</v>
      </c>
      <c r="K619" s="135">
        <v>45</v>
      </c>
      <c r="L619" s="135">
        <v>0</v>
      </c>
      <c r="M619" s="135">
        <v>3</v>
      </c>
      <c r="N619" s="135">
        <v>97</v>
      </c>
      <c r="O619" s="135">
        <v>620</v>
      </c>
      <c r="P619" s="136">
        <f t="shared" si="19"/>
        <v>0.15645161290322582</v>
      </c>
    </row>
    <row r="620" spans="1:16" s="30" customFormat="1" ht="14.1" customHeight="1" x14ac:dyDescent="0.25">
      <c r="A620" s="59" t="s">
        <v>159</v>
      </c>
      <c r="B620" s="60">
        <v>1432</v>
      </c>
      <c r="C620" s="61" t="s">
        <v>11</v>
      </c>
      <c r="D620" s="137">
        <f t="shared" si="18"/>
        <v>58</v>
      </c>
      <c r="E620" s="138">
        <v>27</v>
      </c>
      <c r="F620" s="138">
        <v>50</v>
      </c>
      <c r="G620" s="138">
        <v>8</v>
      </c>
      <c r="H620" s="138">
        <v>3</v>
      </c>
      <c r="I620" s="138">
        <v>9</v>
      </c>
      <c r="J620" s="138">
        <v>3</v>
      </c>
      <c r="K620" s="138">
        <v>108</v>
      </c>
      <c r="L620" s="138">
        <v>0</v>
      </c>
      <c r="M620" s="138">
        <v>4</v>
      </c>
      <c r="N620" s="138">
        <v>212</v>
      </c>
      <c r="O620" s="138">
        <v>1240</v>
      </c>
      <c r="P620" s="139">
        <f t="shared" si="19"/>
        <v>0.17096774193548386</v>
      </c>
    </row>
    <row r="621" spans="1:16" s="149" customFormat="1" ht="14.1" customHeight="1" x14ac:dyDescent="0.25">
      <c r="A621" s="71">
        <v>422</v>
      </c>
      <c r="B621" s="72">
        <v>1433</v>
      </c>
      <c r="C621" s="73" t="s">
        <v>126</v>
      </c>
      <c r="D621" s="134">
        <f t="shared" si="18"/>
        <v>42</v>
      </c>
      <c r="E621" s="135">
        <v>24</v>
      </c>
      <c r="F621" s="135">
        <v>24</v>
      </c>
      <c r="G621" s="135">
        <v>3</v>
      </c>
      <c r="H621" s="135">
        <v>4</v>
      </c>
      <c r="I621" s="135">
        <v>0</v>
      </c>
      <c r="J621" s="135">
        <v>1</v>
      </c>
      <c r="K621" s="135">
        <v>66</v>
      </c>
      <c r="L621" s="135">
        <v>4</v>
      </c>
      <c r="M621" s="135">
        <v>1</v>
      </c>
      <c r="N621" s="135">
        <v>127</v>
      </c>
      <c r="O621" s="135">
        <v>582</v>
      </c>
      <c r="P621" s="136">
        <f t="shared" si="19"/>
        <v>0.21821305841924399</v>
      </c>
    </row>
    <row r="622" spans="1:16" s="30" customFormat="1" ht="14.1" customHeight="1" x14ac:dyDescent="0.25">
      <c r="A622" s="59" t="s">
        <v>159</v>
      </c>
      <c r="B622" s="60">
        <v>1433</v>
      </c>
      <c r="C622" s="61" t="s">
        <v>9</v>
      </c>
      <c r="D622" s="137">
        <f t="shared" si="18"/>
        <v>42</v>
      </c>
      <c r="E622" s="138">
        <v>24</v>
      </c>
      <c r="F622" s="138">
        <v>24</v>
      </c>
      <c r="G622" s="138">
        <v>3</v>
      </c>
      <c r="H622" s="138">
        <v>4</v>
      </c>
      <c r="I622" s="138">
        <v>0</v>
      </c>
      <c r="J622" s="138">
        <v>1</v>
      </c>
      <c r="K622" s="138">
        <v>66</v>
      </c>
      <c r="L622" s="138">
        <v>4</v>
      </c>
      <c r="M622" s="138">
        <v>1</v>
      </c>
      <c r="N622" s="138">
        <v>127</v>
      </c>
      <c r="O622" s="138">
        <v>582</v>
      </c>
      <c r="P622" s="139">
        <f t="shared" si="19"/>
        <v>0.21821305841924399</v>
      </c>
    </row>
    <row r="623" spans="1:16" s="149" customFormat="1" ht="14.1" customHeight="1" x14ac:dyDescent="0.25">
      <c r="A623" s="71">
        <v>423</v>
      </c>
      <c r="B623" s="72">
        <v>1434</v>
      </c>
      <c r="C623" s="73" t="s">
        <v>126</v>
      </c>
      <c r="D623" s="134">
        <f t="shared" si="18"/>
        <v>27</v>
      </c>
      <c r="E623" s="135">
        <v>25</v>
      </c>
      <c r="F623" s="135">
        <v>30</v>
      </c>
      <c r="G623" s="135">
        <v>8</v>
      </c>
      <c r="H623" s="135">
        <v>7</v>
      </c>
      <c r="I623" s="135">
        <v>1</v>
      </c>
      <c r="J623" s="135">
        <v>2</v>
      </c>
      <c r="K623" s="135">
        <v>57</v>
      </c>
      <c r="L623" s="135">
        <v>2</v>
      </c>
      <c r="M623" s="135">
        <v>2</v>
      </c>
      <c r="N623" s="135">
        <v>134</v>
      </c>
      <c r="O623" s="135">
        <v>393</v>
      </c>
      <c r="P623" s="136">
        <f t="shared" si="19"/>
        <v>0.34096692111959287</v>
      </c>
    </row>
    <row r="624" spans="1:16" s="149" customFormat="1" ht="14.1" customHeight="1" x14ac:dyDescent="0.25">
      <c r="A624" s="65">
        <v>424</v>
      </c>
      <c r="B624" s="66">
        <v>1434</v>
      </c>
      <c r="C624" s="67" t="s">
        <v>128</v>
      </c>
      <c r="D624" s="140">
        <f t="shared" si="18"/>
        <v>14</v>
      </c>
      <c r="E624" s="141">
        <v>19</v>
      </c>
      <c r="F624" s="141">
        <v>37</v>
      </c>
      <c r="G624" s="141">
        <v>3</v>
      </c>
      <c r="H624" s="141">
        <v>2</v>
      </c>
      <c r="I624" s="141">
        <v>2</v>
      </c>
      <c r="J624" s="141">
        <v>8</v>
      </c>
      <c r="K624" s="141">
        <v>51</v>
      </c>
      <c r="L624" s="141">
        <v>3</v>
      </c>
      <c r="M624" s="141">
        <v>4</v>
      </c>
      <c r="N624" s="141">
        <v>129</v>
      </c>
      <c r="O624" s="141">
        <v>393</v>
      </c>
      <c r="P624" s="142">
        <f t="shared" si="19"/>
        <v>0.3282442748091603</v>
      </c>
    </row>
    <row r="625" spans="1:16" s="30" customFormat="1" ht="14.1" customHeight="1" x14ac:dyDescent="0.25">
      <c r="A625" s="59" t="s">
        <v>159</v>
      </c>
      <c r="B625" s="60">
        <v>1434</v>
      </c>
      <c r="C625" s="61" t="s">
        <v>11</v>
      </c>
      <c r="D625" s="137">
        <f t="shared" si="18"/>
        <v>41</v>
      </c>
      <c r="E625" s="138">
        <v>44</v>
      </c>
      <c r="F625" s="138">
        <v>67</v>
      </c>
      <c r="G625" s="138">
        <v>11</v>
      </c>
      <c r="H625" s="138">
        <v>9</v>
      </c>
      <c r="I625" s="138">
        <v>3</v>
      </c>
      <c r="J625" s="138">
        <v>10</v>
      </c>
      <c r="K625" s="138">
        <v>108</v>
      </c>
      <c r="L625" s="138">
        <v>5</v>
      </c>
      <c r="M625" s="138">
        <v>6</v>
      </c>
      <c r="N625" s="138">
        <v>263</v>
      </c>
      <c r="O625" s="138">
        <v>786</v>
      </c>
      <c r="P625" s="139">
        <f t="shared" si="19"/>
        <v>0.33460559796437661</v>
      </c>
    </row>
    <row r="626" spans="1:16" s="149" customFormat="1" ht="14.1" customHeight="1" x14ac:dyDescent="0.25">
      <c r="A626" s="65">
        <v>425</v>
      </c>
      <c r="B626" s="66">
        <v>1435</v>
      </c>
      <c r="C626" s="67" t="s">
        <v>126</v>
      </c>
      <c r="D626" s="140">
        <f t="shared" si="18"/>
        <v>14</v>
      </c>
      <c r="E626" s="141">
        <v>30</v>
      </c>
      <c r="F626" s="141">
        <v>32</v>
      </c>
      <c r="G626" s="141">
        <v>6</v>
      </c>
      <c r="H626" s="141">
        <v>6</v>
      </c>
      <c r="I626" s="141">
        <v>5</v>
      </c>
      <c r="J626" s="141">
        <v>3</v>
      </c>
      <c r="K626" s="141">
        <v>46</v>
      </c>
      <c r="L626" s="141">
        <v>4</v>
      </c>
      <c r="M626" s="141">
        <v>7</v>
      </c>
      <c r="N626" s="141">
        <v>139</v>
      </c>
      <c r="O626" s="141">
        <v>390</v>
      </c>
      <c r="P626" s="142">
        <f t="shared" si="19"/>
        <v>0.35641025641025642</v>
      </c>
    </row>
    <row r="627" spans="1:16" s="149" customFormat="1" ht="14.1" customHeight="1" x14ac:dyDescent="0.25">
      <c r="A627" s="71">
        <v>426</v>
      </c>
      <c r="B627" s="72">
        <v>1435</v>
      </c>
      <c r="C627" s="73" t="s">
        <v>128</v>
      </c>
      <c r="D627" s="134">
        <f t="shared" si="18"/>
        <v>3</v>
      </c>
      <c r="E627" s="135">
        <v>35</v>
      </c>
      <c r="F627" s="135">
        <v>30</v>
      </c>
      <c r="G627" s="135">
        <v>6</v>
      </c>
      <c r="H627" s="135">
        <v>3</v>
      </c>
      <c r="I627" s="135">
        <v>4</v>
      </c>
      <c r="J627" s="135">
        <v>2</v>
      </c>
      <c r="K627" s="135">
        <v>38</v>
      </c>
      <c r="L627" s="135">
        <v>8</v>
      </c>
      <c r="M627" s="135">
        <v>4</v>
      </c>
      <c r="N627" s="135">
        <v>130</v>
      </c>
      <c r="O627" s="135">
        <v>389</v>
      </c>
      <c r="P627" s="136">
        <f t="shared" si="19"/>
        <v>0.33419023136246789</v>
      </c>
    </row>
    <row r="628" spans="1:16" s="30" customFormat="1" ht="14.1" customHeight="1" x14ac:dyDescent="0.25">
      <c r="A628" s="59" t="s">
        <v>159</v>
      </c>
      <c r="B628" s="60">
        <v>1435</v>
      </c>
      <c r="C628" s="61" t="s">
        <v>11</v>
      </c>
      <c r="D628" s="137">
        <f t="shared" si="18"/>
        <v>19</v>
      </c>
      <c r="E628" s="138">
        <v>65</v>
      </c>
      <c r="F628" s="138">
        <v>62</v>
      </c>
      <c r="G628" s="138">
        <v>12</v>
      </c>
      <c r="H628" s="138">
        <v>9</v>
      </c>
      <c r="I628" s="138">
        <v>9</v>
      </c>
      <c r="J628" s="138">
        <v>5</v>
      </c>
      <c r="K628" s="138">
        <v>84</v>
      </c>
      <c r="L628" s="138">
        <v>12</v>
      </c>
      <c r="M628" s="138">
        <v>11</v>
      </c>
      <c r="N628" s="138">
        <v>269</v>
      </c>
      <c r="O628" s="138">
        <v>779</v>
      </c>
      <c r="P628" s="139">
        <f t="shared" si="19"/>
        <v>0.34531450577663669</v>
      </c>
    </row>
    <row r="629" spans="1:16" s="149" customFormat="1" ht="14.1" customHeight="1" x14ac:dyDescent="0.25">
      <c r="A629" s="71">
        <v>427</v>
      </c>
      <c r="B629" s="72">
        <v>1436</v>
      </c>
      <c r="C629" s="73" t="s">
        <v>126</v>
      </c>
      <c r="D629" s="134">
        <f t="shared" si="18"/>
        <v>7</v>
      </c>
      <c r="E629" s="135">
        <v>46</v>
      </c>
      <c r="F629" s="135">
        <v>69</v>
      </c>
      <c r="G629" s="135">
        <v>2</v>
      </c>
      <c r="H629" s="135">
        <v>6</v>
      </c>
      <c r="I629" s="135">
        <v>3</v>
      </c>
      <c r="J629" s="135">
        <v>3</v>
      </c>
      <c r="K629" s="135">
        <v>62</v>
      </c>
      <c r="L629" s="135">
        <v>0</v>
      </c>
      <c r="M629" s="135">
        <v>8</v>
      </c>
      <c r="N629" s="135">
        <v>199</v>
      </c>
      <c r="O629" s="135">
        <v>739</v>
      </c>
      <c r="P629" s="136">
        <f t="shared" si="19"/>
        <v>0.26928281461434372</v>
      </c>
    </row>
    <row r="630" spans="1:16" s="30" customFormat="1" ht="14.1" customHeight="1" x14ac:dyDescent="0.25">
      <c r="A630" s="59" t="s">
        <v>159</v>
      </c>
      <c r="B630" s="60">
        <v>1436</v>
      </c>
      <c r="C630" s="61" t="s">
        <v>9</v>
      </c>
      <c r="D630" s="137">
        <f t="shared" si="18"/>
        <v>7</v>
      </c>
      <c r="E630" s="138">
        <v>46</v>
      </c>
      <c r="F630" s="138">
        <v>69</v>
      </c>
      <c r="G630" s="138">
        <v>2</v>
      </c>
      <c r="H630" s="138">
        <v>6</v>
      </c>
      <c r="I630" s="138">
        <v>3</v>
      </c>
      <c r="J630" s="138">
        <v>3</v>
      </c>
      <c r="K630" s="138">
        <v>62</v>
      </c>
      <c r="L630" s="138">
        <v>0</v>
      </c>
      <c r="M630" s="138">
        <v>8</v>
      </c>
      <c r="N630" s="138">
        <v>199</v>
      </c>
      <c r="O630" s="138">
        <v>739</v>
      </c>
      <c r="P630" s="139">
        <f t="shared" si="19"/>
        <v>0.26928281461434372</v>
      </c>
    </row>
    <row r="631" spans="1:16" s="149" customFormat="1" ht="14.1" customHeight="1" x14ac:dyDescent="0.25">
      <c r="A631" s="71">
        <v>428</v>
      </c>
      <c r="B631" s="72">
        <v>1437</v>
      </c>
      <c r="C631" s="73" t="s">
        <v>126</v>
      </c>
      <c r="D631" s="134">
        <f t="shared" si="18"/>
        <v>31</v>
      </c>
      <c r="E631" s="135">
        <v>24</v>
      </c>
      <c r="F631" s="135">
        <v>40</v>
      </c>
      <c r="G631" s="135">
        <v>2</v>
      </c>
      <c r="H631" s="135">
        <v>3</v>
      </c>
      <c r="I631" s="135">
        <v>3</v>
      </c>
      <c r="J631" s="135">
        <v>0</v>
      </c>
      <c r="K631" s="135">
        <v>71</v>
      </c>
      <c r="L631" s="135">
        <v>2</v>
      </c>
      <c r="M631" s="135">
        <v>8</v>
      </c>
      <c r="N631" s="135">
        <v>153</v>
      </c>
      <c r="O631" s="135">
        <v>591</v>
      </c>
      <c r="P631" s="136">
        <f t="shared" si="19"/>
        <v>0.25888324873096447</v>
      </c>
    </row>
    <row r="632" spans="1:16" s="149" customFormat="1" ht="14.1" customHeight="1" x14ac:dyDescent="0.25">
      <c r="A632" s="65">
        <v>429</v>
      </c>
      <c r="B632" s="66">
        <v>1437</v>
      </c>
      <c r="C632" s="67" t="s">
        <v>128</v>
      </c>
      <c r="D632" s="140">
        <f t="shared" si="18"/>
        <v>28</v>
      </c>
      <c r="E632" s="141">
        <v>16</v>
      </c>
      <c r="F632" s="141">
        <v>26</v>
      </c>
      <c r="G632" s="141">
        <v>4</v>
      </c>
      <c r="H632" s="141">
        <v>2</v>
      </c>
      <c r="I632" s="141">
        <v>5</v>
      </c>
      <c r="J632" s="141">
        <v>4</v>
      </c>
      <c r="K632" s="141">
        <v>54</v>
      </c>
      <c r="L632" s="141">
        <v>4</v>
      </c>
      <c r="M632" s="141">
        <v>3</v>
      </c>
      <c r="N632" s="141">
        <v>118</v>
      </c>
      <c r="O632" s="141">
        <v>590</v>
      </c>
      <c r="P632" s="142">
        <f t="shared" si="19"/>
        <v>0.2</v>
      </c>
    </row>
    <row r="633" spans="1:16" s="30" customFormat="1" ht="14.1" customHeight="1" x14ac:dyDescent="0.25">
      <c r="A633" s="59" t="s">
        <v>159</v>
      </c>
      <c r="B633" s="60">
        <v>1437</v>
      </c>
      <c r="C633" s="61" t="s">
        <v>11</v>
      </c>
      <c r="D633" s="137">
        <f t="shared" si="18"/>
        <v>59</v>
      </c>
      <c r="E633" s="138">
        <v>40</v>
      </c>
      <c r="F633" s="138">
        <v>66</v>
      </c>
      <c r="G633" s="138">
        <v>6</v>
      </c>
      <c r="H633" s="138">
        <v>5</v>
      </c>
      <c r="I633" s="138">
        <v>8</v>
      </c>
      <c r="J633" s="138">
        <v>4</v>
      </c>
      <c r="K633" s="138">
        <v>125</v>
      </c>
      <c r="L633" s="138">
        <v>6</v>
      </c>
      <c r="M633" s="138">
        <v>11</v>
      </c>
      <c r="N633" s="138">
        <v>271</v>
      </c>
      <c r="O633" s="138">
        <v>1181</v>
      </c>
      <c r="P633" s="139">
        <f t="shared" si="19"/>
        <v>0.22946655376799321</v>
      </c>
    </row>
    <row r="634" spans="1:16" s="149" customFormat="1" ht="14.1" customHeight="1" x14ac:dyDescent="0.25">
      <c r="A634" s="65">
        <v>430</v>
      </c>
      <c r="B634" s="66">
        <v>1438</v>
      </c>
      <c r="C634" s="67" t="s">
        <v>126</v>
      </c>
      <c r="D634" s="140">
        <f t="shared" si="18"/>
        <v>9</v>
      </c>
      <c r="E634" s="141">
        <v>44</v>
      </c>
      <c r="F634" s="141">
        <v>46</v>
      </c>
      <c r="G634" s="141">
        <v>7</v>
      </c>
      <c r="H634" s="141">
        <v>11</v>
      </c>
      <c r="I634" s="141">
        <v>1</v>
      </c>
      <c r="J634" s="141">
        <v>2</v>
      </c>
      <c r="K634" s="141">
        <v>55</v>
      </c>
      <c r="L634" s="141">
        <v>0</v>
      </c>
      <c r="M634" s="141">
        <v>4</v>
      </c>
      <c r="N634" s="141">
        <v>170</v>
      </c>
      <c r="O634" s="141">
        <v>460</v>
      </c>
      <c r="P634" s="142">
        <f t="shared" si="19"/>
        <v>0.36956521739130432</v>
      </c>
    </row>
    <row r="635" spans="1:16" s="30" customFormat="1" ht="14.1" customHeight="1" x14ac:dyDescent="0.25">
      <c r="A635" s="59" t="s">
        <v>159</v>
      </c>
      <c r="B635" s="60">
        <v>1438</v>
      </c>
      <c r="C635" s="61" t="s">
        <v>9</v>
      </c>
      <c r="D635" s="137">
        <f t="shared" si="18"/>
        <v>9</v>
      </c>
      <c r="E635" s="138">
        <v>44</v>
      </c>
      <c r="F635" s="138">
        <v>46</v>
      </c>
      <c r="G635" s="138">
        <v>7</v>
      </c>
      <c r="H635" s="138">
        <v>11</v>
      </c>
      <c r="I635" s="138">
        <v>1</v>
      </c>
      <c r="J635" s="138">
        <v>2</v>
      </c>
      <c r="K635" s="138">
        <v>55</v>
      </c>
      <c r="L635" s="138">
        <v>0</v>
      </c>
      <c r="M635" s="138">
        <v>4</v>
      </c>
      <c r="N635" s="138">
        <v>170</v>
      </c>
      <c r="O635" s="138">
        <v>460</v>
      </c>
      <c r="P635" s="139">
        <f t="shared" si="19"/>
        <v>0.36956521739130432</v>
      </c>
    </row>
    <row r="636" spans="1:16" s="149" customFormat="1" ht="14.1" customHeight="1" x14ac:dyDescent="0.25">
      <c r="A636" s="65">
        <v>431</v>
      </c>
      <c r="B636" s="66">
        <v>1439</v>
      </c>
      <c r="C636" s="67" t="s">
        <v>126</v>
      </c>
      <c r="D636" s="140">
        <f t="shared" si="18"/>
        <v>9</v>
      </c>
      <c r="E636" s="141">
        <v>36</v>
      </c>
      <c r="F636" s="141">
        <v>21</v>
      </c>
      <c r="G636" s="141">
        <v>3</v>
      </c>
      <c r="H636" s="141">
        <v>5</v>
      </c>
      <c r="I636" s="141">
        <v>2</v>
      </c>
      <c r="J636" s="141">
        <v>5</v>
      </c>
      <c r="K636" s="141">
        <v>45</v>
      </c>
      <c r="L636" s="141">
        <v>2</v>
      </c>
      <c r="M636" s="141">
        <v>5</v>
      </c>
      <c r="N636" s="141">
        <v>124</v>
      </c>
      <c r="O636" s="141">
        <v>405</v>
      </c>
      <c r="P636" s="142">
        <f t="shared" si="19"/>
        <v>0.30617283950617286</v>
      </c>
    </row>
    <row r="637" spans="1:16" s="149" customFormat="1" ht="14.1" customHeight="1" x14ac:dyDescent="0.25">
      <c r="A637" s="71">
        <v>432</v>
      </c>
      <c r="B637" s="72">
        <v>1439</v>
      </c>
      <c r="C637" s="73" t="s">
        <v>128</v>
      </c>
      <c r="D637" s="134">
        <f t="shared" si="18"/>
        <v>21</v>
      </c>
      <c r="E637" s="135">
        <v>29</v>
      </c>
      <c r="F637" s="135">
        <v>19</v>
      </c>
      <c r="G637" s="135">
        <v>8</v>
      </c>
      <c r="H637" s="135">
        <v>1</v>
      </c>
      <c r="I637" s="135">
        <v>4</v>
      </c>
      <c r="J637" s="135">
        <v>5</v>
      </c>
      <c r="K637" s="135">
        <v>50</v>
      </c>
      <c r="L637" s="135">
        <v>3</v>
      </c>
      <c r="M637" s="135">
        <v>3</v>
      </c>
      <c r="N637" s="135">
        <v>122</v>
      </c>
      <c r="O637" s="135">
        <v>405</v>
      </c>
      <c r="P637" s="136">
        <f t="shared" si="19"/>
        <v>0.3012345679012346</v>
      </c>
    </row>
    <row r="638" spans="1:16" s="30" customFormat="1" ht="14.1" customHeight="1" x14ac:dyDescent="0.25">
      <c r="A638" s="59" t="s">
        <v>159</v>
      </c>
      <c r="B638" s="60">
        <v>1439</v>
      </c>
      <c r="C638" s="61" t="s">
        <v>11</v>
      </c>
      <c r="D638" s="137">
        <f t="shared" si="18"/>
        <v>30</v>
      </c>
      <c r="E638" s="138">
        <v>65</v>
      </c>
      <c r="F638" s="138">
        <v>40</v>
      </c>
      <c r="G638" s="138">
        <v>11</v>
      </c>
      <c r="H638" s="138">
        <v>6</v>
      </c>
      <c r="I638" s="138">
        <v>6</v>
      </c>
      <c r="J638" s="138">
        <v>10</v>
      </c>
      <c r="K638" s="138">
        <v>95</v>
      </c>
      <c r="L638" s="138">
        <v>5</v>
      </c>
      <c r="M638" s="138">
        <v>8</v>
      </c>
      <c r="N638" s="138">
        <v>246</v>
      </c>
      <c r="O638" s="138">
        <v>810</v>
      </c>
      <c r="P638" s="139">
        <f t="shared" si="19"/>
        <v>0.3037037037037037</v>
      </c>
    </row>
    <row r="639" spans="1:16" s="149" customFormat="1" ht="14.1" customHeight="1" x14ac:dyDescent="0.25">
      <c r="A639" s="71">
        <v>433</v>
      </c>
      <c r="B639" s="72">
        <v>1440</v>
      </c>
      <c r="C639" s="73" t="s">
        <v>126</v>
      </c>
      <c r="D639" s="134">
        <f t="shared" si="18"/>
        <v>6</v>
      </c>
      <c r="E639" s="135">
        <v>40</v>
      </c>
      <c r="F639" s="135">
        <v>28</v>
      </c>
      <c r="G639" s="135">
        <v>4</v>
      </c>
      <c r="H639" s="135">
        <v>2</v>
      </c>
      <c r="I639" s="135">
        <v>6</v>
      </c>
      <c r="J639" s="135">
        <v>2</v>
      </c>
      <c r="K639" s="135">
        <v>34</v>
      </c>
      <c r="L639" s="135">
        <v>2</v>
      </c>
      <c r="M639" s="135">
        <v>4</v>
      </c>
      <c r="N639" s="135">
        <v>122</v>
      </c>
      <c r="O639" s="135">
        <v>431</v>
      </c>
      <c r="P639" s="136">
        <f t="shared" si="19"/>
        <v>0.28306264501160094</v>
      </c>
    </row>
    <row r="640" spans="1:16" s="149" customFormat="1" ht="14.1" customHeight="1" x14ac:dyDescent="0.25">
      <c r="A640" s="65">
        <v>434</v>
      </c>
      <c r="B640" s="66">
        <v>1440</v>
      </c>
      <c r="C640" s="67" t="s">
        <v>128</v>
      </c>
      <c r="D640" s="140">
        <f t="shared" si="18"/>
        <v>11</v>
      </c>
      <c r="E640" s="141">
        <v>30</v>
      </c>
      <c r="F640" s="141">
        <v>29</v>
      </c>
      <c r="G640" s="141">
        <v>2</v>
      </c>
      <c r="H640" s="141">
        <v>2</v>
      </c>
      <c r="I640" s="141">
        <v>1</v>
      </c>
      <c r="J640" s="141">
        <v>2</v>
      </c>
      <c r="K640" s="141">
        <v>41</v>
      </c>
      <c r="L640" s="141">
        <v>1</v>
      </c>
      <c r="M640" s="141">
        <v>3</v>
      </c>
      <c r="N640" s="141">
        <v>111</v>
      </c>
      <c r="O640" s="141">
        <v>430</v>
      </c>
      <c r="P640" s="142">
        <f t="shared" si="19"/>
        <v>0.25813953488372093</v>
      </c>
    </row>
    <row r="641" spans="1:16" s="30" customFormat="1" ht="14.1" customHeight="1" x14ac:dyDescent="0.25">
      <c r="A641" s="59" t="s">
        <v>159</v>
      </c>
      <c r="B641" s="60">
        <v>1440</v>
      </c>
      <c r="C641" s="61" t="s">
        <v>11</v>
      </c>
      <c r="D641" s="137">
        <f t="shared" si="18"/>
        <v>5</v>
      </c>
      <c r="E641" s="138">
        <v>70</v>
      </c>
      <c r="F641" s="138">
        <v>57</v>
      </c>
      <c r="G641" s="138">
        <v>6</v>
      </c>
      <c r="H641" s="138">
        <v>4</v>
      </c>
      <c r="I641" s="138">
        <v>7</v>
      </c>
      <c r="J641" s="138">
        <v>4</v>
      </c>
      <c r="K641" s="138">
        <v>75</v>
      </c>
      <c r="L641" s="138">
        <v>3</v>
      </c>
      <c r="M641" s="138">
        <v>7</v>
      </c>
      <c r="N641" s="138">
        <v>233</v>
      </c>
      <c r="O641" s="138">
        <v>861</v>
      </c>
      <c r="P641" s="139">
        <f t="shared" si="19"/>
        <v>0.27061556329849012</v>
      </c>
    </row>
    <row r="642" spans="1:16" s="149" customFormat="1" ht="14.1" customHeight="1" x14ac:dyDescent="0.25">
      <c r="A642" s="65">
        <v>435</v>
      </c>
      <c r="B642" s="66">
        <v>1441</v>
      </c>
      <c r="C642" s="67" t="s">
        <v>126</v>
      </c>
      <c r="D642" s="140">
        <f t="shared" si="18"/>
        <v>22</v>
      </c>
      <c r="E642" s="141">
        <v>63</v>
      </c>
      <c r="F642" s="141">
        <v>33</v>
      </c>
      <c r="G642" s="141">
        <v>6</v>
      </c>
      <c r="H642" s="141">
        <v>9</v>
      </c>
      <c r="I642" s="141">
        <v>1</v>
      </c>
      <c r="J642" s="141">
        <v>5</v>
      </c>
      <c r="K642" s="141">
        <v>85</v>
      </c>
      <c r="L642" s="141">
        <v>13</v>
      </c>
      <c r="M642" s="141">
        <v>7</v>
      </c>
      <c r="N642" s="141">
        <v>222</v>
      </c>
      <c r="O642" s="141">
        <v>674</v>
      </c>
      <c r="P642" s="142">
        <f t="shared" si="19"/>
        <v>0.32937685459940652</v>
      </c>
    </row>
    <row r="643" spans="1:16" s="30" customFormat="1" ht="14.1" customHeight="1" x14ac:dyDescent="0.25">
      <c r="A643" s="59" t="s">
        <v>159</v>
      </c>
      <c r="B643" s="60">
        <v>1441</v>
      </c>
      <c r="C643" s="61" t="s">
        <v>9</v>
      </c>
      <c r="D643" s="137">
        <f t="shared" si="18"/>
        <v>22</v>
      </c>
      <c r="E643" s="138">
        <v>63</v>
      </c>
      <c r="F643" s="138">
        <v>33</v>
      </c>
      <c r="G643" s="138">
        <v>6</v>
      </c>
      <c r="H643" s="138">
        <v>9</v>
      </c>
      <c r="I643" s="138">
        <v>1</v>
      </c>
      <c r="J643" s="138">
        <v>5</v>
      </c>
      <c r="K643" s="138">
        <v>85</v>
      </c>
      <c r="L643" s="138">
        <v>13</v>
      </c>
      <c r="M643" s="138">
        <v>7</v>
      </c>
      <c r="N643" s="138">
        <v>222</v>
      </c>
      <c r="O643" s="138">
        <v>674</v>
      </c>
      <c r="P643" s="139">
        <f t="shared" si="19"/>
        <v>0.32937685459940652</v>
      </c>
    </row>
    <row r="644" spans="1:16" s="149" customFormat="1" ht="14.1" customHeight="1" x14ac:dyDescent="0.25">
      <c r="A644" s="65">
        <v>436</v>
      </c>
      <c r="B644" s="66">
        <v>1442</v>
      </c>
      <c r="C644" s="67" t="s">
        <v>126</v>
      </c>
      <c r="D644" s="140">
        <f t="shared" si="18"/>
        <v>13</v>
      </c>
      <c r="E644" s="141">
        <v>27</v>
      </c>
      <c r="F644" s="141">
        <v>41</v>
      </c>
      <c r="G644" s="141">
        <v>9</v>
      </c>
      <c r="H644" s="141">
        <v>2</v>
      </c>
      <c r="I644" s="141">
        <v>3</v>
      </c>
      <c r="J644" s="141">
        <v>3</v>
      </c>
      <c r="K644" s="141">
        <v>54</v>
      </c>
      <c r="L644" s="141">
        <v>3</v>
      </c>
      <c r="M644" s="141">
        <v>4</v>
      </c>
      <c r="N644" s="141">
        <v>146</v>
      </c>
      <c r="O644" s="141">
        <v>673</v>
      </c>
      <c r="P644" s="142">
        <f t="shared" si="19"/>
        <v>0.21693907875185736</v>
      </c>
    </row>
    <row r="645" spans="1:16" s="30" customFormat="1" ht="14.1" customHeight="1" x14ac:dyDescent="0.25">
      <c r="A645" s="59" t="s">
        <v>159</v>
      </c>
      <c r="B645" s="60">
        <v>1442</v>
      </c>
      <c r="C645" s="61" t="s">
        <v>9</v>
      </c>
      <c r="D645" s="137">
        <f t="shared" si="18"/>
        <v>13</v>
      </c>
      <c r="E645" s="138">
        <v>27</v>
      </c>
      <c r="F645" s="138">
        <v>41</v>
      </c>
      <c r="G645" s="138">
        <v>9</v>
      </c>
      <c r="H645" s="138">
        <v>2</v>
      </c>
      <c r="I645" s="138">
        <v>3</v>
      </c>
      <c r="J645" s="138">
        <v>3</v>
      </c>
      <c r="K645" s="138">
        <v>54</v>
      </c>
      <c r="L645" s="138">
        <v>3</v>
      </c>
      <c r="M645" s="138">
        <v>4</v>
      </c>
      <c r="N645" s="138">
        <v>146</v>
      </c>
      <c r="O645" s="138">
        <v>673</v>
      </c>
      <c r="P645" s="139">
        <f t="shared" si="19"/>
        <v>0.21693907875185736</v>
      </c>
    </row>
    <row r="646" spans="1:16" s="149" customFormat="1" ht="14.1" customHeight="1" x14ac:dyDescent="0.25">
      <c r="A646" s="65">
        <v>437</v>
      </c>
      <c r="B646" s="66">
        <v>1443</v>
      </c>
      <c r="C646" s="67" t="s">
        <v>126</v>
      </c>
      <c r="D646" s="140">
        <f t="shared" si="18"/>
        <v>0</v>
      </c>
      <c r="E646" s="141">
        <v>30</v>
      </c>
      <c r="F646" s="141">
        <v>55</v>
      </c>
      <c r="G646" s="141">
        <v>2</v>
      </c>
      <c r="H646" s="141">
        <v>4</v>
      </c>
      <c r="I646" s="141">
        <v>3</v>
      </c>
      <c r="J646" s="141">
        <v>11</v>
      </c>
      <c r="K646" s="141">
        <v>55</v>
      </c>
      <c r="L646" s="141">
        <v>4</v>
      </c>
      <c r="M646" s="141">
        <v>4</v>
      </c>
      <c r="N646" s="141">
        <v>168</v>
      </c>
      <c r="O646" s="141">
        <v>578</v>
      </c>
      <c r="P646" s="142">
        <f t="shared" si="19"/>
        <v>0.29065743944636679</v>
      </c>
    </row>
    <row r="647" spans="1:16" s="149" customFormat="1" ht="14.1" customHeight="1" x14ac:dyDescent="0.25">
      <c r="A647" s="71">
        <v>438</v>
      </c>
      <c r="B647" s="72">
        <v>1443</v>
      </c>
      <c r="C647" s="73" t="s">
        <v>128</v>
      </c>
      <c r="D647" s="134">
        <f t="shared" si="18"/>
        <v>6</v>
      </c>
      <c r="E647" s="135">
        <v>47</v>
      </c>
      <c r="F647" s="135">
        <v>53</v>
      </c>
      <c r="G647" s="135">
        <v>3</v>
      </c>
      <c r="H647" s="135">
        <v>2</v>
      </c>
      <c r="I647" s="135">
        <v>3</v>
      </c>
      <c r="J647" s="135">
        <v>7</v>
      </c>
      <c r="K647" s="135">
        <v>47</v>
      </c>
      <c r="L647" s="135">
        <v>7</v>
      </c>
      <c r="M647" s="135">
        <v>3</v>
      </c>
      <c r="N647" s="135">
        <v>172</v>
      </c>
      <c r="O647" s="135">
        <v>577</v>
      </c>
      <c r="P647" s="136">
        <f t="shared" si="19"/>
        <v>0.29809358752166376</v>
      </c>
    </row>
    <row r="648" spans="1:16" s="30" customFormat="1" ht="14.1" customHeight="1" x14ac:dyDescent="0.25">
      <c r="A648" s="59" t="s">
        <v>159</v>
      </c>
      <c r="B648" s="60">
        <v>1443</v>
      </c>
      <c r="C648" s="61" t="s">
        <v>11</v>
      </c>
      <c r="D648" s="137">
        <f t="shared" si="18"/>
        <v>6</v>
      </c>
      <c r="E648" s="138">
        <v>77</v>
      </c>
      <c r="F648" s="138">
        <v>108</v>
      </c>
      <c r="G648" s="138">
        <v>5</v>
      </c>
      <c r="H648" s="138">
        <v>6</v>
      </c>
      <c r="I648" s="138">
        <v>6</v>
      </c>
      <c r="J648" s="138">
        <v>18</v>
      </c>
      <c r="K648" s="138">
        <v>102</v>
      </c>
      <c r="L648" s="138">
        <v>11</v>
      </c>
      <c r="M648" s="138">
        <v>7</v>
      </c>
      <c r="N648" s="138">
        <v>340</v>
      </c>
      <c r="O648" s="138">
        <v>1155</v>
      </c>
      <c r="P648" s="139">
        <f t="shared" si="19"/>
        <v>0.2943722943722944</v>
      </c>
    </row>
    <row r="649" spans="1:16" s="149" customFormat="1" ht="14.1" customHeight="1" x14ac:dyDescent="0.25">
      <c r="A649" s="71">
        <v>439</v>
      </c>
      <c r="B649" s="72">
        <v>1444</v>
      </c>
      <c r="C649" s="73" t="s">
        <v>126</v>
      </c>
      <c r="D649" s="134">
        <f t="shared" ref="D649:D659" si="20">LARGE(E649:K649,1)-LARGE(E649:K649,2)</f>
        <v>13</v>
      </c>
      <c r="E649" s="135">
        <v>27</v>
      </c>
      <c r="F649" s="135">
        <v>20</v>
      </c>
      <c r="G649" s="135">
        <v>8</v>
      </c>
      <c r="H649" s="135">
        <v>2</v>
      </c>
      <c r="I649" s="135">
        <v>2</v>
      </c>
      <c r="J649" s="135">
        <v>0</v>
      </c>
      <c r="K649" s="135">
        <v>40</v>
      </c>
      <c r="L649" s="135">
        <v>2</v>
      </c>
      <c r="M649" s="135">
        <v>2</v>
      </c>
      <c r="N649" s="135">
        <v>103</v>
      </c>
      <c r="O649" s="135">
        <v>385</v>
      </c>
      <c r="P649" s="136">
        <f t="shared" ref="P649:P659" si="21">N649/O649</f>
        <v>0.26753246753246751</v>
      </c>
    </row>
    <row r="650" spans="1:16" s="149" customFormat="1" ht="14.1" customHeight="1" x14ac:dyDescent="0.25">
      <c r="A650" s="65">
        <v>440</v>
      </c>
      <c r="B650" s="66">
        <v>1444</v>
      </c>
      <c r="C650" s="67" t="s">
        <v>128</v>
      </c>
      <c r="D650" s="140">
        <f t="shared" si="20"/>
        <v>4</v>
      </c>
      <c r="E650" s="141">
        <v>21</v>
      </c>
      <c r="F650" s="141">
        <v>36</v>
      </c>
      <c r="G650" s="141">
        <v>7</v>
      </c>
      <c r="H650" s="141">
        <v>3</v>
      </c>
      <c r="I650" s="141">
        <v>1</v>
      </c>
      <c r="J650" s="141">
        <v>1</v>
      </c>
      <c r="K650" s="141">
        <v>40</v>
      </c>
      <c r="L650" s="141">
        <v>0</v>
      </c>
      <c r="M650" s="141">
        <v>3</v>
      </c>
      <c r="N650" s="141">
        <v>112</v>
      </c>
      <c r="O650" s="141">
        <v>385</v>
      </c>
      <c r="P650" s="142">
        <f t="shared" si="21"/>
        <v>0.29090909090909089</v>
      </c>
    </row>
    <row r="651" spans="1:16" s="30" customFormat="1" ht="14.1" customHeight="1" x14ac:dyDescent="0.25">
      <c r="A651" s="59" t="s">
        <v>159</v>
      </c>
      <c r="B651" s="60">
        <v>1444</v>
      </c>
      <c r="C651" s="61" t="s">
        <v>11</v>
      </c>
      <c r="D651" s="137">
        <f t="shared" si="20"/>
        <v>24</v>
      </c>
      <c r="E651" s="138">
        <v>48</v>
      </c>
      <c r="F651" s="138">
        <v>56</v>
      </c>
      <c r="G651" s="138">
        <v>15</v>
      </c>
      <c r="H651" s="138">
        <v>5</v>
      </c>
      <c r="I651" s="138">
        <v>3</v>
      </c>
      <c r="J651" s="138">
        <v>1</v>
      </c>
      <c r="K651" s="138">
        <v>80</v>
      </c>
      <c r="L651" s="138">
        <v>2</v>
      </c>
      <c r="M651" s="138">
        <v>5</v>
      </c>
      <c r="N651" s="138">
        <v>215</v>
      </c>
      <c r="O651" s="138">
        <v>770</v>
      </c>
      <c r="P651" s="139">
        <f t="shared" si="21"/>
        <v>0.2792207792207792</v>
      </c>
    </row>
    <row r="652" spans="1:16" s="149" customFormat="1" ht="14.1" customHeight="1" x14ac:dyDescent="0.25">
      <c r="A652" s="65">
        <v>441</v>
      </c>
      <c r="B652" s="66">
        <v>1445</v>
      </c>
      <c r="C652" s="67" t="s">
        <v>126</v>
      </c>
      <c r="D652" s="140">
        <f t="shared" si="20"/>
        <v>16</v>
      </c>
      <c r="E652" s="141">
        <v>44</v>
      </c>
      <c r="F652" s="141">
        <v>44</v>
      </c>
      <c r="G652" s="141">
        <v>6</v>
      </c>
      <c r="H652" s="141">
        <v>10</v>
      </c>
      <c r="I652" s="141">
        <v>3</v>
      </c>
      <c r="J652" s="141">
        <v>2</v>
      </c>
      <c r="K652" s="141">
        <v>60</v>
      </c>
      <c r="L652" s="141">
        <v>8</v>
      </c>
      <c r="M652" s="141">
        <v>4</v>
      </c>
      <c r="N652" s="141">
        <v>181</v>
      </c>
      <c r="O652" s="141">
        <v>547</v>
      </c>
      <c r="P652" s="142">
        <f t="shared" si="21"/>
        <v>0.33089579524680074</v>
      </c>
    </row>
    <row r="653" spans="1:16" s="149" customFormat="1" ht="14.1" customHeight="1" x14ac:dyDescent="0.25">
      <c r="A653" s="71">
        <v>442</v>
      </c>
      <c r="B653" s="72">
        <v>1445</v>
      </c>
      <c r="C653" s="73" t="s">
        <v>128</v>
      </c>
      <c r="D653" s="134">
        <f t="shared" si="20"/>
        <v>9</v>
      </c>
      <c r="E653" s="135">
        <v>28</v>
      </c>
      <c r="F653" s="135">
        <v>46</v>
      </c>
      <c r="G653" s="135">
        <v>15</v>
      </c>
      <c r="H653" s="135">
        <v>11</v>
      </c>
      <c r="I653" s="135">
        <v>0</v>
      </c>
      <c r="J653" s="135">
        <v>3</v>
      </c>
      <c r="K653" s="135">
        <v>55</v>
      </c>
      <c r="L653" s="135">
        <v>2</v>
      </c>
      <c r="M653" s="135">
        <v>4</v>
      </c>
      <c r="N653" s="135">
        <v>164</v>
      </c>
      <c r="O653" s="135">
        <v>547</v>
      </c>
      <c r="P653" s="136">
        <f t="shared" si="21"/>
        <v>0.29981718464351004</v>
      </c>
    </row>
    <row r="654" spans="1:16" s="30" customFormat="1" ht="14.1" customHeight="1" x14ac:dyDescent="0.25">
      <c r="A654" s="59" t="s">
        <v>159</v>
      </c>
      <c r="B654" s="60">
        <v>1445</v>
      </c>
      <c r="C654" s="61" t="s">
        <v>11</v>
      </c>
      <c r="D654" s="137">
        <f t="shared" si="20"/>
        <v>25</v>
      </c>
      <c r="E654" s="138">
        <v>72</v>
      </c>
      <c r="F654" s="138">
        <v>90</v>
      </c>
      <c r="G654" s="138">
        <v>21</v>
      </c>
      <c r="H654" s="138">
        <v>21</v>
      </c>
      <c r="I654" s="138">
        <v>3</v>
      </c>
      <c r="J654" s="138">
        <v>5</v>
      </c>
      <c r="K654" s="138">
        <v>115</v>
      </c>
      <c r="L654" s="138">
        <v>10</v>
      </c>
      <c r="M654" s="138">
        <v>8</v>
      </c>
      <c r="N654" s="138">
        <v>345</v>
      </c>
      <c r="O654" s="138">
        <v>1094</v>
      </c>
      <c r="P654" s="139">
        <f t="shared" si="21"/>
        <v>0.31535648994515542</v>
      </c>
    </row>
    <row r="655" spans="1:16" s="149" customFormat="1" ht="14.1" customHeight="1" x14ac:dyDescent="0.25">
      <c r="A655" s="71">
        <v>443</v>
      </c>
      <c r="B655" s="72">
        <v>1446</v>
      </c>
      <c r="C655" s="73" t="s">
        <v>126</v>
      </c>
      <c r="D655" s="134">
        <f t="shared" si="20"/>
        <v>2</v>
      </c>
      <c r="E655" s="135">
        <v>38</v>
      </c>
      <c r="F655" s="135">
        <v>41</v>
      </c>
      <c r="G655" s="135">
        <v>9</v>
      </c>
      <c r="H655" s="135">
        <v>1</v>
      </c>
      <c r="I655" s="135">
        <v>1</v>
      </c>
      <c r="J655" s="135">
        <v>5</v>
      </c>
      <c r="K655" s="135">
        <v>43</v>
      </c>
      <c r="L655" s="135">
        <v>2</v>
      </c>
      <c r="M655" s="135">
        <v>10</v>
      </c>
      <c r="N655" s="135">
        <v>150</v>
      </c>
      <c r="O655" s="135">
        <v>583</v>
      </c>
      <c r="P655" s="136">
        <f t="shared" si="21"/>
        <v>0.25728987993138935</v>
      </c>
    </row>
    <row r="656" spans="1:16" s="149" customFormat="1" ht="14.1" customHeight="1" x14ac:dyDescent="0.25">
      <c r="A656" s="65">
        <v>444</v>
      </c>
      <c r="B656" s="66">
        <v>1446</v>
      </c>
      <c r="C656" s="67" t="s">
        <v>128</v>
      </c>
      <c r="D656" s="140">
        <f t="shared" si="20"/>
        <v>18</v>
      </c>
      <c r="E656" s="141">
        <v>35</v>
      </c>
      <c r="F656" s="141">
        <v>53</v>
      </c>
      <c r="G656" s="141">
        <v>7</v>
      </c>
      <c r="H656" s="141">
        <v>2</v>
      </c>
      <c r="I656" s="141">
        <v>1</v>
      </c>
      <c r="J656" s="141">
        <v>3</v>
      </c>
      <c r="K656" s="141">
        <v>22</v>
      </c>
      <c r="L656" s="141">
        <v>1</v>
      </c>
      <c r="M656" s="141">
        <v>2</v>
      </c>
      <c r="N656" s="141">
        <v>126</v>
      </c>
      <c r="O656" s="141">
        <v>582</v>
      </c>
      <c r="P656" s="142">
        <f t="shared" si="21"/>
        <v>0.21649484536082475</v>
      </c>
    </row>
    <row r="657" spans="1:16" s="30" customFormat="1" ht="14.1" customHeight="1" x14ac:dyDescent="0.25">
      <c r="A657" s="59" t="s">
        <v>159</v>
      </c>
      <c r="B657" s="60">
        <v>1446</v>
      </c>
      <c r="C657" s="61" t="s">
        <v>11</v>
      </c>
      <c r="D657" s="137">
        <f t="shared" si="20"/>
        <v>21</v>
      </c>
      <c r="E657" s="138">
        <v>73</v>
      </c>
      <c r="F657" s="138">
        <v>94</v>
      </c>
      <c r="G657" s="138">
        <v>16</v>
      </c>
      <c r="H657" s="138">
        <v>3</v>
      </c>
      <c r="I657" s="138">
        <v>2</v>
      </c>
      <c r="J657" s="138">
        <v>8</v>
      </c>
      <c r="K657" s="138">
        <v>65</v>
      </c>
      <c r="L657" s="138">
        <v>3</v>
      </c>
      <c r="M657" s="138">
        <v>12</v>
      </c>
      <c r="N657" s="138">
        <v>276</v>
      </c>
      <c r="O657" s="138">
        <v>1165</v>
      </c>
      <c r="P657" s="139">
        <f t="shared" si="21"/>
        <v>0.2369098712446352</v>
      </c>
    </row>
    <row r="658" spans="1:16" s="149" customFormat="1" ht="14.1" customHeight="1" x14ac:dyDescent="0.25">
      <c r="A658" s="65">
        <v>445</v>
      </c>
      <c r="B658" s="66">
        <v>1447</v>
      </c>
      <c r="C658" s="67" t="s">
        <v>126</v>
      </c>
      <c r="D658" s="140">
        <f t="shared" si="20"/>
        <v>5</v>
      </c>
      <c r="E658" s="141">
        <v>14</v>
      </c>
      <c r="F658" s="141">
        <v>53</v>
      </c>
      <c r="G658" s="141">
        <v>4</v>
      </c>
      <c r="H658" s="141">
        <v>2</v>
      </c>
      <c r="I658" s="141">
        <v>5</v>
      </c>
      <c r="J658" s="141">
        <v>3</v>
      </c>
      <c r="K658" s="141">
        <v>48</v>
      </c>
      <c r="L658" s="141">
        <v>3</v>
      </c>
      <c r="M658" s="141">
        <v>2</v>
      </c>
      <c r="N658" s="141">
        <v>134</v>
      </c>
      <c r="O658" s="141">
        <v>361</v>
      </c>
      <c r="P658" s="142">
        <f t="shared" si="21"/>
        <v>0.37119113573407203</v>
      </c>
    </row>
    <row r="659" spans="1:16" s="30" customFormat="1" ht="14.1" customHeight="1" x14ac:dyDescent="0.25">
      <c r="A659" s="77" t="s">
        <v>159</v>
      </c>
      <c r="B659" s="78">
        <v>1447</v>
      </c>
      <c r="C659" s="79" t="s">
        <v>9</v>
      </c>
      <c r="D659" s="152">
        <f t="shared" si="20"/>
        <v>5</v>
      </c>
      <c r="E659" s="145">
        <v>14</v>
      </c>
      <c r="F659" s="145">
        <v>53</v>
      </c>
      <c r="G659" s="145">
        <v>4</v>
      </c>
      <c r="H659" s="145">
        <v>2</v>
      </c>
      <c r="I659" s="145">
        <v>5</v>
      </c>
      <c r="J659" s="145">
        <v>3</v>
      </c>
      <c r="K659" s="145">
        <v>48</v>
      </c>
      <c r="L659" s="145">
        <v>3</v>
      </c>
      <c r="M659" s="145">
        <v>2</v>
      </c>
      <c r="N659" s="145">
        <v>134</v>
      </c>
      <c r="O659" s="145">
        <v>361</v>
      </c>
      <c r="P659" s="146">
        <f t="shared" si="21"/>
        <v>0.37119113573407203</v>
      </c>
    </row>
    <row r="660" spans="1:16" ht="11.1" customHeight="1" x14ac:dyDescent="0.25">
      <c r="B660" s="2"/>
      <c r="C660" s="2"/>
      <c r="D660" s="2"/>
    </row>
    <row r="661" spans="1:16" ht="17.45" customHeight="1" x14ac:dyDescent="0.3">
      <c r="A661" s="427" t="s">
        <v>43</v>
      </c>
      <c r="B661" s="405"/>
      <c r="C661" s="406"/>
      <c r="D661" s="402" t="s">
        <v>35</v>
      </c>
      <c r="E661" s="437" t="s">
        <v>235</v>
      </c>
      <c r="F661" s="437"/>
      <c r="G661" s="437"/>
      <c r="H661" s="437"/>
      <c r="I661" s="437"/>
      <c r="J661" s="437"/>
      <c r="K661" s="437"/>
      <c r="L661" s="437"/>
      <c r="M661" s="437"/>
      <c r="N661" s="407" t="s">
        <v>39</v>
      </c>
      <c r="O661" s="407" t="s">
        <v>211</v>
      </c>
      <c r="P661" s="366" t="s">
        <v>33</v>
      </c>
    </row>
    <row r="662" spans="1:16" ht="15.75" customHeight="1" x14ac:dyDescent="0.25">
      <c r="A662" s="431" t="s">
        <v>123</v>
      </c>
      <c r="B662" s="425" t="s">
        <v>25</v>
      </c>
      <c r="C662" s="425" t="s">
        <v>26</v>
      </c>
      <c r="D662" s="360"/>
      <c r="E662" s="14"/>
      <c r="F662" s="35"/>
      <c r="G662" s="7"/>
      <c r="H662" s="35"/>
      <c r="I662" s="7"/>
      <c r="J662" s="7"/>
      <c r="K662" s="7"/>
      <c r="L662" s="43"/>
      <c r="M662" s="96"/>
      <c r="N662" s="408"/>
      <c r="O662" s="408"/>
      <c r="P662" s="367"/>
    </row>
    <row r="663" spans="1:16" ht="15.75" x14ac:dyDescent="0.25">
      <c r="A663" s="432"/>
      <c r="B663" s="360"/>
      <c r="C663" s="360"/>
      <c r="D663" s="360"/>
      <c r="E663" s="14"/>
      <c r="F663" s="35"/>
      <c r="G663" s="7"/>
      <c r="H663" s="35"/>
      <c r="I663" s="7"/>
      <c r="J663" s="7"/>
      <c r="K663" s="7"/>
      <c r="L663" s="7"/>
      <c r="M663" s="12"/>
      <c r="N663" s="408"/>
      <c r="O663" s="408"/>
      <c r="P663" s="367"/>
    </row>
    <row r="664" spans="1:16" ht="15.75" x14ac:dyDescent="0.25">
      <c r="A664" s="432"/>
      <c r="B664" s="360"/>
      <c r="C664" s="360"/>
      <c r="D664" s="360"/>
      <c r="E664" s="15"/>
      <c r="F664" s="35"/>
      <c r="G664" s="8"/>
      <c r="H664" s="35"/>
      <c r="I664" s="8"/>
      <c r="J664" s="8"/>
      <c r="K664" s="8"/>
      <c r="L664" s="8"/>
      <c r="M664" s="13"/>
      <c r="N664" s="408"/>
      <c r="O664" s="408"/>
      <c r="P664" s="367"/>
    </row>
    <row r="665" spans="1:16" ht="17.45" customHeight="1" x14ac:dyDescent="0.25">
      <c r="A665" s="433"/>
      <c r="B665" s="360"/>
      <c r="C665" s="426"/>
      <c r="D665" s="426"/>
      <c r="E665" s="303" t="s">
        <v>0</v>
      </c>
      <c r="F665" s="302" t="s">
        <v>1</v>
      </c>
      <c r="G665" s="302" t="s">
        <v>3</v>
      </c>
      <c r="H665" s="302" t="s">
        <v>4</v>
      </c>
      <c r="I665" s="302" t="s">
        <v>5</v>
      </c>
      <c r="J665" s="302" t="s">
        <v>6</v>
      </c>
      <c r="K665" s="302" t="s">
        <v>7</v>
      </c>
      <c r="L665" s="294" t="s">
        <v>32</v>
      </c>
      <c r="M665" s="295" t="s">
        <v>40</v>
      </c>
      <c r="N665" s="409"/>
      <c r="O665" s="409"/>
      <c r="P665" s="368"/>
    </row>
    <row r="666" spans="1:16" s="30" customFormat="1" ht="17.45" customHeight="1" x14ac:dyDescent="0.25">
      <c r="A666" s="434" t="s">
        <v>159</v>
      </c>
      <c r="B666" s="428">
        <v>206</v>
      </c>
      <c r="C666" s="434">
        <v>445</v>
      </c>
      <c r="D666" s="154">
        <f>LARGE(E666:K666,1)-LARGE(E666:K666,2)</f>
        <v>2501</v>
      </c>
      <c r="E666" s="155">
        <f t="shared" ref="E666:O666" si="22">SUM(E9:E659)/2</f>
        <v>12414</v>
      </c>
      <c r="F666" s="155">
        <f t="shared" si="22"/>
        <v>24628</v>
      </c>
      <c r="G666" s="155">
        <f t="shared" si="22"/>
        <v>2492</v>
      </c>
      <c r="H666" s="155">
        <f t="shared" si="22"/>
        <v>2304</v>
      </c>
      <c r="I666" s="155">
        <f t="shared" si="22"/>
        <v>1701</v>
      </c>
      <c r="J666" s="155">
        <f t="shared" si="22"/>
        <v>1474</v>
      </c>
      <c r="K666" s="155">
        <f t="shared" si="22"/>
        <v>27129</v>
      </c>
      <c r="L666" s="125">
        <f t="shared" si="22"/>
        <v>1159</v>
      </c>
      <c r="M666" s="125">
        <f t="shared" si="22"/>
        <v>2681</v>
      </c>
      <c r="N666" s="156">
        <f>SUM(E666:M666)</f>
        <v>75982</v>
      </c>
      <c r="O666" s="125">
        <f t="shared" si="22"/>
        <v>257507</v>
      </c>
      <c r="P666" s="126">
        <f>N666/O666</f>
        <v>0.29506770689728823</v>
      </c>
    </row>
    <row r="667" spans="1:16" s="30" customFormat="1" ht="17.45" customHeight="1" x14ac:dyDescent="0.25">
      <c r="A667" s="435"/>
      <c r="B667" s="428"/>
      <c r="C667" s="435"/>
      <c r="D667" s="127">
        <f t="shared" ref="D667:N667" si="23">D666/$N666</f>
        <v>3.291569055829012E-2</v>
      </c>
      <c r="E667" s="127">
        <f t="shared" si="23"/>
        <v>0.16338080071595903</v>
      </c>
      <c r="F667" s="127">
        <f t="shared" si="23"/>
        <v>0.32412939906820037</v>
      </c>
      <c r="G667" s="127">
        <f t="shared" si="23"/>
        <v>3.2797241451922823E-2</v>
      </c>
      <c r="H667" s="127">
        <f t="shared" si="23"/>
        <v>3.0322971230028164E-2</v>
      </c>
      <c r="I667" s="127">
        <f t="shared" si="23"/>
        <v>2.2386881103419232E-2</v>
      </c>
      <c r="J667" s="127">
        <f t="shared" si="23"/>
        <v>1.9399331420599616E-2</v>
      </c>
      <c r="K667" s="127">
        <f t="shared" si="23"/>
        <v>0.35704508962649051</v>
      </c>
      <c r="L667" s="127">
        <f t="shared" si="23"/>
        <v>1.5253612697744202E-2</v>
      </c>
      <c r="M667" s="127">
        <f t="shared" si="23"/>
        <v>3.5284672685636072E-2</v>
      </c>
      <c r="N667" s="127">
        <f t="shared" si="23"/>
        <v>1</v>
      </c>
      <c r="O667" s="128"/>
      <c r="P667" s="128"/>
    </row>
    <row r="668" spans="1:16" x14ac:dyDescent="0.25">
      <c r="B668" s="2"/>
      <c r="C668" s="2"/>
      <c r="D668" s="2"/>
    </row>
    <row r="669" spans="1:16" x14ac:dyDescent="0.25">
      <c r="B669" s="2"/>
      <c r="C669" s="2"/>
      <c r="D669" s="2"/>
    </row>
    <row r="670" spans="1:16" x14ac:dyDescent="0.25">
      <c r="B670" s="2"/>
      <c r="C670" s="2"/>
      <c r="D670" s="2"/>
    </row>
    <row r="671" spans="1:16" x14ac:dyDescent="0.25">
      <c r="B671" s="2"/>
      <c r="C671" s="2"/>
      <c r="D671" s="2"/>
    </row>
    <row r="672" spans="1:16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</sheetData>
  <mergeCells count="18">
    <mergeCell ref="A662:A665"/>
    <mergeCell ref="B662:B665"/>
    <mergeCell ref="C662:C665"/>
    <mergeCell ref="B666:B667"/>
    <mergeCell ref="N4:N8"/>
    <mergeCell ref="E4:M4"/>
    <mergeCell ref="C666:C667"/>
    <mergeCell ref="D661:D665"/>
    <mergeCell ref="E661:M661"/>
    <mergeCell ref="A661:C661"/>
    <mergeCell ref="D4:D8"/>
    <mergeCell ref="B5:C7"/>
    <mergeCell ref="A666:A667"/>
    <mergeCell ref="O4:O8"/>
    <mergeCell ref="P4:P8"/>
    <mergeCell ref="N661:N665"/>
    <mergeCell ref="O661:O665"/>
    <mergeCell ref="P661:P665"/>
  </mergeCells>
  <conditionalFormatting sqref="E11:K11">
    <cfRule type="cellIs" dxfId="1998" priority="411" operator="equal">
      <formula>LARGE($E11:$K11,2)</formula>
    </cfRule>
    <cfRule type="cellIs" dxfId="1997" priority="412" operator="equal">
      <formula>LARGE($E11:$K11,1)</formula>
    </cfRule>
  </conditionalFormatting>
  <conditionalFormatting sqref="E15:K15">
    <cfRule type="cellIs" dxfId="1996" priority="409" operator="equal">
      <formula>LARGE($E15:$K15,2)</formula>
    </cfRule>
    <cfRule type="cellIs" dxfId="1995" priority="410" operator="equal">
      <formula>LARGE($E15:$K15,1)</formula>
    </cfRule>
  </conditionalFormatting>
  <conditionalFormatting sqref="E20:K20">
    <cfRule type="cellIs" dxfId="1994" priority="407" operator="equal">
      <formula>LARGE($E20:$K20,2)</formula>
    </cfRule>
    <cfRule type="cellIs" dxfId="1993" priority="408" operator="equal">
      <formula>LARGE($E20:$K20,1)</formula>
    </cfRule>
  </conditionalFormatting>
  <conditionalFormatting sqref="E32:K32">
    <cfRule type="cellIs" dxfId="1992" priority="405" operator="equal">
      <formula>LARGE($E32:$K32,2)</formula>
    </cfRule>
    <cfRule type="cellIs" dxfId="1991" priority="406" operator="equal">
      <formula>LARGE($E32:$K32,1)</formula>
    </cfRule>
  </conditionalFormatting>
  <conditionalFormatting sqref="E35:K35">
    <cfRule type="cellIs" dxfId="1990" priority="403" operator="equal">
      <formula>LARGE($E35:$K35,2)</formula>
    </cfRule>
    <cfRule type="cellIs" dxfId="1989" priority="404" operator="equal">
      <formula>LARGE($E35:$K35,1)</formula>
    </cfRule>
  </conditionalFormatting>
  <conditionalFormatting sqref="E38:K38">
    <cfRule type="cellIs" dxfId="1988" priority="401" operator="equal">
      <formula>LARGE($E38:$K38,2)</formula>
    </cfRule>
    <cfRule type="cellIs" dxfId="1987" priority="402" operator="equal">
      <formula>LARGE($E38:$K38,1)</formula>
    </cfRule>
  </conditionalFormatting>
  <conditionalFormatting sqref="E40:K40">
    <cfRule type="cellIs" dxfId="1986" priority="399" operator="equal">
      <formula>LARGE($E40:$K40,2)</formula>
    </cfRule>
    <cfRule type="cellIs" dxfId="1985" priority="400" operator="equal">
      <formula>LARGE($E40:$K40,1)</formula>
    </cfRule>
  </conditionalFormatting>
  <conditionalFormatting sqref="E46:K46">
    <cfRule type="cellIs" dxfId="1984" priority="397" operator="equal">
      <formula>LARGE($E46:$K46,2)</formula>
    </cfRule>
    <cfRule type="cellIs" dxfId="1983" priority="398" operator="equal">
      <formula>LARGE($E46:$K46,1)</formula>
    </cfRule>
  </conditionalFormatting>
  <conditionalFormatting sqref="E57:K57">
    <cfRule type="cellIs" dxfId="1982" priority="395" operator="equal">
      <formula>LARGE($E57:$K57,2)</formula>
    </cfRule>
    <cfRule type="cellIs" dxfId="1981" priority="396" operator="equal">
      <formula>LARGE($E57:$K57,1)</formula>
    </cfRule>
  </conditionalFormatting>
  <conditionalFormatting sqref="E60:K60">
    <cfRule type="cellIs" dxfId="1980" priority="393" operator="equal">
      <formula>LARGE($E60:$K60,2)</formula>
    </cfRule>
    <cfRule type="cellIs" dxfId="1979" priority="394" operator="equal">
      <formula>LARGE($E60:$K60,1)</formula>
    </cfRule>
  </conditionalFormatting>
  <conditionalFormatting sqref="E85:K85">
    <cfRule type="cellIs" dxfId="1978" priority="391" operator="equal">
      <formula>LARGE($E85:$K85,2)</formula>
    </cfRule>
    <cfRule type="cellIs" dxfId="1977" priority="392" operator="equal">
      <formula>LARGE($E85:$K85,1)</formula>
    </cfRule>
  </conditionalFormatting>
  <conditionalFormatting sqref="E82:K82">
    <cfRule type="cellIs" dxfId="1976" priority="389" operator="equal">
      <formula>LARGE($E82:$K82,2)</formula>
    </cfRule>
    <cfRule type="cellIs" dxfId="1975" priority="390" operator="equal">
      <formula>LARGE($E82:$K82,1)</formula>
    </cfRule>
  </conditionalFormatting>
  <conditionalFormatting sqref="E73:K73">
    <cfRule type="cellIs" dxfId="1974" priority="387" operator="equal">
      <formula>LARGE($E73:$K73,2)</formula>
    </cfRule>
    <cfRule type="cellIs" dxfId="1973" priority="388" operator="equal">
      <formula>LARGE($E73:$K73,1)</formula>
    </cfRule>
  </conditionalFormatting>
  <conditionalFormatting sqref="E95:K95">
    <cfRule type="cellIs" dxfId="1972" priority="385" operator="equal">
      <formula>LARGE($E95:$K95,2)</formula>
    </cfRule>
    <cfRule type="cellIs" dxfId="1971" priority="386" operator="equal">
      <formula>LARGE($E95:$K95,1)</formula>
    </cfRule>
  </conditionalFormatting>
  <conditionalFormatting sqref="E91:K91">
    <cfRule type="cellIs" dxfId="1970" priority="383" operator="equal">
      <formula>LARGE($E91:$K91,2)</formula>
    </cfRule>
    <cfRule type="cellIs" dxfId="1969" priority="384" operator="equal">
      <formula>LARGE($E91:$K91,1)</formula>
    </cfRule>
  </conditionalFormatting>
  <conditionalFormatting sqref="E88:K88">
    <cfRule type="cellIs" dxfId="1968" priority="381" operator="equal">
      <formula>LARGE($E88:$K88,2)</formula>
    </cfRule>
    <cfRule type="cellIs" dxfId="1967" priority="382" operator="equal">
      <formula>LARGE($E88:$K88,1)</formula>
    </cfRule>
  </conditionalFormatting>
  <conditionalFormatting sqref="E106:K106">
    <cfRule type="cellIs" dxfId="1966" priority="379" operator="equal">
      <formula>LARGE($E106:$K106,2)</formula>
    </cfRule>
    <cfRule type="cellIs" dxfId="1965" priority="380" operator="equal">
      <formula>LARGE($E106:$K106,1)</formula>
    </cfRule>
  </conditionalFormatting>
  <conditionalFormatting sqref="E100:K100">
    <cfRule type="cellIs" dxfId="1964" priority="377" operator="equal">
      <formula>LARGE($E100:$K100,2)</formula>
    </cfRule>
    <cfRule type="cellIs" dxfId="1963" priority="378" operator="equal">
      <formula>LARGE($E100:$K100,1)</formula>
    </cfRule>
  </conditionalFormatting>
  <conditionalFormatting sqref="E98:K98">
    <cfRule type="cellIs" dxfId="1962" priority="375" operator="equal">
      <formula>LARGE($E98:$K98,2)</formula>
    </cfRule>
    <cfRule type="cellIs" dxfId="1961" priority="376" operator="equal">
      <formula>LARGE($E98:$K98,1)</formula>
    </cfRule>
  </conditionalFormatting>
  <conditionalFormatting sqref="E103:K103">
    <cfRule type="cellIs" dxfId="1960" priority="373" operator="equal">
      <formula>LARGE($E103:$K103,2)</formula>
    </cfRule>
    <cfRule type="cellIs" dxfId="1959" priority="374" operator="equal">
      <formula>LARGE($E103:$K103,1)</formula>
    </cfRule>
  </conditionalFormatting>
  <conditionalFormatting sqref="E110:K110">
    <cfRule type="cellIs" dxfId="1958" priority="371" operator="equal">
      <formula>LARGE($E110:$K110,2)</formula>
    </cfRule>
    <cfRule type="cellIs" dxfId="1957" priority="372" operator="equal">
      <formula>LARGE($E110:$K110,1)</formula>
    </cfRule>
  </conditionalFormatting>
  <conditionalFormatting sqref="E108:K108">
    <cfRule type="cellIs" dxfId="1956" priority="369" operator="equal">
      <formula>LARGE($E108:$K108,2)</formula>
    </cfRule>
    <cfRule type="cellIs" dxfId="1955" priority="370" operator="equal">
      <formula>LARGE($E108:$K108,1)</formula>
    </cfRule>
  </conditionalFormatting>
  <conditionalFormatting sqref="E114:K114">
    <cfRule type="cellIs" dxfId="1954" priority="367" operator="equal">
      <formula>LARGE($E114:$K114,2)</formula>
    </cfRule>
    <cfRule type="cellIs" dxfId="1953" priority="368" operator="equal">
      <formula>LARGE($E114:$K114,1)</formula>
    </cfRule>
  </conditionalFormatting>
  <conditionalFormatting sqref="E126:K126">
    <cfRule type="cellIs" dxfId="1952" priority="365" operator="equal">
      <formula>LARGE($E126:$K126,2)</formula>
    </cfRule>
    <cfRule type="cellIs" dxfId="1951" priority="366" operator="equal">
      <formula>LARGE($E126:$K126,1)</formula>
    </cfRule>
  </conditionalFormatting>
  <conditionalFormatting sqref="E120:K120">
    <cfRule type="cellIs" dxfId="1950" priority="363" operator="equal">
      <formula>LARGE($E120:$K120,2)</formula>
    </cfRule>
    <cfRule type="cellIs" dxfId="1949" priority="364" operator="equal">
      <formula>LARGE($E120:$K120,1)</formula>
    </cfRule>
  </conditionalFormatting>
  <conditionalFormatting sqref="E117:K117">
    <cfRule type="cellIs" dxfId="1948" priority="361" operator="equal">
      <formula>LARGE($E117:$K117,2)</formula>
    </cfRule>
    <cfRule type="cellIs" dxfId="1947" priority="362" operator="equal">
      <formula>LARGE($E117:$K117,1)</formula>
    </cfRule>
  </conditionalFormatting>
  <conditionalFormatting sqref="E134:K134">
    <cfRule type="cellIs" dxfId="1946" priority="359" operator="equal">
      <formula>LARGE($E134:$K134,2)</formula>
    </cfRule>
    <cfRule type="cellIs" dxfId="1945" priority="360" operator="equal">
      <formula>LARGE($E134:$K134,1)</formula>
    </cfRule>
  </conditionalFormatting>
  <conditionalFormatting sqref="E123:K123">
    <cfRule type="cellIs" dxfId="1944" priority="357" operator="equal">
      <formula>LARGE($E123:$K123,2)</formula>
    </cfRule>
    <cfRule type="cellIs" dxfId="1943" priority="358" operator="equal">
      <formula>LARGE($E123:$K123,1)</formula>
    </cfRule>
  </conditionalFormatting>
  <conditionalFormatting sqref="E129:K129">
    <cfRule type="cellIs" dxfId="1942" priority="355" operator="equal">
      <formula>LARGE($E129:$K129,2)</formula>
    </cfRule>
    <cfRule type="cellIs" dxfId="1941" priority="356" operator="equal">
      <formula>LARGE($E129:$K129,1)</formula>
    </cfRule>
  </conditionalFormatting>
  <conditionalFormatting sqref="E132:K132">
    <cfRule type="cellIs" dxfId="1940" priority="353" operator="equal">
      <formula>LARGE($E132:$K132,2)</formula>
    </cfRule>
    <cfRule type="cellIs" dxfId="1939" priority="354" operator="equal">
      <formula>LARGE($E132:$K132,1)</formula>
    </cfRule>
  </conditionalFormatting>
  <conditionalFormatting sqref="E146:K146">
    <cfRule type="cellIs" dxfId="1938" priority="351" operator="equal">
      <formula>LARGE($E146:$K146,2)</formula>
    </cfRule>
    <cfRule type="cellIs" dxfId="1937" priority="352" operator="equal">
      <formula>LARGE($E146:$K146,1)</formula>
    </cfRule>
  </conditionalFormatting>
  <conditionalFormatting sqref="E141:K141">
    <cfRule type="cellIs" dxfId="1936" priority="349" operator="equal">
      <formula>LARGE($E141:$K141,2)</formula>
    </cfRule>
    <cfRule type="cellIs" dxfId="1935" priority="350" operator="equal">
      <formula>LARGE($E141:$K141,1)</formula>
    </cfRule>
  </conditionalFormatting>
  <conditionalFormatting sqref="E138:K138">
    <cfRule type="cellIs" dxfId="1934" priority="347" operator="equal">
      <formula>LARGE($E138:$K138,2)</formula>
    </cfRule>
    <cfRule type="cellIs" dxfId="1933" priority="348" operator="equal">
      <formula>LARGE($E138:$K138,1)</formula>
    </cfRule>
  </conditionalFormatting>
  <conditionalFormatting sqref="E144:K144">
    <cfRule type="cellIs" dxfId="1932" priority="345" operator="equal">
      <formula>LARGE($E144:$K144,2)</formula>
    </cfRule>
    <cfRule type="cellIs" dxfId="1931" priority="346" operator="equal">
      <formula>LARGE($E144:$K144,1)</formula>
    </cfRule>
  </conditionalFormatting>
  <conditionalFormatting sqref="E155:K155">
    <cfRule type="cellIs" dxfId="1930" priority="343" operator="equal">
      <formula>LARGE($E155:$K155,2)</formula>
    </cfRule>
    <cfRule type="cellIs" dxfId="1929" priority="344" operator="equal">
      <formula>LARGE($E155:$K155,1)</formula>
    </cfRule>
  </conditionalFormatting>
  <conditionalFormatting sqref="E151:K151">
    <cfRule type="cellIs" dxfId="1928" priority="341" operator="equal">
      <formula>LARGE($E151:$K151,2)</formula>
    </cfRule>
    <cfRule type="cellIs" dxfId="1927" priority="342" operator="equal">
      <formula>LARGE($E151:$K151,1)</formula>
    </cfRule>
  </conditionalFormatting>
  <conditionalFormatting sqref="E161:K161">
    <cfRule type="cellIs" dxfId="1926" priority="339" operator="equal">
      <formula>LARGE($E161:$K161,2)</formula>
    </cfRule>
    <cfRule type="cellIs" dxfId="1925" priority="340" operator="equal">
      <formula>LARGE($E161:$K161,1)</formula>
    </cfRule>
  </conditionalFormatting>
  <conditionalFormatting sqref="E158:K158">
    <cfRule type="cellIs" dxfId="1924" priority="337" operator="equal">
      <formula>LARGE($E158:$K158,2)</formula>
    </cfRule>
    <cfRule type="cellIs" dxfId="1923" priority="338" operator="equal">
      <formula>LARGE($E158:$K158,1)</formula>
    </cfRule>
  </conditionalFormatting>
  <conditionalFormatting sqref="E164:K164">
    <cfRule type="cellIs" dxfId="1922" priority="335" operator="equal">
      <formula>LARGE($E164:$K164,2)</formula>
    </cfRule>
    <cfRule type="cellIs" dxfId="1921" priority="336" operator="equal">
      <formula>LARGE($E164:$K164,1)</formula>
    </cfRule>
  </conditionalFormatting>
  <conditionalFormatting sqref="E666:K666">
    <cfRule type="cellIs" dxfId="1920" priority="1" operator="equal">
      <formula>LARGE($E666:$K666,2)</formula>
    </cfRule>
    <cfRule type="cellIs" dxfId="1919" priority="2" operator="equal">
      <formula>LARGE($E666:$K666,1)</formula>
    </cfRule>
  </conditionalFormatting>
  <conditionalFormatting sqref="E167:K167">
    <cfRule type="cellIs" dxfId="1918" priority="333" operator="equal">
      <formula>LARGE($E167:$K167,2)</formula>
    </cfRule>
    <cfRule type="cellIs" dxfId="1917" priority="334" operator="equal">
      <formula>LARGE($E167:$K167,1)</formula>
    </cfRule>
  </conditionalFormatting>
  <conditionalFormatting sqref="E175:K175">
    <cfRule type="cellIs" dxfId="1916" priority="331" operator="equal">
      <formula>LARGE($E175:$K175,2)</formula>
    </cfRule>
    <cfRule type="cellIs" dxfId="1915" priority="332" operator="equal">
      <formula>LARGE($E175:$K175,1)</formula>
    </cfRule>
  </conditionalFormatting>
  <conditionalFormatting sqref="E173:K173">
    <cfRule type="cellIs" dxfId="1914" priority="329" operator="equal">
      <formula>LARGE($E173:$K173,2)</formula>
    </cfRule>
    <cfRule type="cellIs" dxfId="1913" priority="330" operator="equal">
      <formula>LARGE($E173:$K173,1)</formula>
    </cfRule>
  </conditionalFormatting>
  <conditionalFormatting sqref="E171:K171">
    <cfRule type="cellIs" dxfId="1912" priority="327" operator="equal">
      <formula>LARGE($E171:$K171,2)</formula>
    </cfRule>
    <cfRule type="cellIs" dxfId="1911" priority="328" operator="equal">
      <formula>LARGE($E171:$K171,1)</formula>
    </cfRule>
  </conditionalFormatting>
  <conditionalFormatting sqref="E169:K169">
    <cfRule type="cellIs" dxfId="1910" priority="325" operator="equal">
      <formula>LARGE($E169:$K169,2)</formula>
    </cfRule>
    <cfRule type="cellIs" dxfId="1909" priority="326" operator="equal">
      <formula>LARGE($E169:$K169,1)</formula>
    </cfRule>
  </conditionalFormatting>
  <conditionalFormatting sqref="E181:K181">
    <cfRule type="cellIs" dxfId="1908" priority="323" operator="equal">
      <formula>LARGE($E181:$K181,2)</formula>
    </cfRule>
    <cfRule type="cellIs" dxfId="1907" priority="324" operator="equal">
      <formula>LARGE($E181:$K181,1)</formula>
    </cfRule>
  </conditionalFormatting>
  <conditionalFormatting sqref="E191:K191">
    <cfRule type="cellIs" dxfId="1906" priority="321" operator="equal">
      <formula>LARGE($E191:$K191,2)</formula>
    </cfRule>
    <cfRule type="cellIs" dxfId="1905" priority="322" operator="equal">
      <formula>LARGE($E191:$K191,1)</formula>
    </cfRule>
  </conditionalFormatting>
  <conditionalFormatting sqref="E177:K177">
    <cfRule type="cellIs" dxfId="1904" priority="319" operator="equal">
      <formula>LARGE($E177:$K177,2)</formula>
    </cfRule>
    <cfRule type="cellIs" dxfId="1903" priority="320" operator="equal">
      <formula>LARGE($E177:$K177,1)</formula>
    </cfRule>
  </conditionalFormatting>
  <conditionalFormatting sqref="E179:K179">
    <cfRule type="cellIs" dxfId="1902" priority="317" operator="equal">
      <formula>LARGE($E179:$K179,2)</formula>
    </cfRule>
    <cfRule type="cellIs" dxfId="1901" priority="318" operator="equal">
      <formula>LARGE($E179:$K179,1)</formula>
    </cfRule>
  </conditionalFormatting>
  <conditionalFormatting sqref="E184:K184">
    <cfRule type="cellIs" dxfId="1900" priority="315" operator="equal">
      <formula>LARGE($E184:$K184,2)</formula>
    </cfRule>
    <cfRule type="cellIs" dxfId="1899" priority="316" operator="equal">
      <formula>LARGE($E184:$K184,1)</formula>
    </cfRule>
  </conditionalFormatting>
  <conditionalFormatting sqref="E187:K187">
    <cfRule type="cellIs" dxfId="1898" priority="313" operator="equal">
      <formula>LARGE($E187:$K187,2)</formula>
    </cfRule>
    <cfRule type="cellIs" dxfId="1897" priority="314" operator="equal">
      <formula>LARGE($E187:$K187,1)</formula>
    </cfRule>
  </conditionalFormatting>
  <conditionalFormatting sqref="E195:K195">
    <cfRule type="cellIs" dxfId="1896" priority="311" operator="equal">
      <formula>LARGE($E195:$K195,2)</formula>
    </cfRule>
    <cfRule type="cellIs" dxfId="1895" priority="312" operator="equal">
      <formula>LARGE($E195:$K195,1)</formula>
    </cfRule>
  </conditionalFormatting>
  <conditionalFormatting sqref="E213:K213">
    <cfRule type="cellIs" dxfId="1894" priority="309" operator="equal">
      <formula>LARGE($E213:$K213,2)</formula>
    </cfRule>
    <cfRule type="cellIs" dxfId="1893" priority="310" operator="equal">
      <formula>LARGE($E213:$K213,1)</formula>
    </cfRule>
  </conditionalFormatting>
  <conditionalFormatting sqref="E216:K216">
    <cfRule type="cellIs" dxfId="1892" priority="307" operator="equal">
      <formula>LARGE($E216:$K216,2)</formula>
    </cfRule>
    <cfRule type="cellIs" dxfId="1891" priority="308" operator="equal">
      <formula>LARGE($E216:$K216,1)</formula>
    </cfRule>
  </conditionalFormatting>
  <conditionalFormatting sqref="E219:K219">
    <cfRule type="cellIs" dxfId="1890" priority="305" operator="equal">
      <formula>LARGE($E219:$K219,2)</formula>
    </cfRule>
    <cfRule type="cellIs" dxfId="1889" priority="306" operator="equal">
      <formula>LARGE($E219:$K219,1)</formula>
    </cfRule>
  </conditionalFormatting>
  <conditionalFormatting sqref="E236:K236">
    <cfRule type="cellIs" dxfId="1888" priority="303" operator="equal">
      <formula>LARGE($E236:$K236,2)</formula>
    </cfRule>
    <cfRule type="cellIs" dxfId="1887" priority="304" operator="equal">
      <formula>LARGE($E236:$K236,1)</formula>
    </cfRule>
  </conditionalFormatting>
  <conditionalFormatting sqref="E227:K227">
    <cfRule type="cellIs" dxfId="1886" priority="301" operator="equal">
      <formula>LARGE($E227:$K227,2)</formula>
    </cfRule>
    <cfRule type="cellIs" dxfId="1885" priority="302" operator="equal">
      <formula>LARGE($E227:$K227,1)</formula>
    </cfRule>
  </conditionalFormatting>
  <conditionalFormatting sqref="E224:K224">
    <cfRule type="cellIs" dxfId="1884" priority="299" operator="equal">
      <formula>LARGE($E224:$K224,2)</formula>
    </cfRule>
    <cfRule type="cellIs" dxfId="1883" priority="300" operator="equal">
      <formula>LARGE($E224:$K224,1)</formula>
    </cfRule>
  </conditionalFormatting>
  <conditionalFormatting sqref="E233:K233">
    <cfRule type="cellIs" dxfId="1882" priority="297" operator="equal">
      <formula>LARGE($E233:$K233,2)</formula>
    </cfRule>
    <cfRule type="cellIs" dxfId="1881" priority="298" operator="equal">
      <formula>LARGE($E233:$K233,1)</formula>
    </cfRule>
  </conditionalFormatting>
  <conditionalFormatting sqref="E230:K230">
    <cfRule type="cellIs" dxfId="1880" priority="295" operator="equal">
      <formula>LARGE($E230:$K230,2)</formula>
    </cfRule>
    <cfRule type="cellIs" dxfId="1879" priority="296" operator="equal">
      <formula>LARGE($E230:$K230,1)</formula>
    </cfRule>
  </conditionalFormatting>
  <conditionalFormatting sqref="E256:K256">
    <cfRule type="cellIs" dxfId="1878" priority="293" operator="equal">
      <formula>LARGE($E256:$K256,2)</formula>
    </cfRule>
    <cfRule type="cellIs" dxfId="1877" priority="294" operator="equal">
      <formula>LARGE($E256:$K256,1)</formula>
    </cfRule>
  </conditionalFormatting>
  <conditionalFormatting sqref="E243:K243">
    <cfRule type="cellIs" dxfId="1876" priority="291" operator="equal">
      <formula>LARGE($E243:$K243,2)</formula>
    </cfRule>
    <cfRule type="cellIs" dxfId="1875" priority="292" operator="equal">
      <formula>LARGE($E243:$K243,1)</formula>
    </cfRule>
  </conditionalFormatting>
  <conditionalFormatting sqref="E238:K238">
    <cfRule type="cellIs" dxfId="1874" priority="289" operator="equal">
      <formula>LARGE($E238:$K238,2)</formula>
    </cfRule>
    <cfRule type="cellIs" dxfId="1873" priority="290" operator="equal">
      <formula>LARGE($E238:$K238,1)</formula>
    </cfRule>
  </conditionalFormatting>
  <conditionalFormatting sqref="E240:K240">
    <cfRule type="cellIs" dxfId="1872" priority="287" operator="equal">
      <formula>LARGE($E240:$K240,2)</formula>
    </cfRule>
    <cfRule type="cellIs" dxfId="1871" priority="288" operator="equal">
      <formula>LARGE($E240:$K240,1)</formula>
    </cfRule>
  </conditionalFormatting>
  <conditionalFormatting sqref="E249:K249">
    <cfRule type="cellIs" dxfId="1870" priority="285" operator="equal">
      <formula>LARGE($E249:$K249,2)</formula>
    </cfRule>
    <cfRule type="cellIs" dxfId="1869" priority="286" operator="equal">
      <formula>LARGE($E249:$K249,1)</formula>
    </cfRule>
  </conditionalFormatting>
  <conditionalFormatting sqref="E246:K246">
    <cfRule type="cellIs" dxfId="1868" priority="283" operator="equal">
      <formula>LARGE($E246:$K246,2)</formula>
    </cfRule>
    <cfRule type="cellIs" dxfId="1867" priority="284" operator="equal">
      <formula>LARGE($E246:$K246,1)</formula>
    </cfRule>
  </conditionalFormatting>
  <conditionalFormatting sqref="E252:K252">
    <cfRule type="cellIs" dxfId="1866" priority="281" operator="equal">
      <formula>LARGE($E252:$K252,2)</formula>
    </cfRule>
    <cfRule type="cellIs" dxfId="1865" priority="282" operator="equal">
      <formula>LARGE($E252:$K252,1)</formula>
    </cfRule>
  </conditionalFormatting>
  <conditionalFormatting sqref="E268:K268">
    <cfRule type="cellIs" dxfId="1864" priority="279" operator="equal">
      <formula>LARGE($E268:$K268,2)</formula>
    </cfRule>
    <cfRule type="cellIs" dxfId="1863" priority="280" operator="equal">
      <formula>LARGE($E268:$K268,1)</formula>
    </cfRule>
  </conditionalFormatting>
  <conditionalFormatting sqref="E262:K262">
    <cfRule type="cellIs" dxfId="1862" priority="277" operator="equal">
      <formula>LARGE($E262:$K262,2)</formula>
    </cfRule>
    <cfRule type="cellIs" dxfId="1861" priority="278" operator="equal">
      <formula>LARGE($E262:$K262,1)</formula>
    </cfRule>
  </conditionalFormatting>
  <conditionalFormatting sqref="E259:K259">
    <cfRule type="cellIs" dxfId="1860" priority="275" operator="equal">
      <formula>LARGE($E259:$K259,2)</formula>
    </cfRule>
    <cfRule type="cellIs" dxfId="1859" priority="276" operator="equal">
      <formula>LARGE($E259:$K259,1)</formula>
    </cfRule>
  </conditionalFormatting>
  <conditionalFormatting sqref="E265:K265">
    <cfRule type="cellIs" dxfId="1858" priority="273" operator="equal">
      <formula>LARGE($E265:$K265,2)</formula>
    </cfRule>
    <cfRule type="cellIs" dxfId="1857" priority="274" operator="equal">
      <formula>LARGE($E265:$K265,1)</formula>
    </cfRule>
  </conditionalFormatting>
  <conditionalFormatting sqref="E272:K272">
    <cfRule type="cellIs" dxfId="1856" priority="271" operator="equal">
      <formula>LARGE($E272:$K272,2)</formula>
    </cfRule>
    <cfRule type="cellIs" dxfId="1855" priority="272" operator="equal">
      <formula>LARGE($E272:$K272,1)</formula>
    </cfRule>
  </conditionalFormatting>
  <conditionalFormatting sqref="E270:K270">
    <cfRule type="cellIs" dxfId="1854" priority="269" operator="equal">
      <formula>LARGE($E270:$K270,2)</formula>
    </cfRule>
    <cfRule type="cellIs" dxfId="1853" priority="270" operator="equal">
      <formula>LARGE($E270:$K270,1)</formula>
    </cfRule>
  </conditionalFormatting>
  <conditionalFormatting sqref="E288:K288">
    <cfRule type="cellIs" dxfId="1852" priority="267" operator="equal">
      <formula>LARGE($E288:$K288,2)</formula>
    </cfRule>
    <cfRule type="cellIs" dxfId="1851" priority="268" operator="equal">
      <formula>LARGE($E288:$K288,1)</formula>
    </cfRule>
  </conditionalFormatting>
  <conditionalFormatting sqref="E306:K306">
    <cfRule type="cellIs" dxfId="1850" priority="265" operator="equal">
      <formula>LARGE($E306:$K306,2)</formula>
    </cfRule>
    <cfRule type="cellIs" dxfId="1849" priority="266" operator="equal">
      <formula>LARGE($E306:$K306,1)</formula>
    </cfRule>
  </conditionalFormatting>
  <conditionalFormatting sqref="E295:K295">
    <cfRule type="cellIs" dxfId="1848" priority="263" operator="equal">
      <formula>LARGE($E295:$K295,2)</formula>
    </cfRule>
    <cfRule type="cellIs" dxfId="1847" priority="264" operator="equal">
      <formula>LARGE($E295:$K295,1)</formula>
    </cfRule>
  </conditionalFormatting>
  <conditionalFormatting sqref="E280:K280">
    <cfRule type="cellIs" dxfId="1846" priority="261" operator="equal">
      <formula>LARGE($E280:$K280,2)</formula>
    </cfRule>
    <cfRule type="cellIs" dxfId="1845" priority="262" operator="equal">
      <formula>LARGE($E280:$K280,1)</formula>
    </cfRule>
  </conditionalFormatting>
  <conditionalFormatting sqref="E274:K274">
    <cfRule type="cellIs" dxfId="1844" priority="259" operator="equal">
      <formula>LARGE($E274:$K274,2)</formula>
    </cfRule>
    <cfRule type="cellIs" dxfId="1843" priority="260" operator="equal">
      <formula>LARGE($E274:$K274,1)</formula>
    </cfRule>
  </conditionalFormatting>
  <conditionalFormatting sqref="E277:K277">
    <cfRule type="cellIs" dxfId="1842" priority="257" operator="equal">
      <formula>LARGE($E277:$K277,2)</formula>
    </cfRule>
    <cfRule type="cellIs" dxfId="1841" priority="258" operator="equal">
      <formula>LARGE($E277:$K277,1)</formula>
    </cfRule>
  </conditionalFormatting>
  <conditionalFormatting sqref="E283:K283">
    <cfRule type="cellIs" dxfId="1840" priority="255" operator="equal">
      <formula>LARGE($E283:$K283,2)</formula>
    </cfRule>
    <cfRule type="cellIs" dxfId="1839" priority="256" operator="equal">
      <formula>LARGE($E283:$K283,1)</formula>
    </cfRule>
  </conditionalFormatting>
  <conditionalFormatting sqref="E286:K286">
    <cfRule type="cellIs" dxfId="1838" priority="253" operator="equal">
      <formula>LARGE($E286:$K286,2)</formula>
    </cfRule>
    <cfRule type="cellIs" dxfId="1837" priority="254" operator="equal">
      <formula>LARGE($E286:$K286,1)</formula>
    </cfRule>
  </conditionalFormatting>
  <conditionalFormatting sqref="E291:K291">
    <cfRule type="cellIs" dxfId="1836" priority="251" operator="equal">
      <formula>LARGE($E291:$K291,2)</formula>
    </cfRule>
    <cfRule type="cellIs" dxfId="1835" priority="252" operator="equal">
      <formula>LARGE($E291:$K291,1)</formula>
    </cfRule>
  </conditionalFormatting>
  <conditionalFormatting sqref="E293:K293">
    <cfRule type="cellIs" dxfId="1834" priority="249" operator="equal">
      <formula>LARGE($E293:$K293,2)</formula>
    </cfRule>
    <cfRule type="cellIs" dxfId="1833" priority="250" operator="equal">
      <formula>LARGE($E293:$K293,1)</formula>
    </cfRule>
  </conditionalFormatting>
  <conditionalFormatting sqref="E300:K300">
    <cfRule type="cellIs" dxfId="1832" priority="247" operator="equal">
      <formula>LARGE($E300:$K300,2)</formula>
    </cfRule>
    <cfRule type="cellIs" dxfId="1831" priority="248" operator="equal">
      <formula>LARGE($E300:$K300,1)</formula>
    </cfRule>
  </conditionalFormatting>
  <conditionalFormatting sqref="E297:K297">
    <cfRule type="cellIs" dxfId="1830" priority="245" operator="equal">
      <formula>LARGE($E297:$K297,2)</formula>
    </cfRule>
    <cfRule type="cellIs" dxfId="1829" priority="246" operator="equal">
      <formula>LARGE($E297:$K297,1)</formula>
    </cfRule>
  </conditionalFormatting>
  <conditionalFormatting sqref="E303:K303">
    <cfRule type="cellIs" dxfId="1828" priority="243" operator="equal">
      <formula>LARGE($E303:$K303,2)</formula>
    </cfRule>
    <cfRule type="cellIs" dxfId="1827" priority="244" operator="equal">
      <formula>LARGE($E303:$K303,1)</formula>
    </cfRule>
  </conditionalFormatting>
  <conditionalFormatting sqref="E316:K316">
    <cfRule type="cellIs" dxfId="1826" priority="241" operator="equal">
      <formula>LARGE($E316:$K316,2)</formula>
    </cfRule>
    <cfRule type="cellIs" dxfId="1825" priority="242" operator="equal">
      <formula>LARGE($E316:$K316,1)</formula>
    </cfRule>
  </conditionalFormatting>
  <conditionalFormatting sqref="E311:K311">
    <cfRule type="cellIs" dxfId="1824" priority="239" operator="equal">
      <formula>LARGE($E311:$K311,2)</formula>
    </cfRule>
    <cfRule type="cellIs" dxfId="1823" priority="240" operator="equal">
      <formula>LARGE($E311:$K311,1)</formula>
    </cfRule>
  </conditionalFormatting>
  <conditionalFormatting sqref="E309:K309">
    <cfRule type="cellIs" dxfId="1822" priority="237" operator="equal">
      <formula>LARGE($E309:$K309,2)</formula>
    </cfRule>
    <cfRule type="cellIs" dxfId="1821" priority="238" operator="equal">
      <formula>LARGE($E309:$K309,1)</formula>
    </cfRule>
  </conditionalFormatting>
  <conditionalFormatting sqref="E313:K313">
    <cfRule type="cellIs" dxfId="1820" priority="235" operator="equal">
      <formula>LARGE($E313:$K313,2)</formula>
    </cfRule>
    <cfRule type="cellIs" dxfId="1819" priority="236" operator="equal">
      <formula>LARGE($E313:$K313,1)</formula>
    </cfRule>
  </conditionalFormatting>
  <conditionalFormatting sqref="E322:K322">
    <cfRule type="cellIs" dxfId="1818" priority="233" operator="equal">
      <formula>LARGE($E322:$K322,2)</formula>
    </cfRule>
    <cfRule type="cellIs" dxfId="1817" priority="234" operator="equal">
      <formula>LARGE($E322:$K322,1)</formula>
    </cfRule>
  </conditionalFormatting>
  <conditionalFormatting sqref="E319:K319">
    <cfRule type="cellIs" dxfId="1816" priority="231" operator="equal">
      <formula>LARGE($E319:$K319,2)</formula>
    </cfRule>
    <cfRule type="cellIs" dxfId="1815" priority="232" operator="equal">
      <formula>LARGE($E319:$K319,1)</formula>
    </cfRule>
  </conditionalFormatting>
  <conditionalFormatting sqref="E325:K325">
    <cfRule type="cellIs" dxfId="1814" priority="229" operator="equal">
      <formula>LARGE($E325:$K325,2)</formula>
    </cfRule>
    <cfRule type="cellIs" dxfId="1813" priority="230" operator="equal">
      <formula>LARGE($E325:$K325,1)</formula>
    </cfRule>
  </conditionalFormatting>
  <conditionalFormatting sqref="E338:K338">
    <cfRule type="cellIs" dxfId="1812" priority="227" operator="equal">
      <formula>LARGE($E338:$K338,2)</formula>
    </cfRule>
    <cfRule type="cellIs" dxfId="1811" priority="228" operator="equal">
      <formula>LARGE($E338:$K338,1)</formula>
    </cfRule>
  </conditionalFormatting>
  <conditionalFormatting sqref="E331:K331">
    <cfRule type="cellIs" dxfId="1810" priority="225" operator="equal">
      <formula>LARGE($E331:$K331,2)</formula>
    </cfRule>
    <cfRule type="cellIs" dxfId="1809" priority="226" operator="equal">
      <formula>LARGE($E331:$K331,1)</formula>
    </cfRule>
  </conditionalFormatting>
  <conditionalFormatting sqref="E328:K328">
    <cfRule type="cellIs" dxfId="1808" priority="223" operator="equal">
      <formula>LARGE($E328:$K328,2)</formula>
    </cfRule>
    <cfRule type="cellIs" dxfId="1807" priority="224" operator="equal">
      <formula>LARGE($E328:$K328,1)</formula>
    </cfRule>
  </conditionalFormatting>
  <conditionalFormatting sqref="E334:K334">
    <cfRule type="cellIs" dxfId="1806" priority="221" operator="equal">
      <formula>LARGE($E334:$K334,2)</formula>
    </cfRule>
    <cfRule type="cellIs" dxfId="1805" priority="222" operator="equal">
      <formula>LARGE($E334:$K334,1)</formula>
    </cfRule>
  </conditionalFormatting>
  <conditionalFormatting sqref="E336:K336">
    <cfRule type="cellIs" dxfId="1804" priority="219" operator="equal">
      <formula>LARGE($E336:$K336,2)</formula>
    </cfRule>
    <cfRule type="cellIs" dxfId="1803" priority="220" operator="equal">
      <formula>LARGE($E336:$K336,1)</formula>
    </cfRule>
  </conditionalFormatting>
  <conditionalFormatting sqref="E348:K348">
    <cfRule type="cellIs" dxfId="1802" priority="217" operator="equal">
      <formula>LARGE($E348:$K348,2)</formula>
    </cfRule>
    <cfRule type="cellIs" dxfId="1801" priority="218" operator="equal">
      <formula>LARGE($E348:$K348,1)</formula>
    </cfRule>
  </conditionalFormatting>
  <conditionalFormatting sqref="E343:K343">
    <cfRule type="cellIs" dxfId="1800" priority="215" operator="equal">
      <formula>LARGE($E343:$K343,2)</formula>
    </cfRule>
    <cfRule type="cellIs" dxfId="1799" priority="216" operator="equal">
      <formula>LARGE($E343:$K343,1)</formula>
    </cfRule>
  </conditionalFormatting>
  <conditionalFormatting sqref="E340:K340">
    <cfRule type="cellIs" dxfId="1798" priority="213" operator="equal">
      <formula>LARGE($E340:$K340,2)</formula>
    </cfRule>
    <cfRule type="cellIs" dxfId="1797" priority="214" operator="equal">
      <formula>LARGE($E340:$K340,1)</formula>
    </cfRule>
  </conditionalFormatting>
  <conditionalFormatting sqref="E346:K346">
    <cfRule type="cellIs" dxfId="1796" priority="211" operator="equal">
      <formula>LARGE($E346:$K346,2)</formula>
    </cfRule>
    <cfRule type="cellIs" dxfId="1795" priority="212" operator="equal">
      <formula>LARGE($E346:$K346,1)</formula>
    </cfRule>
  </conditionalFormatting>
  <conditionalFormatting sqref="E357:K357">
    <cfRule type="cellIs" dxfId="1794" priority="209" operator="equal">
      <formula>LARGE($E357:$K357,2)</formula>
    </cfRule>
    <cfRule type="cellIs" dxfId="1793" priority="210" operator="equal">
      <formula>LARGE($E357:$K357,1)</formula>
    </cfRule>
  </conditionalFormatting>
  <conditionalFormatting sqref="E351:K351">
    <cfRule type="cellIs" dxfId="1792" priority="207" operator="equal">
      <formula>LARGE($E351:$K351,2)</formula>
    </cfRule>
    <cfRule type="cellIs" dxfId="1791" priority="208" operator="equal">
      <formula>LARGE($E351:$K351,1)</formula>
    </cfRule>
  </conditionalFormatting>
  <conditionalFormatting sqref="E354:K354">
    <cfRule type="cellIs" dxfId="1790" priority="205" operator="equal">
      <formula>LARGE($E354:$K354,2)</formula>
    </cfRule>
    <cfRule type="cellIs" dxfId="1789" priority="206" operator="equal">
      <formula>LARGE($E354:$K354,1)</formula>
    </cfRule>
  </conditionalFormatting>
  <conditionalFormatting sqref="E375:K375">
    <cfRule type="cellIs" dxfId="1788" priority="203" operator="equal">
      <formula>LARGE($E375:$K375,2)</formula>
    </cfRule>
    <cfRule type="cellIs" dxfId="1787" priority="204" operator="equal">
      <formula>LARGE($E375:$K375,1)</formula>
    </cfRule>
  </conditionalFormatting>
  <conditionalFormatting sqref="E372:K372">
    <cfRule type="cellIs" dxfId="1786" priority="201" operator="equal">
      <formula>LARGE($E372:$K372,2)</formula>
    </cfRule>
    <cfRule type="cellIs" dxfId="1785" priority="202" operator="equal">
      <formula>LARGE($E372:$K372,1)</formula>
    </cfRule>
  </conditionalFormatting>
  <conditionalFormatting sqref="E387:K387">
    <cfRule type="cellIs" dxfId="1784" priority="199" operator="equal">
      <formula>LARGE($E387:$K387,2)</formula>
    </cfRule>
    <cfRule type="cellIs" dxfId="1783" priority="200" operator="equal">
      <formula>LARGE($E387:$K387,1)</formula>
    </cfRule>
  </conditionalFormatting>
  <conditionalFormatting sqref="E377:K377">
    <cfRule type="cellIs" dxfId="1782" priority="197" operator="equal">
      <formula>LARGE($E377:$K377,2)</formula>
    </cfRule>
    <cfRule type="cellIs" dxfId="1781" priority="198" operator="equal">
      <formula>LARGE($E377:$K377,1)</formula>
    </cfRule>
  </conditionalFormatting>
  <conditionalFormatting sqref="E382:K382">
    <cfRule type="cellIs" dxfId="1780" priority="195" operator="equal">
      <formula>LARGE($E382:$K382,2)</formula>
    </cfRule>
    <cfRule type="cellIs" dxfId="1779" priority="196" operator="equal">
      <formula>LARGE($E382:$K382,1)</formula>
    </cfRule>
  </conditionalFormatting>
  <conditionalFormatting sqref="E380:K380">
    <cfRule type="cellIs" dxfId="1778" priority="193" operator="equal">
      <formula>LARGE($E380:$K380,2)</formula>
    </cfRule>
    <cfRule type="cellIs" dxfId="1777" priority="194" operator="equal">
      <formula>LARGE($E380:$K380,1)</formula>
    </cfRule>
  </conditionalFormatting>
  <conditionalFormatting sqref="E384:K384">
    <cfRule type="cellIs" dxfId="1776" priority="191" operator="equal">
      <formula>LARGE($E384:$K384,2)</formula>
    </cfRule>
    <cfRule type="cellIs" dxfId="1775" priority="192" operator="equal">
      <formula>LARGE($E384:$K384,1)</formula>
    </cfRule>
  </conditionalFormatting>
  <conditionalFormatting sqref="E407:K407">
    <cfRule type="cellIs" dxfId="1774" priority="189" operator="equal">
      <formula>LARGE($E407:$K407,2)</formula>
    </cfRule>
    <cfRule type="cellIs" dxfId="1773" priority="190" operator="equal">
      <formula>LARGE($E407:$K407,1)</formula>
    </cfRule>
  </conditionalFormatting>
  <conditionalFormatting sqref="E395:K395">
    <cfRule type="cellIs" dxfId="1772" priority="187" operator="equal">
      <formula>LARGE($E395:$K395,2)</formula>
    </cfRule>
    <cfRule type="cellIs" dxfId="1771" priority="188" operator="equal">
      <formula>LARGE($E395:$K395,1)</formula>
    </cfRule>
  </conditionalFormatting>
  <conditionalFormatting sqref="E390:K390">
    <cfRule type="cellIs" dxfId="1770" priority="185" operator="equal">
      <formula>LARGE($E390:$K390,2)</formula>
    </cfRule>
    <cfRule type="cellIs" dxfId="1769" priority="186" operator="equal">
      <formula>LARGE($E390:$K390,1)</formula>
    </cfRule>
  </conditionalFormatting>
  <conditionalFormatting sqref="E392:K392">
    <cfRule type="cellIs" dxfId="1768" priority="183" operator="equal">
      <formula>LARGE($E392:$K392,2)</formula>
    </cfRule>
    <cfRule type="cellIs" dxfId="1767" priority="184" operator="equal">
      <formula>LARGE($E392:$K392,1)</formula>
    </cfRule>
  </conditionalFormatting>
  <conditionalFormatting sqref="E401:K401">
    <cfRule type="cellIs" dxfId="1766" priority="181" operator="equal">
      <formula>LARGE($E401:$K401,2)</formula>
    </cfRule>
    <cfRule type="cellIs" dxfId="1765" priority="182" operator="equal">
      <formula>LARGE($E401:$K401,1)</formula>
    </cfRule>
  </conditionalFormatting>
  <conditionalFormatting sqref="E398:K398">
    <cfRule type="cellIs" dxfId="1764" priority="179" operator="equal">
      <formula>LARGE($E398:$K398,2)</formula>
    </cfRule>
    <cfRule type="cellIs" dxfId="1763" priority="180" operator="equal">
      <formula>LARGE($E398:$K398,1)</formula>
    </cfRule>
  </conditionalFormatting>
  <conditionalFormatting sqref="E404:K404">
    <cfRule type="cellIs" dxfId="1762" priority="177" operator="equal">
      <formula>LARGE($E404:$K404,2)</formula>
    </cfRule>
    <cfRule type="cellIs" dxfId="1761" priority="178" operator="equal">
      <formula>LARGE($E404:$K404,1)</formula>
    </cfRule>
  </conditionalFormatting>
  <conditionalFormatting sqref="E419:K419">
    <cfRule type="cellIs" dxfId="1760" priority="175" operator="equal">
      <formula>LARGE($E419:$K419,2)</formula>
    </cfRule>
    <cfRule type="cellIs" dxfId="1759" priority="176" operator="equal">
      <formula>LARGE($E419:$K419,1)</formula>
    </cfRule>
  </conditionalFormatting>
  <conditionalFormatting sqref="E411:K411">
    <cfRule type="cellIs" dxfId="1758" priority="173" operator="equal">
      <formula>LARGE($E411:$K411,2)</formula>
    </cfRule>
    <cfRule type="cellIs" dxfId="1757" priority="174" operator="equal">
      <formula>LARGE($E411:$K411,1)</formula>
    </cfRule>
  </conditionalFormatting>
  <conditionalFormatting sqref="E409:K409">
    <cfRule type="cellIs" dxfId="1756" priority="171" operator="equal">
      <formula>LARGE($E409:$K409,2)</formula>
    </cfRule>
    <cfRule type="cellIs" dxfId="1755" priority="172" operator="equal">
      <formula>LARGE($E409:$K409,1)</formula>
    </cfRule>
  </conditionalFormatting>
  <conditionalFormatting sqref="E413:K413">
    <cfRule type="cellIs" dxfId="1754" priority="169" operator="equal">
      <formula>LARGE($E413:$K413,2)</formula>
    </cfRule>
    <cfRule type="cellIs" dxfId="1753" priority="170" operator="equal">
      <formula>LARGE($E413:$K413,1)</formula>
    </cfRule>
  </conditionalFormatting>
  <conditionalFormatting sqref="E416:K416">
    <cfRule type="cellIs" dxfId="1752" priority="167" operator="equal">
      <formula>LARGE($E416:$K416,2)</formula>
    </cfRule>
    <cfRule type="cellIs" dxfId="1751" priority="168" operator="equal">
      <formula>LARGE($E416:$K416,1)</formula>
    </cfRule>
  </conditionalFormatting>
  <conditionalFormatting sqref="E426:K426">
    <cfRule type="cellIs" dxfId="1750" priority="165" operator="equal">
      <formula>LARGE($E426:$K426,2)</formula>
    </cfRule>
    <cfRule type="cellIs" dxfId="1749" priority="166" operator="equal">
      <formula>LARGE($E426:$K426,1)</formula>
    </cfRule>
  </conditionalFormatting>
  <conditionalFormatting sqref="E422:K422">
    <cfRule type="cellIs" dxfId="1748" priority="163" operator="equal">
      <formula>LARGE($E422:$K422,2)</formula>
    </cfRule>
    <cfRule type="cellIs" dxfId="1747" priority="164" operator="equal">
      <formula>LARGE($E422:$K422,1)</formula>
    </cfRule>
  </conditionalFormatting>
  <conditionalFormatting sqref="E429:K429">
    <cfRule type="cellIs" dxfId="1746" priority="161" operator="equal">
      <formula>LARGE($E429:$K429,2)</formula>
    </cfRule>
    <cfRule type="cellIs" dxfId="1745" priority="162" operator="equal">
      <formula>LARGE($E429:$K429,1)</formula>
    </cfRule>
  </conditionalFormatting>
  <conditionalFormatting sqref="E431:K431">
    <cfRule type="cellIs" dxfId="1744" priority="159" operator="equal">
      <formula>LARGE($E431:$K431,2)</formula>
    </cfRule>
    <cfRule type="cellIs" dxfId="1743" priority="160" operator="equal">
      <formula>LARGE($E431:$K431,1)</formula>
    </cfRule>
  </conditionalFormatting>
  <conditionalFormatting sqref="E437:K437">
    <cfRule type="cellIs" dxfId="1742" priority="157" operator="equal">
      <formula>LARGE($E437:$K437,2)</formula>
    </cfRule>
    <cfRule type="cellIs" dxfId="1741" priority="158" operator="equal">
      <formula>LARGE($E437:$K437,1)</formula>
    </cfRule>
  </conditionalFormatting>
  <conditionalFormatting sqref="E434:K434">
    <cfRule type="cellIs" dxfId="1740" priority="155" operator="equal">
      <formula>LARGE($E434:$K434,2)</formula>
    </cfRule>
    <cfRule type="cellIs" dxfId="1739" priority="156" operator="equal">
      <formula>LARGE($E434:$K434,1)</formula>
    </cfRule>
  </conditionalFormatting>
  <conditionalFormatting sqref="E448:K448">
    <cfRule type="cellIs" dxfId="1738" priority="153" operator="equal">
      <formula>LARGE($E448:$K448,2)</formula>
    </cfRule>
    <cfRule type="cellIs" dxfId="1737" priority="154" operator="equal">
      <formula>LARGE($E448:$K448,1)</formula>
    </cfRule>
  </conditionalFormatting>
  <conditionalFormatting sqref="E464:K464">
    <cfRule type="cellIs" dxfId="1736" priority="151" operator="equal">
      <formula>LARGE($E464:$K464,2)</formula>
    </cfRule>
    <cfRule type="cellIs" dxfId="1735" priority="152" operator="equal">
      <formula>LARGE($E464:$K464,1)</formula>
    </cfRule>
  </conditionalFormatting>
  <conditionalFormatting sqref="E440:K440">
    <cfRule type="cellIs" dxfId="1734" priority="149" operator="equal">
      <formula>LARGE($E440:$K440,2)</formula>
    </cfRule>
    <cfRule type="cellIs" dxfId="1733" priority="150" operator="equal">
      <formula>LARGE($E440:$K440,1)</formula>
    </cfRule>
  </conditionalFormatting>
  <conditionalFormatting sqref="E445:K445">
    <cfRule type="cellIs" dxfId="1732" priority="147" operator="equal">
      <formula>LARGE($E445:$K445,2)</formula>
    </cfRule>
    <cfRule type="cellIs" dxfId="1731" priority="148" operator="equal">
      <formula>LARGE($E445:$K445,1)</formula>
    </cfRule>
  </conditionalFormatting>
  <conditionalFormatting sqref="E443:K443">
    <cfRule type="cellIs" dxfId="1730" priority="145" operator="equal">
      <formula>LARGE($E443:$K443,2)</formula>
    </cfRule>
    <cfRule type="cellIs" dxfId="1729" priority="146" operator="equal">
      <formula>LARGE($E443:$K443,1)</formula>
    </cfRule>
  </conditionalFormatting>
  <conditionalFormatting sqref="E457:K457">
    <cfRule type="cellIs" dxfId="1728" priority="143" operator="equal">
      <formula>LARGE($E457:$K457,2)</formula>
    </cfRule>
    <cfRule type="cellIs" dxfId="1727" priority="144" operator="equal">
      <formula>LARGE($E457:$K457,1)</formula>
    </cfRule>
  </conditionalFormatting>
  <conditionalFormatting sqref="E454:K454">
    <cfRule type="cellIs" dxfId="1726" priority="141" operator="equal">
      <formula>LARGE($E454:$K454,2)</formula>
    </cfRule>
    <cfRule type="cellIs" dxfId="1725" priority="142" operator="equal">
      <formula>LARGE($E454:$K454,1)</formula>
    </cfRule>
  </conditionalFormatting>
  <conditionalFormatting sqref="E450:K450">
    <cfRule type="cellIs" dxfId="1724" priority="139" operator="equal">
      <formula>LARGE($E450:$K450,2)</formula>
    </cfRule>
    <cfRule type="cellIs" dxfId="1723" priority="140" operator="equal">
      <formula>LARGE($E450:$K450,1)</formula>
    </cfRule>
  </conditionalFormatting>
  <conditionalFormatting sqref="E460:K460">
    <cfRule type="cellIs" dxfId="1722" priority="137" operator="equal">
      <formula>LARGE($E460:$K460,2)</formula>
    </cfRule>
    <cfRule type="cellIs" dxfId="1721" priority="138" operator="equal">
      <formula>LARGE($E460:$K460,1)</formula>
    </cfRule>
  </conditionalFormatting>
  <conditionalFormatting sqref="E468:K468">
    <cfRule type="cellIs" dxfId="1720" priority="135" operator="equal">
      <formula>LARGE($E468:$K468,2)</formula>
    </cfRule>
    <cfRule type="cellIs" dxfId="1719" priority="136" operator="equal">
      <formula>LARGE($E468:$K468,1)</formula>
    </cfRule>
  </conditionalFormatting>
  <conditionalFormatting sqref="E466:K466">
    <cfRule type="cellIs" dxfId="1718" priority="133" operator="equal">
      <formula>LARGE($E466:$K466,2)</formula>
    </cfRule>
    <cfRule type="cellIs" dxfId="1717" priority="134" operator="equal">
      <formula>LARGE($E466:$K466,1)</formula>
    </cfRule>
  </conditionalFormatting>
  <conditionalFormatting sqref="E475:K475">
    <cfRule type="cellIs" dxfId="1716" priority="131" operator="equal">
      <formula>LARGE($E475:$K475,2)</formula>
    </cfRule>
    <cfRule type="cellIs" dxfId="1715" priority="132" operator="equal">
      <formula>LARGE($E475:$K475,1)</formula>
    </cfRule>
  </conditionalFormatting>
  <conditionalFormatting sqref="E470:K470">
    <cfRule type="cellIs" dxfId="1714" priority="129" operator="equal">
      <formula>LARGE($E470:$K470,2)</formula>
    </cfRule>
    <cfRule type="cellIs" dxfId="1713" priority="130" operator="equal">
      <formula>LARGE($E470:$K470,1)</formula>
    </cfRule>
  </conditionalFormatting>
  <conditionalFormatting sqref="E472:K472">
    <cfRule type="cellIs" dxfId="1712" priority="127" operator="equal">
      <formula>LARGE($E472:$K472,2)</formula>
    </cfRule>
    <cfRule type="cellIs" dxfId="1711" priority="128" operator="equal">
      <formula>LARGE($E472:$K472,1)</formula>
    </cfRule>
  </conditionalFormatting>
  <conditionalFormatting sqref="E478:K478">
    <cfRule type="cellIs" dxfId="1710" priority="125" operator="equal">
      <formula>LARGE($E478:$K478,2)</formula>
    </cfRule>
    <cfRule type="cellIs" dxfId="1709" priority="126" operator="equal">
      <formula>LARGE($E478:$K478,1)</formula>
    </cfRule>
  </conditionalFormatting>
  <conditionalFormatting sqref="E482:K482">
    <cfRule type="cellIs" dxfId="1708" priority="123" operator="equal">
      <formula>LARGE($E482:$K482,2)</formula>
    </cfRule>
    <cfRule type="cellIs" dxfId="1707" priority="124" operator="equal">
      <formula>LARGE($E482:$K482,1)</formula>
    </cfRule>
  </conditionalFormatting>
  <conditionalFormatting sqref="E503:K503">
    <cfRule type="cellIs" dxfId="1706" priority="121" operator="equal">
      <formula>LARGE($E503:$K503,2)</formula>
    </cfRule>
    <cfRule type="cellIs" dxfId="1705" priority="122" operator="equal">
      <formula>LARGE($E503:$K503,1)</formula>
    </cfRule>
  </conditionalFormatting>
  <conditionalFormatting sqref="E495:K495">
    <cfRule type="cellIs" dxfId="1704" priority="119" operator="equal">
      <formula>LARGE($E495:$K495,2)</formula>
    </cfRule>
    <cfRule type="cellIs" dxfId="1703" priority="120" operator="equal">
      <formula>LARGE($E495:$K495,1)</formula>
    </cfRule>
  </conditionalFormatting>
  <conditionalFormatting sqref="E485:K485">
    <cfRule type="cellIs" dxfId="1702" priority="117" operator="equal">
      <formula>LARGE($E485:$K485,2)</formula>
    </cfRule>
    <cfRule type="cellIs" dxfId="1701" priority="118" operator="equal">
      <formula>LARGE($E485:$K485,1)</formula>
    </cfRule>
  </conditionalFormatting>
  <conditionalFormatting sqref="E491:K491">
    <cfRule type="cellIs" dxfId="1700" priority="115" operator="equal">
      <formula>LARGE($E491:$K491,2)</formula>
    </cfRule>
    <cfRule type="cellIs" dxfId="1699" priority="116" operator="equal">
      <formula>LARGE($E491:$K491,1)</formula>
    </cfRule>
  </conditionalFormatting>
  <conditionalFormatting sqref="E488:K488">
    <cfRule type="cellIs" dxfId="1698" priority="113" operator="equal">
      <formula>LARGE($E488:$K488,2)</formula>
    </cfRule>
    <cfRule type="cellIs" dxfId="1697" priority="114" operator="equal">
      <formula>LARGE($E488:$K488,1)</formula>
    </cfRule>
  </conditionalFormatting>
  <conditionalFormatting sqref="E515:K515">
    <cfRule type="cellIs" dxfId="1696" priority="111" operator="equal">
      <formula>LARGE($E515:$K515,2)</formula>
    </cfRule>
    <cfRule type="cellIs" dxfId="1695" priority="112" operator="equal">
      <formula>LARGE($E515:$K515,1)</formula>
    </cfRule>
  </conditionalFormatting>
  <conditionalFormatting sqref="E497:K497">
    <cfRule type="cellIs" dxfId="1694" priority="109" operator="equal">
      <formula>LARGE($E497:$K497,2)</formula>
    </cfRule>
    <cfRule type="cellIs" dxfId="1693" priority="110" operator="equal">
      <formula>LARGE($E497:$K497,1)</formula>
    </cfRule>
  </conditionalFormatting>
  <conditionalFormatting sqref="E499:K499">
    <cfRule type="cellIs" dxfId="1692" priority="107" operator="equal">
      <formula>LARGE($E499:$K499,2)</formula>
    </cfRule>
    <cfRule type="cellIs" dxfId="1691" priority="108" operator="equal">
      <formula>LARGE($E499:$K499,1)</formula>
    </cfRule>
  </conditionalFormatting>
  <conditionalFormatting sqref="E509:K509">
    <cfRule type="cellIs" dxfId="1690" priority="105" operator="equal">
      <formula>LARGE($E509:$K509,2)</formula>
    </cfRule>
    <cfRule type="cellIs" dxfId="1689" priority="106" operator="equal">
      <formula>LARGE($E509:$K509,1)</formula>
    </cfRule>
  </conditionalFormatting>
  <conditionalFormatting sqref="E506:K506">
    <cfRule type="cellIs" dxfId="1688" priority="103" operator="equal">
      <formula>LARGE($E506:$K506,2)</formula>
    </cfRule>
    <cfRule type="cellIs" dxfId="1687" priority="104" operator="equal">
      <formula>LARGE($E506:$K506,1)</formula>
    </cfRule>
  </conditionalFormatting>
  <conditionalFormatting sqref="E512:K512">
    <cfRule type="cellIs" dxfId="1686" priority="101" operator="equal">
      <formula>LARGE($E512:$K512,2)</formula>
    </cfRule>
    <cfRule type="cellIs" dxfId="1685" priority="102" operator="equal">
      <formula>LARGE($E512:$K512,1)</formula>
    </cfRule>
  </conditionalFormatting>
  <conditionalFormatting sqref="E517:K517">
    <cfRule type="cellIs" dxfId="1684" priority="99" operator="equal">
      <formula>LARGE($E517:$K517,2)</formula>
    </cfRule>
    <cfRule type="cellIs" dxfId="1683" priority="100" operator="equal">
      <formula>LARGE($E517:$K517,1)</formula>
    </cfRule>
  </conditionalFormatting>
  <conditionalFormatting sqref="E520:K520">
    <cfRule type="cellIs" dxfId="1682" priority="97" operator="equal">
      <formula>LARGE($E520:$K520,2)</formula>
    </cfRule>
    <cfRule type="cellIs" dxfId="1681" priority="98" operator="equal">
      <formula>LARGE($E520:$K520,1)</formula>
    </cfRule>
  </conditionalFormatting>
  <conditionalFormatting sqref="E523:K523">
    <cfRule type="cellIs" dxfId="1680" priority="95" operator="equal">
      <formula>LARGE($E523:$K523,2)</formula>
    </cfRule>
    <cfRule type="cellIs" dxfId="1679" priority="96" operator="equal">
      <formula>LARGE($E523:$K523,1)</formula>
    </cfRule>
  </conditionalFormatting>
  <conditionalFormatting sqref="E564:K564">
    <cfRule type="cellIs" dxfId="1678" priority="93" operator="equal">
      <formula>LARGE($E564:$K564,2)</formula>
    </cfRule>
    <cfRule type="cellIs" dxfId="1677" priority="94" operator="equal">
      <formula>LARGE($E564:$K564,1)</formula>
    </cfRule>
  </conditionalFormatting>
  <conditionalFormatting sqref="E532:K532">
    <cfRule type="cellIs" dxfId="1676" priority="91" operator="equal">
      <formula>LARGE($E532:$K532,2)</formula>
    </cfRule>
    <cfRule type="cellIs" dxfId="1675" priority="92" operator="equal">
      <formula>LARGE($E532:$K532,1)</formula>
    </cfRule>
  </conditionalFormatting>
  <conditionalFormatting sqref="E525:K525">
    <cfRule type="cellIs" dxfId="1674" priority="89" operator="equal">
      <formula>LARGE($E525:$K525,2)</formula>
    </cfRule>
    <cfRule type="cellIs" dxfId="1673" priority="90" operator="equal">
      <formula>LARGE($E525:$K525,1)</formula>
    </cfRule>
  </conditionalFormatting>
  <conditionalFormatting sqref="E529:K529">
    <cfRule type="cellIs" dxfId="1672" priority="87" operator="equal">
      <formula>LARGE($E529:$K529,2)</formula>
    </cfRule>
    <cfRule type="cellIs" dxfId="1671" priority="88" operator="equal">
      <formula>LARGE($E529:$K529,1)</formula>
    </cfRule>
  </conditionalFormatting>
  <conditionalFormatting sqref="E536:K536">
    <cfRule type="cellIs" dxfId="1670" priority="85" operator="equal">
      <formula>LARGE($E536:$K536,2)</formula>
    </cfRule>
    <cfRule type="cellIs" dxfId="1669" priority="86" operator="equal">
      <formula>LARGE($E536:$K536,1)</formula>
    </cfRule>
  </conditionalFormatting>
  <conditionalFormatting sqref="E542:K542">
    <cfRule type="cellIs" dxfId="1668" priority="83" operator="equal">
      <formula>LARGE($E542:$K542,2)</formula>
    </cfRule>
    <cfRule type="cellIs" dxfId="1667" priority="84" operator="equal">
      <formula>LARGE($E542:$K542,1)</formula>
    </cfRule>
  </conditionalFormatting>
  <conditionalFormatting sqref="E540:K540">
    <cfRule type="cellIs" dxfId="1666" priority="81" operator="equal">
      <formula>LARGE($E540:$K540,2)</formula>
    </cfRule>
    <cfRule type="cellIs" dxfId="1665" priority="82" operator="equal">
      <formula>LARGE($E540:$K540,1)</formula>
    </cfRule>
  </conditionalFormatting>
  <conditionalFormatting sqref="E549:K549">
    <cfRule type="cellIs" dxfId="1664" priority="79" operator="equal">
      <formula>LARGE($E549:$K549,2)</formula>
    </cfRule>
    <cfRule type="cellIs" dxfId="1663" priority="80" operator="equal">
      <formula>LARGE($E549:$K549,1)</formula>
    </cfRule>
  </conditionalFormatting>
  <conditionalFormatting sqref="E546:K546">
    <cfRule type="cellIs" dxfId="1662" priority="77" operator="equal">
      <formula>LARGE($E546:$K546,2)</formula>
    </cfRule>
    <cfRule type="cellIs" dxfId="1661" priority="78" operator="equal">
      <formula>LARGE($E546:$K546,1)</formula>
    </cfRule>
  </conditionalFormatting>
  <conditionalFormatting sqref="E559:K559">
    <cfRule type="cellIs" dxfId="1660" priority="75" operator="equal">
      <formula>LARGE($E559:$K559,2)</formula>
    </cfRule>
    <cfRule type="cellIs" dxfId="1659" priority="76" operator="equal">
      <formula>LARGE($E559:$K559,1)</formula>
    </cfRule>
  </conditionalFormatting>
  <conditionalFormatting sqref="E573:K573">
    <cfRule type="cellIs" dxfId="1658" priority="73" operator="equal">
      <formula>LARGE($E573:$K573,2)</formula>
    </cfRule>
    <cfRule type="cellIs" dxfId="1657" priority="74" operator="equal">
      <formula>LARGE($E573:$K573,1)</formula>
    </cfRule>
  </conditionalFormatting>
  <conditionalFormatting sqref="E584:K584">
    <cfRule type="cellIs" dxfId="1656" priority="71" operator="equal">
      <formula>LARGE($E584:$K584,2)</formula>
    </cfRule>
    <cfRule type="cellIs" dxfId="1655" priority="72" operator="equal">
      <formula>LARGE($E584:$K584,1)</formula>
    </cfRule>
  </conditionalFormatting>
  <conditionalFormatting sqref="E568:K568">
    <cfRule type="cellIs" dxfId="1654" priority="69" operator="equal">
      <formula>LARGE($E568:$K568,2)</formula>
    </cfRule>
    <cfRule type="cellIs" dxfId="1653" priority="70" operator="equal">
      <formula>LARGE($E568:$K568,1)</formula>
    </cfRule>
  </conditionalFormatting>
  <conditionalFormatting sqref="E579:K579">
    <cfRule type="cellIs" dxfId="1652" priority="67" operator="equal">
      <formula>LARGE($E579:$K579,2)</formula>
    </cfRule>
    <cfRule type="cellIs" dxfId="1651" priority="68" operator="equal">
      <formula>LARGE($E579:$K579,1)</formula>
    </cfRule>
  </conditionalFormatting>
  <conditionalFormatting sqref="E576:K576">
    <cfRule type="cellIs" dxfId="1650" priority="65" operator="equal">
      <formula>LARGE($E576:$K576,2)</formula>
    </cfRule>
    <cfRule type="cellIs" dxfId="1649" priority="66" operator="equal">
      <formula>LARGE($E576:$K576,1)</formula>
    </cfRule>
  </conditionalFormatting>
  <conditionalFormatting sqref="E582:K582">
    <cfRule type="cellIs" dxfId="1648" priority="63" operator="equal">
      <formula>LARGE($E582:$K582,2)</formula>
    </cfRule>
    <cfRule type="cellIs" dxfId="1647" priority="64" operator="equal">
      <formula>LARGE($E582:$K582,1)</formula>
    </cfRule>
  </conditionalFormatting>
  <conditionalFormatting sqref="E591:K591">
    <cfRule type="cellIs" dxfId="1646" priority="61" operator="equal">
      <formula>LARGE($E591:$K591,2)</formula>
    </cfRule>
    <cfRule type="cellIs" dxfId="1645" priority="62" operator="equal">
      <formula>LARGE($E591:$K591,1)</formula>
    </cfRule>
  </conditionalFormatting>
  <conditionalFormatting sqref="E586:K586">
    <cfRule type="cellIs" dxfId="1644" priority="59" operator="equal">
      <formula>LARGE($E586:$K586,2)</formula>
    </cfRule>
    <cfRule type="cellIs" dxfId="1643" priority="60" operator="equal">
      <formula>LARGE($E586:$K586,1)</formula>
    </cfRule>
  </conditionalFormatting>
  <conditionalFormatting sqref="E589:K589">
    <cfRule type="cellIs" dxfId="1642" priority="57" operator="equal">
      <formula>LARGE($E589:$K589,2)</formula>
    </cfRule>
    <cfRule type="cellIs" dxfId="1641" priority="58" operator="equal">
      <formula>LARGE($E589:$K589,1)</formula>
    </cfRule>
  </conditionalFormatting>
  <conditionalFormatting sqref="E594:K594">
    <cfRule type="cellIs" dxfId="1640" priority="55" operator="equal">
      <formula>LARGE($E594:$K594,2)</formula>
    </cfRule>
    <cfRule type="cellIs" dxfId="1639" priority="56" operator="equal">
      <formula>LARGE($E594:$K594,1)</formula>
    </cfRule>
  </conditionalFormatting>
  <conditionalFormatting sqref="E601:K601">
    <cfRule type="cellIs" dxfId="1638" priority="53" operator="equal">
      <formula>LARGE($E601:$K601,2)</formula>
    </cfRule>
    <cfRule type="cellIs" dxfId="1637" priority="54" operator="equal">
      <formula>LARGE($E601:$K601,1)</formula>
    </cfRule>
  </conditionalFormatting>
  <conditionalFormatting sqref="E597:K597">
    <cfRule type="cellIs" dxfId="1636" priority="51" operator="equal">
      <formula>LARGE($E597:$K597,2)</formula>
    </cfRule>
    <cfRule type="cellIs" dxfId="1635" priority="52" operator="equal">
      <formula>LARGE($E597:$K597,1)</formula>
    </cfRule>
  </conditionalFormatting>
  <conditionalFormatting sqref="E599:K599">
    <cfRule type="cellIs" dxfId="1634" priority="49" operator="equal">
      <formula>LARGE($E599:$K599,2)</formula>
    </cfRule>
    <cfRule type="cellIs" dxfId="1633" priority="50" operator="equal">
      <formula>LARGE($E599:$K599,1)</formula>
    </cfRule>
  </conditionalFormatting>
  <conditionalFormatting sqref="E628:K628">
    <cfRule type="cellIs" dxfId="1632" priority="47" operator="equal">
      <formula>LARGE($E628:$K628,2)</formula>
    </cfRule>
    <cfRule type="cellIs" dxfId="1631" priority="48" operator="equal">
      <formula>LARGE($E628:$K628,1)</formula>
    </cfRule>
  </conditionalFormatting>
  <conditionalFormatting sqref="E615:K615">
    <cfRule type="cellIs" dxfId="1630" priority="45" operator="equal">
      <formula>LARGE($E615:$K615,2)</formula>
    </cfRule>
    <cfRule type="cellIs" dxfId="1629" priority="46" operator="equal">
      <formula>LARGE($E615:$K615,1)</formula>
    </cfRule>
  </conditionalFormatting>
  <conditionalFormatting sqref="E620:K620">
    <cfRule type="cellIs" dxfId="1628" priority="43" operator="equal">
      <formula>LARGE($E620:$K620,2)</formula>
    </cfRule>
    <cfRule type="cellIs" dxfId="1627" priority="44" operator="equal">
      <formula>LARGE($E620:$K620,1)</formula>
    </cfRule>
  </conditionalFormatting>
  <conditionalFormatting sqref="E635:K635">
    <cfRule type="cellIs" dxfId="1626" priority="41" operator="equal">
      <formula>LARGE($E635:$K635,2)</formula>
    </cfRule>
    <cfRule type="cellIs" dxfId="1625" priority="42" operator="equal">
      <formula>LARGE($E635:$K635,1)</formula>
    </cfRule>
  </conditionalFormatting>
  <conditionalFormatting sqref="E617:K617">
    <cfRule type="cellIs" dxfId="1624" priority="39" operator="equal">
      <formula>LARGE($E617:$K617,2)</formula>
    </cfRule>
    <cfRule type="cellIs" dxfId="1623" priority="40" operator="equal">
      <formula>LARGE($E617:$K617,1)</formula>
    </cfRule>
  </conditionalFormatting>
  <conditionalFormatting sqref="E607:K607">
    <cfRule type="cellIs" dxfId="1622" priority="37" operator="equal">
      <formula>LARGE($E607:$K607,2)</formula>
    </cfRule>
    <cfRule type="cellIs" dxfId="1621" priority="38" operator="equal">
      <formula>LARGE($E607:$K607,1)</formula>
    </cfRule>
  </conditionalFormatting>
  <conditionalFormatting sqref="E633:K633">
    <cfRule type="cellIs" dxfId="1620" priority="35" operator="equal">
      <formula>LARGE($E633:$K633,2)</formula>
    </cfRule>
    <cfRule type="cellIs" dxfId="1619" priority="36" operator="equal">
      <formula>LARGE($E633:$K633,1)</formula>
    </cfRule>
  </conditionalFormatting>
  <conditionalFormatting sqref="E622:K622">
    <cfRule type="cellIs" dxfId="1618" priority="33" operator="equal">
      <formula>LARGE($E622:$K622,2)</formula>
    </cfRule>
    <cfRule type="cellIs" dxfId="1617" priority="34" operator="equal">
      <formula>LARGE($E622:$K622,1)</formula>
    </cfRule>
  </conditionalFormatting>
  <conditionalFormatting sqref="E613:K613">
    <cfRule type="cellIs" dxfId="1616" priority="31" operator="equal">
      <formula>LARGE($E613:$K613,2)</formula>
    </cfRule>
    <cfRule type="cellIs" dxfId="1615" priority="32" operator="equal">
      <formula>LARGE($E613:$K613,1)</formula>
    </cfRule>
  </conditionalFormatting>
  <conditionalFormatting sqref="E609:K609">
    <cfRule type="cellIs" dxfId="1614" priority="29" operator="equal">
      <formula>LARGE($E609:$K609,2)</formula>
    </cfRule>
    <cfRule type="cellIs" dxfId="1613" priority="30" operator="equal">
      <formula>LARGE($E609:$K609,1)</formula>
    </cfRule>
  </conditionalFormatting>
  <conditionalFormatting sqref="E611:K611">
    <cfRule type="cellIs" dxfId="1612" priority="27" operator="equal">
      <formula>LARGE($E611:$K611,2)</formula>
    </cfRule>
    <cfRule type="cellIs" dxfId="1611" priority="28" operator="equal">
      <formula>LARGE($E611:$K611,1)</formula>
    </cfRule>
  </conditionalFormatting>
  <conditionalFormatting sqref="E603:K603">
    <cfRule type="cellIs" dxfId="1610" priority="25" operator="equal">
      <formula>LARGE($E603:$K603,2)</formula>
    </cfRule>
    <cfRule type="cellIs" dxfId="1609" priority="26" operator="equal">
      <formula>LARGE($E603:$K603,1)</formula>
    </cfRule>
  </conditionalFormatting>
  <conditionalFormatting sqref="E605:K605">
    <cfRule type="cellIs" dxfId="1608" priority="23" operator="equal">
      <formula>LARGE($E605:$K605,2)</formula>
    </cfRule>
    <cfRule type="cellIs" dxfId="1607" priority="24" operator="equal">
      <formula>LARGE($E605:$K605,1)</formula>
    </cfRule>
  </conditionalFormatting>
  <conditionalFormatting sqref="E643:K643">
    <cfRule type="cellIs" dxfId="1606" priority="21" operator="equal">
      <formula>LARGE($E643:$K643,2)</formula>
    </cfRule>
    <cfRule type="cellIs" dxfId="1605" priority="22" operator="equal">
      <formula>LARGE($E643:$K643,1)</formula>
    </cfRule>
  </conditionalFormatting>
  <conditionalFormatting sqref="E638:K638">
    <cfRule type="cellIs" dxfId="1604" priority="19" operator="equal">
      <formula>LARGE($E638:$K638,2)</formula>
    </cfRule>
    <cfRule type="cellIs" dxfId="1603" priority="20" operator="equal">
      <formula>LARGE($E638:$K638,1)</formula>
    </cfRule>
  </conditionalFormatting>
  <conditionalFormatting sqref="E651:K651">
    <cfRule type="cellIs" dxfId="1602" priority="17" operator="equal">
      <formula>LARGE($E651:$K651,2)</formula>
    </cfRule>
    <cfRule type="cellIs" dxfId="1601" priority="18" operator="equal">
      <formula>LARGE($E651:$K651,1)</formula>
    </cfRule>
  </conditionalFormatting>
  <conditionalFormatting sqref="E630:K630">
    <cfRule type="cellIs" dxfId="1600" priority="15" operator="equal">
      <formula>LARGE($E630:$K630,2)</formula>
    </cfRule>
    <cfRule type="cellIs" dxfId="1599" priority="16" operator="equal">
      <formula>LARGE($E630:$K630,1)</formula>
    </cfRule>
  </conditionalFormatting>
  <conditionalFormatting sqref="E641:K641">
    <cfRule type="cellIs" dxfId="1598" priority="13" operator="equal">
      <formula>LARGE($E641:$K641,2)</formula>
    </cfRule>
    <cfRule type="cellIs" dxfId="1597" priority="14" operator="equal">
      <formula>LARGE($E641:$K641,1)</formula>
    </cfRule>
  </conditionalFormatting>
  <conditionalFormatting sqref="E645:K645">
    <cfRule type="cellIs" dxfId="1596" priority="11" operator="equal">
      <formula>LARGE($E645:$K645,2)</formula>
    </cfRule>
    <cfRule type="cellIs" dxfId="1595" priority="12" operator="equal">
      <formula>LARGE($E645:$K645,1)</formula>
    </cfRule>
  </conditionalFormatting>
  <conditionalFormatting sqref="E648:K648">
    <cfRule type="cellIs" dxfId="1594" priority="9" operator="equal">
      <formula>LARGE($E648:$K648,2)</formula>
    </cfRule>
    <cfRule type="cellIs" dxfId="1593" priority="10" operator="equal">
      <formula>LARGE($E648:$K648,1)</formula>
    </cfRule>
  </conditionalFormatting>
  <conditionalFormatting sqref="E654:K654">
    <cfRule type="cellIs" dxfId="1592" priority="7" operator="equal">
      <formula>LARGE($E654:$K654,2)</formula>
    </cfRule>
    <cfRule type="cellIs" dxfId="1591" priority="8" operator="equal">
      <formula>LARGE($E654:$K654,1)</formula>
    </cfRule>
  </conditionalFormatting>
  <conditionalFormatting sqref="E657:K657">
    <cfRule type="cellIs" dxfId="1590" priority="5" operator="equal">
      <formula>LARGE($E657:$K657,2)</formula>
    </cfRule>
    <cfRule type="cellIs" dxfId="1589" priority="6" operator="equal">
      <formula>LARGE($E657:$K657,1)</formula>
    </cfRule>
  </conditionalFormatting>
  <conditionalFormatting sqref="E659:K659">
    <cfRule type="cellIs" dxfId="1588" priority="3" operator="equal">
      <formula>LARGE($E659:$K659,2)</formula>
    </cfRule>
    <cfRule type="cellIs" dxfId="1587" priority="4" operator="equal">
      <formula>LARGE($E659:$K659,1)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317"/>
  <sheetViews>
    <sheetView view="pageBreakPreview" zoomScaleSheetLayoutView="100" workbookViewId="0">
      <selection activeCell="E19" sqref="E19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9" width="13.7109375" style="85" customWidth="1"/>
    <col min="10" max="11" width="13.5703125" style="85" customWidth="1"/>
    <col min="12" max="13" width="13.28515625" style="85" customWidth="1"/>
    <col min="14" max="16" width="11.7109375" style="85" customWidth="1"/>
  </cols>
  <sheetData>
    <row r="1" spans="1:16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</row>
    <row r="2" spans="1:16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</row>
    <row r="3" spans="1:16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</row>
    <row r="4" spans="1:16" ht="17.100000000000001" customHeight="1" x14ac:dyDescent="0.3">
      <c r="B4" s="1"/>
      <c r="C4" s="1"/>
      <c r="D4" s="474" t="s">
        <v>35</v>
      </c>
      <c r="E4" s="476" t="s">
        <v>241</v>
      </c>
      <c r="F4" s="476"/>
      <c r="G4" s="476"/>
      <c r="H4" s="476"/>
      <c r="I4" s="476"/>
      <c r="J4" s="476"/>
      <c r="K4" s="476"/>
      <c r="L4" s="476"/>
      <c r="M4" s="477"/>
      <c r="N4" s="407" t="s">
        <v>39</v>
      </c>
      <c r="O4" s="407" t="s">
        <v>211</v>
      </c>
      <c r="P4" s="366" t="s">
        <v>33</v>
      </c>
    </row>
    <row r="5" spans="1:16" ht="15.75" customHeight="1" x14ac:dyDescent="0.25">
      <c r="B5" s="423" t="s">
        <v>258</v>
      </c>
      <c r="C5" s="423"/>
      <c r="D5" s="475"/>
      <c r="E5" s="14"/>
      <c r="F5" s="7"/>
      <c r="G5" s="52" t="s">
        <v>38</v>
      </c>
      <c r="H5" s="410" t="s">
        <v>34</v>
      </c>
      <c r="I5" s="35"/>
      <c r="J5" s="7"/>
      <c r="K5" s="7"/>
      <c r="L5" s="43"/>
      <c r="M5" s="96"/>
      <c r="N5" s="408"/>
      <c r="O5" s="408"/>
      <c r="P5" s="367"/>
    </row>
    <row r="6" spans="1:16" ht="15.75" x14ac:dyDescent="0.25">
      <c r="B6" s="423"/>
      <c r="C6" s="423"/>
      <c r="D6" s="475"/>
      <c r="E6" s="14"/>
      <c r="F6" s="7"/>
      <c r="G6" s="7"/>
      <c r="H6" s="410"/>
      <c r="I6" s="35"/>
      <c r="J6" s="7"/>
      <c r="K6" s="7"/>
      <c r="L6" s="7"/>
      <c r="M6" s="12"/>
      <c r="N6" s="408"/>
      <c r="O6" s="408"/>
      <c r="P6" s="367"/>
    </row>
    <row r="7" spans="1:16" ht="15.75" x14ac:dyDescent="0.25">
      <c r="B7" s="424"/>
      <c r="C7" s="424"/>
      <c r="D7" s="475"/>
      <c r="E7" s="15"/>
      <c r="F7" s="8"/>
      <c r="G7" s="8"/>
      <c r="H7" s="8"/>
      <c r="I7" s="35"/>
      <c r="J7" s="8"/>
      <c r="K7" s="8"/>
      <c r="L7" s="8"/>
      <c r="M7" s="13"/>
      <c r="N7" s="408"/>
      <c r="O7" s="408"/>
      <c r="P7" s="367"/>
    </row>
    <row r="8" spans="1:16" ht="17.100000000000001" customHeight="1" x14ac:dyDescent="0.25">
      <c r="A8" s="279" t="s">
        <v>123</v>
      </c>
      <c r="B8" s="280" t="s">
        <v>36</v>
      </c>
      <c r="C8" s="280" t="s">
        <v>31</v>
      </c>
      <c r="D8" s="475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6</v>
      </c>
      <c r="K8" s="294" t="s">
        <v>7</v>
      </c>
      <c r="L8" s="294" t="s">
        <v>32</v>
      </c>
      <c r="M8" s="295" t="s">
        <v>40</v>
      </c>
      <c r="N8" s="409"/>
      <c r="O8" s="409"/>
      <c r="P8" s="368"/>
    </row>
    <row r="9" spans="1:16" s="28" customFormat="1" ht="15.75" customHeight="1" x14ac:dyDescent="0.25">
      <c r="A9" s="53">
        <v>1</v>
      </c>
      <c r="B9" s="54">
        <v>638</v>
      </c>
      <c r="C9" s="55" t="s">
        <v>126</v>
      </c>
      <c r="D9" s="131">
        <f t="shared" ref="D9:D40" si="0">(LARGE(H9:K9,1)-LARGE(H9:K9,2))</f>
        <v>86</v>
      </c>
      <c r="E9" s="132">
        <v>121</v>
      </c>
      <c r="F9" s="132">
        <v>1</v>
      </c>
      <c r="G9" s="132">
        <v>0</v>
      </c>
      <c r="H9" s="132">
        <v>122</v>
      </c>
      <c r="I9" s="132">
        <v>208</v>
      </c>
      <c r="J9" s="132">
        <v>0</v>
      </c>
      <c r="K9" s="132">
        <v>37</v>
      </c>
      <c r="L9" s="132">
        <v>0</v>
      </c>
      <c r="M9" s="132">
        <v>6</v>
      </c>
      <c r="N9" s="132">
        <v>373</v>
      </c>
      <c r="O9" s="132">
        <v>559</v>
      </c>
      <c r="P9" s="133">
        <f>N9/O9</f>
        <v>0.66726296958855102</v>
      </c>
    </row>
    <row r="10" spans="1:16" s="28" customFormat="1" ht="15.75" customHeight="1" x14ac:dyDescent="0.25">
      <c r="A10" s="71">
        <v>2</v>
      </c>
      <c r="B10" s="72">
        <v>638</v>
      </c>
      <c r="C10" s="73" t="s">
        <v>128</v>
      </c>
      <c r="D10" s="134">
        <f t="shared" si="0"/>
        <v>66</v>
      </c>
      <c r="E10" s="135">
        <v>133</v>
      </c>
      <c r="F10" s="135">
        <v>2</v>
      </c>
      <c r="G10" s="135">
        <v>4</v>
      </c>
      <c r="H10" s="135">
        <v>139</v>
      </c>
      <c r="I10" s="135">
        <v>205</v>
      </c>
      <c r="J10" s="135">
        <v>1</v>
      </c>
      <c r="K10" s="135">
        <v>48</v>
      </c>
      <c r="L10" s="135">
        <v>0</v>
      </c>
      <c r="M10" s="135">
        <v>5</v>
      </c>
      <c r="N10" s="135">
        <v>398</v>
      </c>
      <c r="O10" s="135">
        <v>559</v>
      </c>
      <c r="P10" s="136">
        <f>N10/O10</f>
        <v>0.71198568872987478</v>
      </c>
    </row>
    <row r="11" spans="1:16" s="28" customFormat="1" ht="15.75" customHeight="1" x14ac:dyDescent="0.25">
      <c r="A11" s="65">
        <v>3</v>
      </c>
      <c r="B11" s="66">
        <v>638</v>
      </c>
      <c r="C11" s="67" t="s">
        <v>129</v>
      </c>
      <c r="D11" s="140">
        <f t="shared" si="0"/>
        <v>84</v>
      </c>
      <c r="E11" s="141">
        <v>133</v>
      </c>
      <c r="F11" s="141">
        <v>4</v>
      </c>
      <c r="G11" s="141">
        <v>1</v>
      </c>
      <c r="H11" s="141">
        <v>138</v>
      </c>
      <c r="I11" s="141">
        <v>222</v>
      </c>
      <c r="J11" s="141">
        <v>3</v>
      </c>
      <c r="K11" s="141">
        <v>34</v>
      </c>
      <c r="L11" s="141">
        <v>0</v>
      </c>
      <c r="M11" s="141">
        <v>5</v>
      </c>
      <c r="N11" s="141">
        <v>402</v>
      </c>
      <c r="O11" s="141">
        <v>558</v>
      </c>
      <c r="P11" s="142">
        <f>N11/O11</f>
        <v>0.72043010752688175</v>
      </c>
    </row>
    <row r="12" spans="1:16" s="28" customFormat="1" ht="15.75" customHeight="1" x14ac:dyDescent="0.25">
      <c r="A12" s="71">
        <v>4</v>
      </c>
      <c r="B12" s="72">
        <v>638</v>
      </c>
      <c r="C12" s="73" t="s">
        <v>150</v>
      </c>
      <c r="D12" s="134">
        <f t="shared" si="0"/>
        <v>41</v>
      </c>
      <c r="E12" s="135">
        <v>63</v>
      </c>
      <c r="F12" s="135">
        <v>2</v>
      </c>
      <c r="G12" s="135">
        <v>0</v>
      </c>
      <c r="H12" s="135">
        <v>65</v>
      </c>
      <c r="I12" s="135">
        <v>106</v>
      </c>
      <c r="J12" s="135">
        <v>0</v>
      </c>
      <c r="K12" s="135">
        <v>12</v>
      </c>
      <c r="L12" s="135">
        <v>0</v>
      </c>
      <c r="M12" s="135">
        <v>2</v>
      </c>
      <c r="N12" s="135">
        <v>185</v>
      </c>
      <c r="O12" s="135">
        <v>0</v>
      </c>
      <c r="P12" s="136">
        <f>N12/750</f>
        <v>0.24666666666666667</v>
      </c>
    </row>
    <row r="13" spans="1:16" ht="15.75" customHeight="1" x14ac:dyDescent="0.25">
      <c r="A13" s="59" t="s">
        <v>179</v>
      </c>
      <c r="B13" s="60">
        <v>638</v>
      </c>
      <c r="C13" s="61" t="s">
        <v>13</v>
      </c>
      <c r="D13" s="137">
        <f t="shared" si="0"/>
        <v>277</v>
      </c>
      <c r="E13" s="138">
        <v>450</v>
      </c>
      <c r="F13" s="138">
        <v>9</v>
      </c>
      <c r="G13" s="138">
        <v>5</v>
      </c>
      <c r="H13" s="138">
        <v>464</v>
      </c>
      <c r="I13" s="138">
        <v>741</v>
      </c>
      <c r="J13" s="138">
        <v>4</v>
      </c>
      <c r="K13" s="138">
        <v>131</v>
      </c>
      <c r="L13" s="138">
        <v>0</v>
      </c>
      <c r="M13" s="138">
        <v>18</v>
      </c>
      <c r="N13" s="138">
        <v>1358</v>
      </c>
      <c r="O13" s="138">
        <v>1676</v>
      </c>
      <c r="P13" s="139">
        <f t="shared" ref="P13:P57" si="1">N13/O13</f>
        <v>0.81026252983293556</v>
      </c>
    </row>
    <row r="14" spans="1:16" s="28" customFormat="1" ht="15.75" customHeight="1" x14ac:dyDescent="0.25">
      <c r="A14" s="71">
        <v>5</v>
      </c>
      <c r="B14" s="72">
        <v>639</v>
      </c>
      <c r="C14" s="73" t="s">
        <v>126</v>
      </c>
      <c r="D14" s="134">
        <f t="shared" si="0"/>
        <v>43</v>
      </c>
      <c r="E14" s="135">
        <v>190</v>
      </c>
      <c r="F14" s="135">
        <v>3</v>
      </c>
      <c r="G14" s="135">
        <v>2</v>
      </c>
      <c r="H14" s="135">
        <v>195</v>
      </c>
      <c r="I14" s="135">
        <v>238</v>
      </c>
      <c r="J14" s="135">
        <v>2</v>
      </c>
      <c r="K14" s="135">
        <v>24</v>
      </c>
      <c r="L14" s="135">
        <v>0</v>
      </c>
      <c r="M14" s="135">
        <v>6</v>
      </c>
      <c r="N14" s="135">
        <v>465</v>
      </c>
      <c r="O14" s="135">
        <v>721</v>
      </c>
      <c r="P14" s="136">
        <f t="shared" si="1"/>
        <v>0.64493758668515955</v>
      </c>
    </row>
    <row r="15" spans="1:16" ht="15.75" customHeight="1" x14ac:dyDescent="0.25">
      <c r="A15" s="59" t="s">
        <v>179</v>
      </c>
      <c r="B15" s="60">
        <v>639</v>
      </c>
      <c r="C15" s="61" t="s">
        <v>9</v>
      </c>
      <c r="D15" s="137">
        <f t="shared" si="0"/>
        <v>43</v>
      </c>
      <c r="E15" s="138">
        <v>190</v>
      </c>
      <c r="F15" s="138">
        <v>3</v>
      </c>
      <c r="G15" s="138">
        <v>2</v>
      </c>
      <c r="H15" s="138">
        <v>195</v>
      </c>
      <c r="I15" s="138">
        <v>238</v>
      </c>
      <c r="J15" s="138">
        <v>2</v>
      </c>
      <c r="K15" s="138">
        <v>24</v>
      </c>
      <c r="L15" s="138">
        <v>0</v>
      </c>
      <c r="M15" s="138">
        <v>6</v>
      </c>
      <c r="N15" s="138">
        <v>465</v>
      </c>
      <c r="O15" s="138">
        <v>721</v>
      </c>
      <c r="P15" s="139">
        <f t="shared" si="1"/>
        <v>0.64493758668515955</v>
      </c>
    </row>
    <row r="16" spans="1:16" s="28" customFormat="1" ht="15.75" customHeight="1" x14ac:dyDescent="0.25">
      <c r="A16" s="71">
        <v>6</v>
      </c>
      <c r="B16" s="72">
        <v>640</v>
      </c>
      <c r="C16" s="73" t="s">
        <v>126</v>
      </c>
      <c r="D16" s="134">
        <f t="shared" si="0"/>
        <v>72</v>
      </c>
      <c r="E16" s="135">
        <v>3</v>
      </c>
      <c r="F16" s="135">
        <v>0</v>
      </c>
      <c r="G16" s="135">
        <v>0</v>
      </c>
      <c r="H16" s="135">
        <v>3</v>
      </c>
      <c r="I16" s="135">
        <v>75</v>
      </c>
      <c r="J16" s="135">
        <v>0</v>
      </c>
      <c r="K16" s="135">
        <v>1</v>
      </c>
      <c r="L16" s="135">
        <v>0</v>
      </c>
      <c r="M16" s="135">
        <v>1</v>
      </c>
      <c r="N16" s="135">
        <v>80</v>
      </c>
      <c r="O16" s="135">
        <v>148</v>
      </c>
      <c r="P16" s="136">
        <f t="shared" si="1"/>
        <v>0.54054054054054057</v>
      </c>
    </row>
    <row r="17" spans="1:16" ht="15.75" customHeight="1" x14ac:dyDescent="0.25">
      <c r="A17" s="59" t="s">
        <v>179</v>
      </c>
      <c r="B17" s="60">
        <v>640</v>
      </c>
      <c r="C17" s="61" t="s">
        <v>9</v>
      </c>
      <c r="D17" s="137">
        <f t="shared" si="0"/>
        <v>72</v>
      </c>
      <c r="E17" s="138">
        <v>3</v>
      </c>
      <c r="F17" s="138">
        <v>0</v>
      </c>
      <c r="G17" s="138">
        <v>0</v>
      </c>
      <c r="H17" s="138">
        <v>3</v>
      </c>
      <c r="I17" s="138">
        <v>75</v>
      </c>
      <c r="J17" s="138">
        <v>0</v>
      </c>
      <c r="K17" s="138">
        <v>1</v>
      </c>
      <c r="L17" s="138">
        <v>0</v>
      </c>
      <c r="M17" s="138">
        <v>1</v>
      </c>
      <c r="N17" s="138">
        <v>80</v>
      </c>
      <c r="O17" s="138">
        <v>148</v>
      </c>
      <c r="P17" s="139">
        <f t="shared" si="1"/>
        <v>0.54054054054054057</v>
      </c>
    </row>
    <row r="18" spans="1:16" s="28" customFormat="1" ht="15.75" customHeight="1" x14ac:dyDescent="0.25">
      <c r="A18" s="71">
        <v>7</v>
      </c>
      <c r="B18" s="72">
        <v>641</v>
      </c>
      <c r="C18" s="73" t="s">
        <v>126</v>
      </c>
      <c r="D18" s="134">
        <f t="shared" si="0"/>
        <v>36</v>
      </c>
      <c r="E18" s="135">
        <v>9</v>
      </c>
      <c r="F18" s="135">
        <v>0</v>
      </c>
      <c r="G18" s="135">
        <v>0</v>
      </c>
      <c r="H18" s="135">
        <v>9</v>
      </c>
      <c r="I18" s="135">
        <v>45</v>
      </c>
      <c r="J18" s="135">
        <v>0</v>
      </c>
      <c r="K18" s="135">
        <v>2</v>
      </c>
      <c r="L18" s="135">
        <v>0</v>
      </c>
      <c r="M18" s="135">
        <v>1</v>
      </c>
      <c r="N18" s="135">
        <v>57</v>
      </c>
      <c r="O18" s="135">
        <v>84</v>
      </c>
      <c r="P18" s="136">
        <f t="shared" si="1"/>
        <v>0.6785714285714286</v>
      </c>
    </row>
    <row r="19" spans="1:16" s="28" customFormat="1" ht="15.75" customHeight="1" x14ac:dyDescent="0.25">
      <c r="A19" s="65">
        <v>8</v>
      </c>
      <c r="B19" s="66">
        <v>641</v>
      </c>
      <c r="C19" s="67" t="s">
        <v>130</v>
      </c>
      <c r="D19" s="140">
        <f t="shared" si="0"/>
        <v>60</v>
      </c>
      <c r="E19" s="141">
        <v>21</v>
      </c>
      <c r="F19" s="141">
        <v>0</v>
      </c>
      <c r="G19" s="141">
        <v>0</v>
      </c>
      <c r="H19" s="141">
        <v>21</v>
      </c>
      <c r="I19" s="141">
        <v>81</v>
      </c>
      <c r="J19" s="141">
        <v>0</v>
      </c>
      <c r="K19" s="141">
        <v>1</v>
      </c>
      <c r="L19" s="141">
        <v>0</v>
      </c>
      <c r="M19" s="141">
        <v>0</v>
      </c>
      <c r="N19" s="141">
        <v>103</v>
      </c>
      <c r="O19" s="141">
        <v>148</v>
      </c>
      <c r="P19" s="142">
        <f t="shared" si="1"/>
        <v>0.69594594594594594</v>
      </c>
    </row>
    <row r="20" spans="1:16" ht="15.75" customHeight="1" x14ac:dyDescent="0.25">
      <c r="A20" s="59" t="s">
        <v>179</v>
      </c>
      <c r="B20" s="60">
        <v>641</v>
      </c>
      <c r="C20" s="61" t="s">
        <v>11</v>
      </c>
      <c r="D20" s="137">
        <f t="shared" si="0"/>
        <v>96</v>
      </c>
      <c r="E20" s="138">
        <v>30</v>
      </c>
      <c r="F20" s="138">
        <v>0</v>
      </c>
      <c r="G20" s="138">
        <v>0</v>
      </c>
      <c r="H20" s="138">
        <v>30</v>
      </c>
      <c r="I20" s="138">
        <v>126</v>
      </c>
      <c r="J20" s="138">
        <v>0</v>
      </c>
      <c r="K20" s="138">
        <v>3</v>
      </c>
      <c r="L20" s="138">
        <v>0</v>
      </c>
      <c r="M20" s="138">
        <v>1</v>
      </c>
      <c r="N20" s="138">
        <v>160</v>
      </c>
      <c r="O20" s="138">
        <v>232</v>
      </c>
      <c r="P20" s="139">
        <f t="shared" si="1"/>
        <v>0.68965517241379315</v>
      </c>
    </row>
    <row r="21" spans="1:16" s="28" customFormat="1" ht="15.75" customHeight="1" x14ac:dyDescent="0.25">
      <c r="A21" s="65">
        <v>9</v>
      </c>
      <c r="B21" s="66">
        <v>642</v>
      </c>
      <c r="C21" s="67" t="s">
        <v>126</v>
      </c>
      <c r="D21" s="140">
        <f t="shared" si="0"/>
        <v>55</v>
      </c>
      <c r="E21" s="141">
        <v>11</v>
      </c>
      <c r="F21" s="141">
        <v>2</v>
      </c>
      <c r="G21" s="141">
        <v>0</v>
      </c>
      <c r="H21" s="141">
        <v>13</v>
      </c>
      <c r="I21" s="141">
        <v>68</v>
      </c>
      <c r="J21" s="141">
        <v>0</v>
      </c>
      <c r="K21" s="141">
        <v>9</v>
      </c>
      <c r="L21" s="141">
        <v>0</v>
      </c>
      <c r="M21" s="141">
        <v>0</v>
      </c>
      <c r="N21" s="141">
        <v>90</v>
      </c>
      <c r="O21" s="141">
        <v>123</v>
      </c>
      <c r="P21" s="142">
        <f t="shared" si="1"/>
        <v>0.73170731707317072</v>
      </c>
    </row>
    <row r="22" spans="1:16" s="28" customFormat="1" ht="15.75" customHeight="1" x14ac:dyDescent="0.25">
      <c r="A22" s="71">
        <v>10</v>
      </c>
      <c r="B22" s="72">
        <v>642</v>
      </c>
      <c r="C22" s="73" t="s">
        <v>130</v>
      </c>
      <c r="D22" s="134">
        <f t="shared" si="0"/>
        <v>64</v>
      </c>
      <c r="E22" s="135">
        <v>7</v>
      </c>
      <c r="F22" s="135">
        <v>0</v>
      </c>
      <c r="G22" s="135">
        <v>0</v>
      </c>
      <c r="H22" s="135">
        <v>7</v>
      </c>
      <c r="I22" s="135">
        <v>71</v>
      </c>
      <c r="J22" s="135">
        <v>0</v>
      </c>
      <c r="K22" s="135">
        <v>6</v>
      </c>
      <c r="L22" s="135">
        <v>0</v>
      </c>
      <c r="M22" s="135">
        <v>0</v>
      </c>
      <c r="N22" s="135">
        <v>84</v>
      </c>
      <c r="O22" s="135">
        <v>120</v>
      </c>
      <c r="P22" s="136">
        <f t="shared" si="1"/>
        <v>0.7</v>
      </c>
    </row>
    <row r="23" spans="1:16" ht="15.75" customHeight="1" x14ac:dyDescent="0.25">
      <c r="A23" s="59" t="s">
        <v>179</v>
      </c>
      <c r="B23" s="60">
        <v>642</v>
      </c>
      <c r="C23" s="61" t="s">
        <v>11</v>
      </c>
      <c r="D23" s="137">
        <f t="shared" si="0"/>
        <v>119</v>
      </c>
      <c r="E23" s="138">
        <v>18</v>
      </c>
      <c r="F23" s="138">
        <v>2</v>
      </c>
      <c r="G23" s="138">
        <v>0</v>
      </c>
      <c r="H23" s="138">
        <v>20</v>
      </c>
      <c r="I23" s="138">
        <v>139</v>
      </c>
      <c r="J23" s="138">
        <v>0</v>
      </c>
      <c r="K23" s="138">
        <v>15</v>
      </c>
      <c r="L23" s="138">
        <v>0</v>
      </c>
      <c r="M23" s="138">
        <v>0</v>
      </c>
      <c r="N23" s="138">
        <v>174</v>
      </c>
      <c r="O23" s="138">
        <v>243</v>
      </c>
      <c r="P23" s="139">
        <f t="shared" si="1"/>
        <v>0.71604938271604934</v>
      </c>
    </row>
    <row r="24" spans="1:16" s="28" customFormat="1" ht="15.75" customHeight="1" x14ac:dyDescent="0.25">
      <c r="A24" s="71">
        <v>11</v>
      </c>
      <c r="B24" s="72">
        <v>643</v>
      </c>
      <c r="C24" s="73" t="s">
        <v>126</v>
      </c>
      <c r="D24" s="134">
        <f t="shared" si="0"/>
        <v>57</v>
      </c>
      <c r="E24" s="135">
        <v>18</v>
      </c>
      <c r="F24" s="135">
        <v>2</v>
      </c>
      <c r="G24" s="135">
        <v>0</v>
      </c>
      <c r="H24" s="135">
        <v>20</v>
      </c>
      <c r="I24" s="135">
        <v>77</v>
      </c>
      <c r="J24" s="135">
        <v>2</v>
      </c>
      <c r="K24" s="135">
        <v>6</v>
      </c>
      <c r="L24" s="135">
        <v>0</v>
      </c>
      <c r="M24" s="135">
        <v>3</v>
      </c>
      <c r="N24" s="135">
        <v>108</v>
      </c>
      <c r="O24" s="135">
        <v>167</v>
      </c>
      <c r="P24" s="136">
        <f t="shared" si="1"/>
        <v>0.6467065868263473</v>
      </c>
    </row>
    <row r="25" spans="1:16" ht="15.75" customHeight="1" x14ac:dyDescent="0.25">
      <c r="A25" s="59" t="s">
        <v>179</v>
      </c>
      <c r="B25" s="60">
        <v>643</v>
      </c>
      <c r="C25" s="61" t="s">
        <v>9</v>
      </c>
      <c r="D25" s="137">
        <f t="shared" si="0"/>
        <v>57</v>
      </c>
      <c r="E25" s="138">
        <v>18</v>
      </c>
      <c r="F25" s="138">
        <v>2</v>
      </c>
      <c r="G25" s="138">
        <v>0</v>
      </c>
      <c r="H25" s="138">
        <v>20</v>
      </c>
      <c r="I25" s="138">
        <v>77</v>
      </c>
      <c r="J25" s="138">
        <v>2</v>
      </c>
      <c r="K25" s="138">
        <v>6</v>
      </c>
      <c r="L25" s="138">
        <v>0</v>
      </c>
      <c r="M25" s="138">
        <v>3</v>
      </c>
      <c r="N25" s="138">
        <v>108</v>
      </c>
      <c r="O25" s="138">
        <v>167</v>
      </c>
      <c r="P25" s="139">
        <f t="shared" si="1"/>
        <v>0.6467065868263473</v>
      </c>
    </row>
    <row r="26" spans="1:16" s="28" customFormat="1" ht="15.75" customHeight="1" x14ac:dyDescent="0.25">
      <c r="A26" s="71">
        <v>12</v>
      </c>
      <c r="B26" s="72">
        <v>644</v>
      </c>
      <c r="C26" s="73" t="s">
        <v>126</v>
      </c>
      <c r="D26" s="134">
        <f t="shared" si="0"/>
        <v>76</v>
      </c>
      <c r="E26" s="135">
        <v>9</v>
      </c>
      <c r="F26" s="135">
        <v>0</v>
      </c>
      <c r="G26" s="135">
        <v>0</v>
      </c>
      <c r="H26" s="135">
        <v>9</v>
      </c>
      <c r="I26" s="135">
        <v>85</v>
      </c>
      <c r="J26" s="135">
        <v>0</v>
      </c>
      <c r="K26" s="135">
        <v>0</v>
      </c>
      <c r="L26" s="135">
        <v>0</v>
      </c>
      <c r="M26" s="135">
        <v>2</v>
      </c>
      <c r="N26" s="135">
        <v>96</v>
      </c>
      <c r="O26" s="135">
        <v>139</v>
      </c>
      <c r="P26" s="136">
        <f t="shared" si="1"/>
        <v>0.69064748201438853</v>
      </c>
    </row>
    <row r="27" spans="1:16" s="28" customFormat="1" ht="15.75" customHeight="1" x14ac:dyDescent="0.25">
      <c r="A27" s="65">
        <v>13</v>
      </c>
      <c r="B27" s="66">
        <v>644</v>
      </c>
      <c r="C27" s="67" t="s">
        <v>130</v>
      </c>
      <c r="D27" s="140">
        <f t="shared" si="0"/>
        <v>34</v>
      </c>
      <c r="E27" s="141">
        <v>0</v>
      </c>
      <c r="F27" s="141">
        <v>0</v>
      </c>
      <c r="G27" s="141">
        <v>7</v>
      </c>
      <c r="H27" s="141">
        <v>7</v>
      </c>
      <c r="I27" s="141">
        <v>41</v>
      </c>
      <c r="J27" s="141">
        <v>0</v>
      </c>
      <c r="K27" s="141">
        <v>4</v>
      </c>
      <c r="L27" s="141">
        <v>0</v>
      </c>
      <c r="M27" s="141">
        <v>0</v>
      </c>
      <c r="N27" s="141">
        <v>52</v>
      </c>
      <c r="O27" s="141">
        <v>74</v>
      </c>
      <c r="P27" s="142">
        <f t="shared" si="1"/>
        <v>0.70270270270270274</v>
      </c>
    </row>
    <row r="28" spans="1:16" s="28" customFormat="1" ht="15.75" customHeight="1" x14ac:dyDescent="0.25">
      <c r="A28" s="71">
        <v>14</v>
      </c>
      <c r="B28" s="72">
        <v>644</v>
      </c>
      <c r="C28" s="73" t="s">
        <v>131</v>
      </c>
      <c r="D28" s="134">
        <f t="shared" si="0"/>
        <v>97</v>
      </c>
      <c r="E28" s="135">
        <v>33</v>
      </c>
      <c r="F28" s="135">
        <v>0</v>
      </c>
      <c r="G28" s="135">
        <v>0</v>
      </c>
      <c r="H28" s="135">
        <v>33</v>
      </c>
      <c r="I28" s="135">
        <v>130</v>
      </c>
      <c r="J28" s="135">
        <v>3</v>
      </c>
      <c r="K28" s="135">
        <v>5</v>
      </c>
      <c r="L28" s="135">
        <v>0</v>
      </c>
      <c r="M28" s="135">
        <v>6</v>
      </c>
      <c r="N28" s="135">
        <v>177</v>
      </c>
      <c r="O28" s="135">
        <v>239</v>
      </c>
      <c r="P28" s="136">
        <f t="shared" si="1"/>
        <v>0.7405857740585774</v>
      </c>
    </row>
    <row r="29" spans="1:16" ht="15.6" customHeight="1" x14ac:dyDescent="0.25">
      <c r="A29" s="59" t="s">
        <v>179</v>
      </c>
      <c r="B29" s="60">
        <v>644</v>
      </c>
      <c r="C29" s="61" t="s">
        <v>12</v>
      </c>
      <c r="D29" s="137">
        <f t="shared" si="0"/>
        <v>207</v>
      </c>
      <c r="E29" s="138">
        <v>42</v>
      </c>
      <c r="F29" s="138">
        <v>0</v>
      </c>
      <c r="G29" s="138">
        <v>7</v>
      </c>
      <c r="H29" s="138">
        <v>49</v>
      </c>
      <c r="I29" s="138">
        <v>256</v>
      </c>
      <c r="J29" s="138">
        <v>3</v>
      </c>
      <c r="K29" s="138">
        <v>9</v>
      </c>
      <c r="L29" s="138">
        <v>0</v>
      </c>
      <c r="M29" s="138">
        <v>8</v>
      </c>
      <c r="N29" s="138">
        <v>325</v>
      </c>
      <c r="O29" s="138">
        <v>452</v>
      </c>
      <c r="P29" s="139">
        <f t="shared" si="1"/>
        <v>0.71902654867256632</v>
      </c>
    </row>
    <row r="30" spans="1:16" s="28" customFormat="1" ht="15.6" customHeight="1" x14ac:dyDescent="0.25">
      <c r="A30" s="71">
        <v>15</v>
      </c>
      <c r="B30" s="72">
        <v>645</v>
      </c>
      <c r="C30" s="73" t="s">
        <v>126</v>
      </c>
      <c r="D30" s="134">
        <f t="shared" si="0"/>
        <v>21</v>
      </c>
      <c r="E30" s="135">
        <v>24</v>
      </c>
      <c r="F30" s="135">
        <v>0</v>
      </c>
      <c r="G30" s="135">
        <v>0</v>
      </c>
      <c r="H30" s="135">
        <v>24</v>
      </c>
      <c r="I30" s="135">
        <v>45</v>
      </c>
      <c r="J30" s="135">
        <v>0</v>
      </c>
      <c r="K30" s="135">
        <v>3</v>
      </c>
      <c r="L30" s="135">
        <v>0</v>
      </c>
      <c r="M30" s="135">
        <v>0</v>
      </c>
      <c r="N30" s="135">
        <v>72</v>
      </c>
      <c r="O30" s="135">
        <v>112</v>
      </c>
      <c r="P30" s="136">
        <f t="shared" si="1"/>
        <v>0.6428571428571429</v>
      </c>
    </row>
    <row r="31" spans="1:16" ht="15.6" customHeight="1" x14ac:dyDescent="0.25">
      <c r="A31" s="59" t="s">
        <v>179</v>
      </c>
      <c r="B31" s="60">
        <v>645</v>
      </c>
      <c r="C31" s="61" t="s">
        <v>9</v>
      </c>
      <c r="D31" s="137">
        <f t="shared" si="0"/>
        <v>21</v>
      </c>
      <c r="E31" s="138">
        <v>24</v>
      </c>
      <c r="F31" s="138">
        <v>0</v>
      </c>
      <c r="G31" s="138">
        <v>0</v>
      </c>
      <c r="H31" s="138">
        <v>24</v>
      </c>
      <c r="I31" s="138">
        <v>45</v>
      </c>
      <c r="J31" s="138">
        <v>0</v>
      </c>
      <c r="K31" s="138">
        <v>3</v>
      </c>
      <c r="L31" s="138">
        <v>0</v>
      </c>
      <c r="M31" s="138">
        <v>0</v>
      </c>
      <c r="N31" s="138">
        <v>72</v>
      </c>
      <c r="O31" s="138">
        <v>112</v>
      </c>
      <c r="P31" s="139">
        <f t="shared" si="1"/>
        <v>0.6428571428571429</v>
      </c>
    </row>
    <row r="32" spans="1:16" s="28" customFormat="1" ht="15.6" customHeight="1" x14ac:dyDescent="0.25">
      <c r="A32" s="71">
        <v>16</v>
      </c>
      <c r="B32" s="72">
        <v>646</v>
      </c>
      <c r="C32" s="73" t="s">
        <v>126</v>
      </c>
      <c r="D32" s="134">
        <f t="shared" si="0"/>
        <v>22</v>
      </c>
      <c r="E32" s="135">
        <v>20</v>
      </c>
      <c r="F32" s="135">
        <v>0</v>
      </c>
      <c r="G32" s="135">
        <v>0</v>
      </c>
      <c r="H32" s="135">
        <v>20</v>
      </c>
      <c r="I32" s="135">
        <v>42</v>
      </c>
      <c r="J32" s="135">
        <v>0</v>
      </c>
      <c r="K32" s="135">
        <v>3</v>
      </c>
      <c r="L32" s="135">
        <v>0</v>
      </c>
      <c r="M32" s="135">
        <v>1</v>
      </c>
      <c r="N32" s="135">
        <v>66</v>
      </c>
      <c r="O32" s="135">
        <v>122</v>
      </c>
      <c r="P32" s="136">
        <f t="shared" si="1"/>
        <v>0.54098360655737709</v>
      </c>
    </row>
    <row r="33" spans="1:16" ht="15.6" customHeight="1" x14ac:dyDescent="0.25">
      <c r="A33" s="59" t="s">
        <v>179</v>
      </c>
      <c r="B33" s="60">
        <v>646</v>
      </c>
      <c r="C33" s="61" t="s">
        <v>9</v>
      </c>
      <c r="D33" s="137">
        <f t="shared" si="0"/>
        <v>22</v>
      </c>
      <c r="E33" s="138">
        <v>20</v>
      </c>
      <c r="F33" s="138">
        <v>0</v>
      </c>
      <c r="G33" s="138">
        <v>0</v>
      </c>
      <c r="H33" s="138">
        <v>20</v>
      </c>
      <c r="I33" s="138">
        <v>42</v>
      </c>
      <c r="J33" s="138">
        <v>0</v>
      </c>
      <c r="K33" s="138">
        <v>3</v>
      </c>
      <c r="L33" s="138">
        <v>0</v>
      </c>
      <c r="M33" s="138">
        <v>1</v>
      </c>
      <c r="N33" s="138">
        <v>66</v>
      </c>
      <c r="O33" s="138">
        <v>122</v>
      </c>
      <c r="P33" s="139">
        <f t="shared" si="1"/>
        <v>0.54098360655737709</v>
      </c>
    </row>
    <row r="34" spans="1:16" s="28" customFormat="1" ht="15.6" customHeight="1" x14ac:dyDescent="0.25">
      <c r="A34" s="71">
        <v>17</v>
      </c>
      <c r="B34" s="72">
        <v>649</v>
      </c>
      <c r="C34" s="73" t="s">
        <v>126</v>
      </c>
      <c r="D34" s="134">
        <f t="shared" si="0"/>
        <v>40</v>
      </c>
      <c r="E34" s="135">
        <v>51</v>
      </c>
      <c r="F34" s="135">
        <v>2</v>
      </c>
      <c r="G34" s="135">
        <v>0</v>
      </c>
      <c r="H34" s="135">
        <v>53</v>
      </c>
      <c r="I34" s="135">
        <v>93</v>
      </c>
      <c r="J34" s="135">
        <v>0</v>
      </c>
      <c r="K34" s="135">
        <v>23</v>
      </c>
      <c r="L34" s="135">
        <v>0</v>
      </c>
      <c r="M34" s="135">
        <v>4</v>
      </c>
      <c r="N34" s="135">
        <v>173</v>
      </c>
      <c r="O34" s="135">
        <v>256</v>
      </c>
      <c r="P34" s="136">
        <f t="shared" si="1"/>
        <v>0.67578125</v>
      </c>
    </row>
    <row r="35" spans="1:16" ht="15.6" customHeight="1" x14ac:dyDescent="0.25">
      <c r="A35" s="59" t="s">
        <v>179</v>
      </c>
      <c r="B35" s="60">
        <v>649</v>
      </c>
      <c r="C35" s="61" t="s">
        <v>9</v>
      </c>
      <c r="D35" s="137">
        <f t="shared" si="0"/>
        <v>40</v>
      </c>
      <c r="E35" s="138">
        <v>51</v>
      </c>
      <c r="F35" s="138">
        <v>2</v>
      </c>
      <c r="G35" s="138">
        <v>0</v>
      </c>
      <c r="H35" s="138">
        <v>53</v>
      </c>
      <c r="I35" s="138">
        <v>93</v>
      </c>
      <c r="J35" s="138">
        <v>0</v>
      </c>
      <c r="K35" s="138">
        <v>23</v>
      </c>
      <c r="L35" s="138">
        <v>0</v>
      </c>
      <c r="M35" s="138">
        <v>4</v>
      </c>
      <c r="N35" s="138">
        <v>173</v>
      </c>
      <c r="O35" s="138">
        <v>256</v>
      </c>
      <c r="P35" s="139">
        <f t="shared" si="1"/>
        <v>0.67578125</v>
      </c>
    </row>
    <row r="36" spans="1:16" s="28" customFormat="1" ht="15.6" customHeight="1" x14ac:dyDescent="0.25">
      <c r="A36" s="71">
        <v>18</v>
      </c>
      <c r="B36" s="72">
        <v>651</v>
      </c>
      <c r="C36" s="73" t="s">
        <v>126</v>
      </c>
      <c r="D36" s="134">
        <f t="shared" si="0"/>
        <v>22</v>
      </c>
      <c r="E36" s="135">
        <v>51</v>
      </c>
      <c r="F36" s="135">
        <v>2</v>
      </c>
      <c r="G36" s="135">
        <v>0</v>
      </c>
      <c r="H36" s="135">
        <v>53</v>
      </c>
      <c r="I36" s="135">
        <v>75</v>
      </c>
      <c r="J36" s="135">
        <v>0</v>
      </c>
      <c r="K36" s="135">
        <v>17</v>
      </c>
      <c r="L36" s="135">
        <v>0</v>
      </c>
      <c r="M36" s="135">
        <v>1</v>
      </c>
      <c r="N36" s="135">
        <v>146</v>
      </c>
      <c r="O36" s="135">
        <v>199</v>
      </c>
      <c r="P36" s="136">
        <f t="shared" si="1"/>
        <v>0.73366834170854267</v>
      </c>
    </row>
    <row r="37" spans="1:16" ht="15.6" customHeight="1" x14ac:dyDescent="0.25">
      <c r="A37" s="59" t="s">
        <v>179</v>
      </c>
      <c r="B37" s="60">
        <v>651</v>
      </c>
      <c r="C37" s="61" t="s">
        <v>9</v>
      </c>
      <c r="D37" s="137">
        <f t="shared" si="0"/>
        <v>22</v>
      </c>
      <c r="E37" s="138">
        <v>51</v>
      </c>
      <c r="F37" s="138">
        <v>2</v>
      </c>
      <c r="G37" s="138">
        <v>0</v>
      </c>
      <c r="H37" s="138">
        <v>53</v>
      </c>
      <c r="I37" s="138">
        <v>75</v>
      </c>
      <c r="J37" s="138">
        <v>0</v>
      </c>
      <c r="K37" s="138">
        <v>17</v>
      </c>
      <c r="L37" s="138">
        <v>0</v>
      </c>
      <c r="M37" s="138">
        <v>1</v>
      </c>
      <c r="N37" s="138">
        <v>146</v>
      </c>
      <c r="O37" s="138">
        <v>199</v>
      </c>
      <c r="P37" s="139">
        <f t="shared" si="1"/>
        <v>0.73366834170854267</v>
      </c>
    </row>
    <row r="38" spans="1:16" s="28" customFormat="1" ht="15.6" customHeight="1" x14ac:dyDescent="0.25">
      <c r="A38" s="71">
        <v>19</v>
      </c>
      <c r="B38" s="72">
        <v>653</v>
      </c>
      <c r="C38" s="73" t="s">
        <v>126</v>
      </c>
      <c r="D38" s="134">
        <f t="shared" si="0"/>
        <v>48</v>
      </c>
      <c r="E38" s="135">
        <v>36</v>
      </c>
      <c r="F38" s="135">
        <v>0</v>
      </c>
      <c r="G38" s="135">
        <v>0</v>
      </c>
      <c r="H38" s="135">
        <v>36</v>
      </c>
      <c r="I38" s="135">
        <v>84</v>
      </c>
      <c r="J38" s="135">
        <v>0</v>
      </c>
      <c r="K38" s="135">
        <v>13</v>
      </c>
      <c r="L38" s="135">
        <v>0</v>
      </c>
      <c r="M38" s="135">
        <v>0</v>
      </c>
      <c r="N38" s="135">
        <v>133</v>
      </c>
      <c r="O38" s="135">
        <v>181</v>
      </c>
      <c r="P38" s="136">
        <f t="shared" si="1"/>
        <v>0.73480662983425415</v>
      </c>
    </row>
    <row r="39" spans="1:16" ht="15.6" customHeight="1" x14ac:dyDescent="0.25">
      <c r="A39" s="59" t="s">
        <v>179</v>
      </c>
      <c r="B39" s="60">
        <v>653</v>
      </c>
      <c r="C39" s="61" t="s">
        <v>9</v>
      </c>
      <c r="D39" s="137">
        <f t="shared" si="0"/>
        <v>48</v>
      </c>
      <c r="E39" s="138">
        <v>36</v>
      </c>
      <c r="F39" s="138">
        <v>0</v>
      </c>
      <c r="G39" s="138">
        <v>0</v>
      </c>
      <c r="H39" s="138">
        <v>36</v>
      </c>
      <c r="I39" s="138">
        <v>84</v>
      </c>
      <c r="J39" s="138">
        <v>0</v>
      </c>
      <c r="K39" s="138">
        <v>13</v>
      </c>
      <c r="L39" s="138">
        <v>0</v>
      </c>
      <c r="M39" s="138">
        <v>0</v>
      </c>
      <c r="N39" s="138">
        <v>133</v>
      </c>
      <c r="O39" s="138">
        <v>181</v>
      </c>
      <c r="P39" s="139">
        <f t="shared" si="1"/>
        <v>0.73480662983425415</v>
      </c>
    </row>
    <row r="40" spans="1:16" s="28" customFormat="1" ht="15.6" customHeight="1" x14ac:dyDescent="0.25">
      <c r="A40" s="71">
        <v>20</v>
      </c>
      <c r="B40" s="72">
        <v>654</v>
      </c>
      <c r="C40" s="73" t="s">
        <v>126</v>
      </c>
      <c r="D40" s="134">
        <f t="shared" si="0"/>
        <v>301</v>
      </c>
      <c r="E40" s="135">
        <v>41</v>
      </c>
      <c r="F40" s="135">
        <v>4</v>
      </c>
      <c r="G40" s="135">
        <v>1</v>
      </c>
      <c r="H40" s="135">
        <v>46</v>
      </c>
      <c r="I40" s="135">
        <v>347</v>
      </c>
      <c r="J40" s="135">
        <v>7</v>
      </c>
      <c r="K40" s="135">
        <v>40</v>
      </c>
      <c r="L40" s="135">
        <v>0</v>
      </c>
      <c r="M40" s="135">
        <v>4</v>
      </c>
      <c r="N40" s="135">
        <v>444</v>
      </c>
      <c r="O40" s="135">
        <v>639</v>
      </c>
      <c r="P40" s="136">
        <f t="shared" si="1"/>
        <v>0.69483568075117375</v>
      </c>
    </row>
    <row r="41" spans="1:16" ht="15.6" customHeight="1" x14ac:dyDescent="0.25">
      <c r="A41" s="59" t="s">
        <v>179</v>
      </c>
      <c r="B41" s="60">
        <v>654</v>
      </c>
      <c r="C41" s="61" t="s">
        <v>9</v>
      </c>
      <c r="D41" s="137">
        <f t="shared" ref="D41:D57" si="2">(LARGE(H41:K41,1)-LARGE(H41:K41,2))</f>
        <v>301</v>
      </c>
      <c r="E41" s="138">
        <v>41</v>
      </c>
      <c r="F41" s="138">
        <v>4</v>
      </c>
      <c r="G41" s="138">
        <v>1</v>
      </c>
      <c r="H41" s="138">
        <v>46</v>
      </c>
      <c r="I41" s="138">
        <v>347</v>
      </c>
      <c r="J41" s="138">
        <v>7</v>
      </c>
      <c r="K41" s="138">
        <v>40</v>
      </c>
      <c r="L41" s="138">
        <v>0</v>
      </c>
      <c r="M41" s="138">
        <v>4</v>
      </c>
      <c r="N41" s="138">
        <v>444</v>
      </c>
      <c r="O41" s="138">
        <v>639</v>
      </c>
      <c r="P41" s="139">
        <f t="shared" si="1"/>
        <v>0.69483568075117375</v>
      </c>
    </row>
    <row r="42" spans="1:16" s="28" customFormat="1" ht="15.6" customHeight="1" x14ac:dyDescent="0.25">
      <c r="A42" s="71">
        <v>21</v>
      </c>
      <c r="B42" s="72">
        <v>655</v>
      </c>
      <c r="C42" s="73" t="s">
        <v>126</v>
      </c>
      <c r="D42" s="134">
        <f t="shared" si="2"/>
        <v>116</v>
      </c>
      <c r="E42" s="135">
        <v>22</v>
      </c>
      <c r="F42" s="135">
        <v>0</v>
      </c>
      <c r="G42" s="135">
        <v>0</v>
      </c>
      <c r="H42" s="135">
        <v>22</v>
      </c>
      <c r="I42" s="135">
        <v>138</v>
      </c>
      <c r="J42" s="135">
        <v>3</v>
      </c>
      <c r="K42" s="135">
        <v>7</v>
      </c>
      <c r="L42" s="135">
        <v>0</v>
      </c>
      <c r="M42" s="135">
        <v>2</v>
      </c>
      <c r="N42" s="135">
        <v>172</v>
      </c>
      <c r="O42" s="135">
        <v>244</v>
      </c>
      <c r="P42" s="136">
        <f t="shared" si="1"/>
        <v>0.70491803278688525</v>
      </c>
    </row>
    <row r="43" spans="1:16" ht="15.6" customHeight="1" x14ac:dyDescent="0.25">
      <c r="A43" s="59" t="s">
        <v>179</v>
      </c>
      <c r="B43" s="60">
        <v>655</v>
      </c>
      <c r="C43" s="61" t="s">
        <v>9</v>
      </c>
      <c r="D43" s="137">
        <f t="shared" si="2"/>
        <v>116</v>
      </c>
      <c r="E43" s="138">
        <v>22</v>
      </c>
      <c r="F43" s="138">
        <v>0</v>
      </c>
      <c r="G43" s="138">
        <v>0</v>
      </c>
      <c r="H43" s="138">
        <v>22</v>
      </c>
      <c r="I43" s="138">
        <v>138</v>
      </c>
      <c r="J43" s="138">
        <v>3</v>
      </c>
      <c r="K43" s="138">
        <v>7</v>
      </c>
      <c r="L43" s="138">
        <v>0</v>
      </c>
      <c r="M43" s="138">
        <v>2</v>
      </c>
      <c r="N43" s="138">
        <v>172</v>
      </c>
      <c r="O43" s="138">
        <v>244</v>
      </c>
      <c r="P43" s="139">
        <f t="shared" si="1"/>
        <v>0.70491803278688525</v>
      </c>
    </row>
    <row r="44" spans="1:16" s="28" customFormat="1" ht="15.6" customHeight="1" x14ac:dyDescent="0.25">
      <c r="A44" s="71">
        <v>22</v>
      </c>
      <c r="B44" s="72">
        <v>656</v>
      </c>
      <c r="C44" s="73" t="s">
        <v>126</v>
      </c>
      <c r="D44" s="134">
        <f t="shared" si="2"/>
        <v>77</v>
      </c>
      <c r="E44" s="135">
        <v>56</v>
      </c>
      <c r="F44" s="135">
        <v>4</v>
      </c>
      <c r="G44" s="135">
        <v>2</v>
      </c>
      <c r="H44" s="135">
        <v>62</v>
      </c>
      <c r="I44" s="135">
        <v>139</v>
      </c>
      <c r="J44" s="135">
        <v>3</v>
      </c>
      <c r="K44" s="135">
        <v>10</v>
      </c>
      <c r="L44" s="135">
        <v>0</v>
      </c>
      <c r="M44" s="135">
        <v>4</v>
      </c>
      <c r="N44" s="135">
        <v>218</v>
      </c>
      <c r="O44" s="135">
        <v>358</v>
      </c>
      <c r="P44" s="136">
        <f t="shared" si="1"/>
        <v>0.60893854748603349</v>
      </c>
    </row>
    <row r="45" spans="1:16" ht="15.6" customHeight="1" x14ac:dyDescent="0.25">
      <c r="A45" s="59" t="s">
        <v>179</v>
      </c>
      <c r="B45" s="60">
        <v>656</v>
      </c>
      <c r="C45" s="61" t="s">
        <v>9</v>
      </c>
      <c r="D45" s="137">
        <f t="shared" si="2"/>
        <v>77</v>
      </c>
      <c r="E45" s="138">
        <v>56</v>
      </c>
      <c r="F45" s="138">
        <v>4</v>
      </c>
      <c r="G45" s="138">
        <v>2</v>
      </c>
      <c r="H45" s="138">
        <v>62</v>
      </c>
      <c r="I45" s="138">
        <v>139</v>
      </c>
      <c r="J45" s="138">
        <v>3</v>
      </c>
      <c r="K45" s="138">
        <v>10</v>
      </c>
      <c r="L45" s="138">
        <v>0</v>
      </c>
      <c r="M45" s="138">
        <v>4</v>
      </c>
      <c r="N45" s="138">
        <v>218</v>
      </c>
      <c r="O45" s="138">
        <v>358</v>
      </c>
      <c r="P45" s="139">
        <f t="shared" si="1"/>
        <v>0.60893854748603349</v>
      </c>
    </row>
    <row r="46" spans="1:16" s="28" customFormat="1" ht="15.6" customHeight="1" x14ac:dyDescent="0.25">
      <c r="A46" s="71">
        <v>23</v>
      </c>
      <c r="B46" s="72">
        <v>657</v>
      </c>
      <c r="C46" s="73" t="s">
        <v>126</v>
      </c>
      <c r="D46" s="134">
        <f t="shared" si="2"/>
        <v>9</v>
      </c>
      <c r="E46" s="135">
        <v>40</v>
      </c>
      <c r="F46" s="135">
        <v>2</v>
      </c>
      <c r="G46" s="135">
        <v>0</v>
      </c>
      <c r="H46" s="135">
        <v>42</v>
      </c>
      <c r="I46" s="135">
        <v>33</v>
      </c>
      <c r="J46" s="135">
        <v>1</v>
      </c>
      <c r="K46" s="135">
        <v>12</v>
      </c>
      <c r="L46" s="135">
        <v>0</v>
      </c>
      <c r="M46" s="135">
        <v>2</v>
      </c>
      <c r="N46" s="135">
        <v>90</v>
      </c>
      <c r="O46" s="135">
        <v>115</v>
      </c>
      <c r="P46" s="136">
        <f t="shared" si="1"/>
        <v>0.78260869565217395</v>
      </c>
    </row>
    <row r="47" spans="1:16" ht="15.6" customHeight="1" x14ac:dyDescent="0.25">
      <c r="A47" s="59" t="s">
        <v>179</v>
      </c>
      <c r="B47" s="60">
        <v>657</v>
      </c>
      <c r="C47" s="61" t="s">
        <v>9</v>
      </c>
      <c r="D47" s="137">
        <f t="shared" si="2"/>
        <v>9</v>
      </c>
      <c r="E47" s="138">
        <v>40</v>
      </c>
      <c r="F47" s="138">
        <v>2</v>
      </c>
      <c r="G47" s="138">
        <v>0</v>
      </c>
      <c r="H47" s="138">
        <v>42</v>
      </c>
      <c r="I47" s="138">
        <v>33</v>
      </c>
      <c r="J47" s="138">
        <v>1</v>
      </c>
      <c r="K47" s="138">
        <v>12</v>
      </c>
      <c r="L47" s="138">
        <v>0</v>
      </c>
      <c r="M47" s="138">
        <v>2</v>
      </c>
      <c r="N47" s="138">
        <v>90</v>
      </c>
      <c r="O47" s="138">
        <v>115</v>
      </c>
      <c r="P47" s="139">
        <f t="shared" si="1"/>
        <v>0.78260869565217395</v>
      </c>
    </row>
    <row r="48" spans="1:16" s="28" customFormat="1" ht="15.6" customHeight="1" x14ac:dyDescent="0.25">
      <c r="A48" s="71">
        <v>24</v>
      </c>
      <c r="B48" s="72">
        <v>658</v>
      </c>
      <c r="C48" s="73" t="s">
        <v>126</v>
      </c>
      <c r="D48" s="134">
        <f t="shared" si="2"/>
        <v>7</v>
      </c>
      <c r="E48" s="135">
        <v>52</v>
      </c>
      <c r="F48" s="135">
        <v>4</v>
      </c>
      <c r="G48" s="135">
        <v>1</v>
      </c>
      <c r="H48" s="135">
        <v>57</v>
      </c>
      <c r="I48" s="135">
        <v>50</v>
      </c>
      <c r="J48" s="135">
        <v>1</v>
      </c>
      <c r="K48" s="135">
        <v>5</v>
      </c>
      <c r="L48" s="135">
        <v>0</v>
      </c>
      <c r="M48" s="135">
        <v>3</v>
      </c>
      <c r="N48" s="135">
        <v>116</v>
      </c>
      <c r="O48" s="135">
        <v>169</v>
      </c>
      <c r="P48" s="136">
        <f t="shared" si="1"/>
        <v>0.68639053254437865</v>
      </c>
    </row>
    <row r="49" spans="1:16" ht="15.6" customHeight="1" x14ac:dyDescent="0.25">
      <c r="A49" s="59" t="s">
        <v>179</v>
      </c>
      <c r="B49" s="60">
        <v>658</v>
      </c>
      <c r="C49" s="61" t="s">
        <v>9</v>
      </c>
      <c r="D49" s="137">
        <f t="shared" si="2"/>
        <v>7</v>
      </c>
      <c r="E49" s="138">
        <v>52</v>
      </c>
      <c r="F49" s="138">
        <v>4</v>
      </c>
      <c r="G49" s="138">
        <v>1</v>
      </c>
      <c r="H49" s="138">
        <v>57</v>
      </c>
      <c r="I49" s="138">
        <v>50</v>
      </c>
      <c r="J49" s="138">
        <v>1</v>
      </c>
      <c r="K49" s="138">
        <v>5</v>
      </c>
      <c r="L49" s="138">
        <v>0</v>
      </c>
      <c r="M49" s="138">
        <v>3</v>
      </c>
      <c r="N49" s="138">
        <v>116</v>
      </c>
      <c r="O49" s="138">
        <v>169</v>
      </c>
      <c r="P49" s="139">
        <f t="shared" si="1"/>
        <v>0.68639053254437865</v>
      </c>
    </row>
    <row r="50" spans="1:16" s="28" customFormat="1" ht="15.6" customHeight="1" x14ac:dyDescent="0.25">
      <c r="A50" s="71">
        <v>25</v>
      </c>
      <c r="B50" s="72">
        <v>659</v>
      </c>
      <c r="C50" s="73" t="s">
        <v>126</v>
      </c>
      <c r="D50" s="134">
        <f t="shared" si="2"/>
        <v>30</v>
      </c>
      <c r="E50" s="135">
        <v>71</v>
      </c>
      <c r="F50" s="135">
        <v>0</v>
      </c>
      <c r="G50" s="135">
        <v>1</v>
      </c>
      <c r="H50" s="135">
        <v>72</v>
      </c>
      <c r="I50" s="135">
        <v>102</v>
      </c>
      <c r="J50" s="135">
        <v>1</v>
      </c>
      <c r="K50" s="135">
        <v>5</v>
      </c>
      <c r="L50" s="135">
        <v>0</v>
      </c>
      <c r="M50" s="135">
        <v>2</v>
      </c>
      <c r="N50" s="135">
        <v>182</v>
      </c>
      <c r="O50" s="135">
        <v>293</v>
      </c>
      <c r="P50" s="136">
        <f t="shared" si="1"/>
        <v>0.62116040955631402</v>
      </c>
    </row>
    <row r="51" spans="1:16" ht="15.6" customHeight="1" x14ac:dyDescent="0.25">
      <c r="A51" s="59" t="s">
        <v>179</v>
      </c>
      <c r="B51" s="60">
        <v>659</v>
      </c>
      <c r="C51" s="61" t="s">
        <v>9</v>
      </c>
      <c r="D51" s="137">
        <f t="shared" si="2"/>
        <v>30</v>
      </c>
      <c r="E51" s="138">
        <v>71</v>
      </c>
      <c r="F51" s="138">
        <v>0</v>
      </c>
      <c r="G51" s="138">
        <v>1</v>
      </c>
      <c r="H51" s="138">
        <v>72</v>
      </c>
      <c r="I51" s="138">
        <v>102</v>
      </c>
      <c r="J51" s="138">
        <v>1</v>
      </c>
      <c r="K51" s="138">
        <v>5</v>
      </c>
      <c r="L51" s="138">
        <v>0</v>
      </c>
      <c r="M51" s="138">
        <v>2</v>
      </c>
      <c r="N51" s="138">
        <v>182</v>
      </c>
      <c r="O51" s="138">
        <v>293</v>
      </c>
      <c r="P51" s="139">
        <f t="shared" si="1"/>
        <v>0.62116040955631402</v>
      </c>
    </row>
    <row r="52" spans="1:16" s="28" customFormat="1" ht="15.6" customHeight="1" x14ac:dyDescent="0.25">
      <c r="A52" s="71">
        <v>26</v>
      </c>
      <c r="B52" s="72">
        <v>661</v>
      </c>
      <c r="C52" s="73" t="s">
        <v>126</v>
      </c>
      <c r="D52" s="134">
        <f t="shared" si="2"/>
        <v>112</v>
      </c>
      <c r="E52" s="135">
        <v>75</v>
      </c>
      <c r="F52" s="135">
        <v>4</v>
      </c>
      <c r="G52" s="135">
        <v>0</v>
      </c>
      <c r="H52" s="135">
        <v>79</v>
      </c>
      <c r="I52" s="135">
        <v>191</v>
      </c>
      <c r="J52" s="135">
        <v>4</v>
      </c>
      <c r="K52" s="135">
        <v>40</v>
      </c>
      <c r="L52" s="135">
        <v>0</v>
      </c>
      <c r="M52" s="135">
        <v>3</v>
      </c>
      <c r="N52" s="135">
        <v>317</v>
      </c>
      <c r="O52" s="135">
        <v>613</v>
      </c>
      <c r="P52" s="136">
        <f t="shared" si="1"/>
        <v>0.5171288743882545</v>
      </c>
    </row>
    <row r="53" spans="1:16" ht="15.6" customHeight="1" x14ac:dyDescent="0.25">
      <c r="A53" s="59" t="s">
        <v>179</v>
      </c>
      <c r="B53" s="60">
        <v>661</v>
      </c>
      <c r="C53" s="61" t="s">
        <v>9</v>
      </c>
      <c r="D53" s="137">
        <f t="shared" si="2"/>
        <v>112</v>
      </c>
      <c r="E53" s="138">
        <v>75</v>
      </c>
      <c r="F53" s="138">
        <v>4</v>
      </c>
      <c r="G53" s="138">
        <v>0</v>
      </c>
      <c r="H53" s="138">
        <v>79</v>
      </c>
      <c r="I53" s="138">
        <v>191</v>
      </c>
      <c r="J53" s="138">
        <v>4</v>
      </c>
      <c r="K53" s="138">
        <v>40</v>
      </c>
      <c r="L53" s="138">
        <v>0</v>
      </c>
      <c r="M53" s="138">
        <v>3</v>
      </c>
      <c r="N53" s="138">
        <v>317</v>
      </c>
      <c r="O53" s="138">
        <v>613</v>
      </c>
      <c r="P53" s="139">
        <f t="shared" si="1"/>
        <v>0.5171288743882545</v>
      </c>
    </row>
    <row r="54" spans="1:16" s="28" customFormat="1" ht="15.6" customHeight="1" x14ac:dyDescent="0.25">
      <c r="A54" s="71">
        <v>27</v>
      </c>
      <c r="B54" s="72">
        <v>662</v>
      </c>
      <c r="C54" s="73" t="s">
        <v>126</v>
      </c>
      <c r="D54" s="134">
        <f t="shared" si="2"/>
        <v>2</v>
      </c>
      <c r="E54" s="135">
        <v>69</v>
      </c>
      <c r="F54" s="135">
        <v>2</v>
      </c>
      <c r="G54" s="135">
        <v>1</v>
      </c>
      <c r="H54" s="135">
        <v>72</v>
      </c>
      <c r="I54" s="135">
        <v>74</v>
      </c>
      <c r="J54" s="135">
        <v>2</v>
      </c>
      <c r="K54" s="135">
        <v>12</v>
      </c>
      <c r="L54" s="135">
        <v>0</v>
      </c>
      <c r="M54" s="135">
        <v>1</v>
      </c>
      <c r="N54" s="135">
        <v>161</v>
      </c>
      <c r="O54" s="135">
        <v>224</v>
      </c>
      <c r="P54" s="136">
        <f t="shared" si="1"/>
        <v>0.71875</v>
      </c>
    </row>
    <row r="55" spans="1:16" ht="15.6" customHeight="1" x14ac:dyDescent="0.25">
      <c r="A55" s="59" t="s">
        <v>179</v>
      </c>
      <c r="B55" s="60">
        <v>662</v>
      </c>
      <c r="C55" s="61" t="s">
        <v>9</v>
      </c>
      <c r="D55" s="137">
        <f t="shared" si="2"/>
        <v>2</v>
      </c>
      <c r="E55" s="138">
        <v>69</v>
      </c>
      <c r="F55" s="138">
        <v>2</v>
      </c>
      <c r="G55" s="138">
        <v>1</v>
      </c>
      <c r="H55" s="138">
        <v>72</v>
      </c>
      <c r="I55" s="138">
        <v>74</v>
      </c>
      <c r="J55" s="138">
        <v>2</v>
      </c>
      <c r="K55" s="138">
        <v>12</v>
      </c>
      <c r="L55" s="138">
        <v>0</v>
      </c>
      <c r="M55" s="138">
        <v>1</v>
      </c>
      <c r="N55" s="138">
        <v>161</v>
      </c>
      <c r="O55" s="138">
        <v>224</v>
      </c>
      <c r="P55" s="139">
        <f t="shared" si="1"/>
        <v>0.71875</v>
      </c>
    </row>
    <row r="56" spans="1:16" s="28" customFormat="1" ht="15.6" customHeight="1" x14ac:dyDescent="0.25">
      <c r="A56" s="71">
        <v>28</v>
      </c>
      <c r="B56" s="72">
        <v>663</v>
      </c>
      <c r="C56" s="73" t="s">
        <v>126</v>
      </c>
      <c r="D56" s="134">
        <f t="shared" si="2"/>
        <v>9</v>
      </c>
      <c r="E56" s="135">
        <v>64</v>
      </c>
      <c r="F56" s="135">
        <v>0</v>
      </c>
      <c r="G56" s="135">
        <v>0</v>
      </c>
      <c r="H56" s="135">
        <v>64</v>
      </c>
      <c r="I56" s="135">
        <v>73</v>
      </c>
      <c r="J56" s="135">
        <v>0</v>
      </c>
      <c r="K56" s="135">
        <v>19</v>
      </c>
      <c r="L56" s="135">
        <v>0</v>
      </c>
      <c r="M56" s="135">
        <v>0</v>
      </c>
      <c r="N56" s="135">
        <v>156</v>
      </c>
      <c r="O56" s="135">
        <v>257</v>
      </c>
      <c r="P56" s="136">
        <f t="shared" si="1"/>
        <v>0.60700389105058361</v>
      </c>
    </row>
    <row r="57" spans="1:16" ht="15.6" customHeight="1" x14ac:dyDescent="0.25">
      <c r="A57" s="77" t="s">
        <v>179</v>
      </c>
      <c r="B57" s="78">
        <v>663</v>
      </c>
      <c r="C57" s="79" t="s">
        <v>9</v>
      </c>
      <c r="D57" s="152">
        <f t="shared" si="2"/>
        <v>9</v>
      </c>
      <c r="E57" s="145">
        <v>64</v>
      </c>
      <c r="F57" s="145">
        <v>0</v>
      </c>
      <c r="G57" s="145">
        <v>0</v>
      </c>
      <c r="H57" s="145">
        <v>64</v>
      </c>
      <c r="I57" s="145">
        <v>73</v>
      </c>
      <c r="J57" s="145">
        <v>0</v>
      </c>
      <c r="K57" s="145">
        <v>19</v>
      </c>
      <c r="L57" s="145">
        <v>0</v>
      </c>
      <c r="M57" s="145">
        <v>0</v>
      </c>
      <c r="N57" s="145">
        <v>156</v>
      </c>
      <c r="O57" s="145">
        <v>257</v>
      </c>
      <c r="P57" s="146">
        <f t="shared" si="1"/>
        <v>0.60700389105058361</v>
      </c>
    </row>
    <row r="58" spans="1:16" ht="11.1" customHeight="1" x14ac:dyDescent="0.25">
      <c r="B58" s="2"/>
      <c r="C58" s="2"/>
      <c r="D58" s="2"/>
    </row>
    <row r="59" spans="1:16" ht="17.100000000000001" customHeight="1" x14ac:dyDescent="0.3">
      <c r="A59" s="427" t="s">
        <v>43</v>
      </c>
      <c r="B59" s="405"/>
      <c r="C59" s="406"/>
      <c r="D59" s="402" t="s">
        <v>35</v>
      </c>
      <c r="E59" s="478" t="s">
        <v>242</v>
      </c>
      <c r="F59" s="478"/>
      <c r="G59" s="478"/>
      <c r="H59" s="478"/>
      <c r="I59" s="478"/>
      <c r="J59" s="478"/>
      <c r="K59" s="478"/>
      <c r="L59" s="478"/>
      <c r="M59" s="478"/>
      <c r="N59" s="407" t="s">
        <v>39</v>
      </c>
      <c r="O59" s="407" t="s">
        <v>211</v>
      </c>
      <c r="P59" s="366" t="s">
        <v>33</v>
      </c>
    </row>
    <row r="60" spans="1:16" ht="15.75" customHeight="1" x14ac:dyDescent="0.25">
      <c r="A60" s="431" t="s">
        <v>123</v>
      </c>
      <c r="B60" s="425" t="s">
        <v>25</v>
      </c>
      <c r="C60" s="425" t="s">
        <v>26</v>
      </c>
      <c r="D60" s="360"/>
      <c r="E60" s="14"/>
      <c r="F60" s="7"/>
      <c r="G60" s="52" t="s">
        <v>38</v>
      </c>
      <c r="H60" s="410" t="s">
        <v>34</v>
      </c>
      <c r="I60" s="35"/>
      <c r="J60" s="7"/>
      <c r="K60" s="7"/>
      <c r="L60" s="43"/>
      <c r="M60" s="96"/>
      <c r="N60" s="408"/>
      <c r="O60" s="408"/>
      <c r="P60" s="367"/>
    </row>
    <row r="61" spans="1:16" ht="15.75" x14ac:dyDescent="0.25">
      <c r="A61" s="432"/>
      <c r="B61" s="360"/>
      <c r="C61" s="360"/>
      <c r="D61" s="360"/>
      <c r="E61" s="14"/>
      <c r="F61" s="7"/>
      <c r="G61" s="7"/>
      <c r="H61" s="410"/>
      <c r="I61" s="35"/>
      <c r="J61" s="7"/>
      <c r="K61" s="7"/>
      <c r="L61" s="7"/>
      <c r="M61" s="12"/>
      <c r="N61" s="408"/>
      <c r="O61" s="408"/>
      <c r="P61" s="367"/>
    </row>
    <row r="62" spans="1:16" ht="15.75" x14ac:dyDescent="0.25">
      <c r="A62" s="432"/>
      <c r="B62" s="360"/>
      <c r="C62" s="360"/>
      <c r="D62" s="360"/>
      <c r="E62" s="15"/>
      <c r="F62" s="8"/>
      <c r="G62" s="8"/>
      <c r="H62" s="8"/>
      <c r="I62" s="35"/>
      <c r="J62" s="8"/>
      <c r="K62" s="8"/>
      <c r="L62" s="8"/>
      <c r="M62" s="13"/>
      <c r="N62" s="408"/>
      <c r="O62" s="408"/>
      <c r="P62" s="367"/>
    </row>
    <row r="63" spans="1:16" ht="17.100000000000001" customHeight="1" x14ac:dyDescent="0.25">
      <c r="A63" s="433"/>
      <c r="B63" s="360"/>
      <c r="C63" s="426"/>
      <c r="D63" s="426"/>
      <c r="E63" s="304" t="s">
        <v>0</v>
      </c>
      <c r="F63" s="296" t="s">
        <v>2</v>
      </c>
      <c r="G63" s="296" t="s">
        <v>8</v>
      </c>
      <c r="H63" s="296" t="s">
        <v>34</v>
      </c>
      <c r="I63" s="296" t="s">
        <v>1</v>
      </c>
      <c r="J63" s="296" t="s">
        <v>6</v>
      </c>
      <c r="K63" s="296" t="s">
        <v>7</v>
      </c>
      <c r="L63" s="294" t="s">
        <v>32</v>
      </c>
      <c r="M63" s="295" t="s">
        <v>40</v>
      </c>
      <c r="N63" s="409"/>
      <c r="O63" s="409"/>
      <c r="P63" s="368"/>
    </row>
    <row r="64" spans="1:16" s="30" customFormat="1" ht="17.100000000000001" customHeight="1" x14ac:dyDescent="0.25">
      <c r="A64" s="434" t="s">
        <v>179</v>
      </c>
      <c r="B64" s="428">
        <v>21</v>
      </c>
      <c r="C64" s="434">
        <v>28</v>
      </c>
      <c r="D64" s="162">
        <f>(LARGE(H64:K64,1)-LARGE(H64:K64,2))</f>
        <v>1655</v>
      </c>
      <c r="E64" s="209">
        <f t="shared" ref="E64:O64" si="3">SUM(E9:E57)/2</f>
        <v>1423</v>
      </c>
      <c r="F64" s="209">
        <f t="shared" si="3"/>
        <v>40</v>
      </c>
      <c r="G64" s="209">
        <f t="shared" si="3"/>
        <v>20</v>
      </c>
      <c r="H64" s="155">
        <f t="shared" si="3"/>
        <v>1483</v>
      </c>
      <c r="I64" s="155">
        <f t="shared" si="3"/>
        <v>3138</v>
      </c>
      <c r="J64" s="155">
        <f t="shared" si="3"/>
        <v>33</v>
      </c>
      <c r="K64" s="155">
        <f t="shared" si="3"/>
        <v>398</v>
      </c>
      <c r="L64" s="209">
        <f t="shared" si="3"/>
        <v>0</v>
      </c>
      <c r="M64" s="209">
        <f t="shared" si="3"/>
        <v>64</v>
      </c>
      <c r="N64" s="219">
        <f>SUM(H64:M64)</f>
        <v>5116</v>
      </c>
      <c r="O64" s="209">
        <f t="shared" si="3"/>
        <v>7421</v>
      </c>
      <c r="P64" s="127">
        <f>N64/O64</f>
        <v>0.689394960247945</v>
      </c>
    </row>
    <row r="65" spans="1:16" s="30" customFormat="1" ht="17.100000000000001" customHeight="1" x14ac:dyDescent="0.25">
      <c r="A65" s="435" t="s">
        <v>179</v>
      </c>
      <c r="B65" s="428"/>
      <c r="C65" s="435"/>
      <c r="D65" s="127">
        <f t="shared" ref="D65:N65" si="4">D64/$N64</f>
        <v>0.32349491790461299</v>
      </c>
      <c r="E65" s="127">
        <f t="shared" si="4"/>
        <v>0.27814698983580921</v>
      </c>
      <c r="F65" s="127">
        <f t="shared" si="4"/>
        <v>7.8186082877247844E-3</v>
      </c>
      <c r="G65" s="127">
        <f t="shared" si="4"/>
        <v>3.9093041438623922E-3</v>
      </c>
      <c r="H65" s="127">
        <f t="shared" si="4"/>
        <v>0.28987490226739643</v>
      </c>
      <c r="I65" s="127">
        <f t="shared" si="4"/>
        <v>0.61336982017200936</v>
      </c>
      <c r="J65" s="127">
        <f t="shared" si="4"/>
        <v>6.4503518373729479E-3</v>
      </c>
      <c r="K65" s="127">
        <f t="shared" si="4"/>
        <v>7.7795152462861616E-2</v>
      </c>
      <c r="L65" s="127">
        <f t="shared" si="4"/>
        <v>0</v>
      </c>
      <c r="M65" s="127">
        <f t="shared" si="4"/>
        <v>1.2509773260359656E-2</v>
      </c>
      <c r="N65" s="127">
        <f t="shared" si="4"/>
        <v>1</v>
      </c>
      <c r="O65" s="85"/>
      <c r="P65" s="88"/>
    </row>
    <row r="66" spans="1:16" ht="11.1" customHeight="1" x14ac:dyDescent="0.25">
      <c r="B66" s="2"/>
      <c r="C66" s="2"/>
      <c r="D66" s="2"/>
    </row>
    <row r="67" spans="1:16" ht="17.100000000000001" customHeight="1" x14ac:dyDescent="0.3">
      <c r="A67" s="427" t="s">
        <v>43</v>
      </c>
      <c r="B67" s="405"/>
      <c r="C67" s="406"/>
      <c r="D67" s="402" t="s">
        <v>35</v>
      </c>
      <c r="E67" s="478" t="s">
        <v>235</v>
      </c>
      <c r="F67" s="478"/>
      <c r="G67" s="478"/>
      <c r="H67" s="478"/>
      <c r="I67" s="478"/>
      <c r="J67" s="478"/>
      <c r="K67" s="478"/>
      <c r="L67" s="478"/>
      <c r="M67" s="478"/>
      <c r="N67" s="407" t="s">
        <v>39</v>
      </c>
      <c r="O67" s="407" t="s">
        <v>211</v>
      </c>
      <c r="P67" s="366" t="s">
        <v>33</v>
      </c>
    </row>
    <row r="68" spans="1:16" ht="15.75" customHeight="1" x14ac:dyDescent="0.25">
      <c r="A68" s="431" t="s">
        <v>123</v>
      </c>
      <c r="B68" s="425" t="s">
        <v>25</v>
      </c>
      <c r="C68" s="425" t="s">
        <v>26</v>
      </c>
      <c r="D68" s="360"/>
      <c r="E68" s="479"/>
      <c r="F68" s="480"/>
      <c r="G68" s="485"/>
      <c r="H68" s="480"/>
      <c r="I68" s="35"/>
      <c r="J68" s="7"/>
      <c r="K68" s="7"/>
      <c r="L68" s="43"/>
      <c r="M68" s="96"/>
      <c r="N68" s="408"/>
      <c r="O68" s="408"/>
      <c r="P68" s="367"/>
    </row>
    <row r="69" spans="1:16" ht="15.75" x14ac:dyDescent="0.25">
      <c r="A69" s="432"/>
      <c r="B69" s="360"/>
      <c r="C69" s="360"/>
      <c r="D69" s="360"/>
      <c r="E69" s="481"/>
      <c r="F69" s="482"/>
      <c r="G69" s="486"/>
      <c r="H69" s="482"/>
      <c r="I69" s="35"/>
      <c r="J69" s="7"/>
      <c r="K69" s="7"/>
      <c r="L69" s="7"/>
      <c r="M69" s="12"/>
      <c r="N69" s="408"/>
      <c r="O69" s="408"/>
      <c r="P69" s="367"/>
    </row>
    <row r="70" spans="1:16" ht="15.75" x14ac:dyDescent="0.25">
      <c r="A70" s="432"/>
      <c r="B70" s="360"/>
      <c r="C70" s="360"/>
      <c r="D70" s="360"/>
      <c r="E70" s="483"/>
      <c r="F70" s="484"/>
      <c r="G70" s="487"/>
      <c r="H70" s="484"/>
      <c r="I70" s="35"/>
      <c r="J70" s="8"/>
      <c r="K70" s="8"/>
      <c r="L70" s="8"/>
      <c r="M70" s="13"/>
      <c r="N70" s="408"/>
      <c r="O70" s="408"/>
      <c r="P70" s="367"/>
    </row>
    <row r="71" spans="1:16" ht="17.100000000000001" customHeight="1" x14ac:dyDescent="0.25">
      <c r="A71" s="433"/>
      <c r="B71" s="360"/>
      <c r="C71" s="426"/>
      <c r="D71" s="426"/>
      <c r="E71" s="488" t="s">
        <v>0</v>
      </c>
      <c r="F71" s="488"/>
      <c r="G71" s="488" t="s">
        <v>2</v>
      </c>
      <c r="H71" s="488"/>
      <c r="I71" s="296" t="s">
        <v>1</v>
      </c>
      <c r="J71" s="296" t="s">
        <v>6</v>
      </c>
      <c r="K71" s="296" t="s">
        <v>7</v>
      </c>
      <c r="L71" s="294" t="s">
        <v>32</v>
      </c>
      <c r="M71" s="295" t="s">
        <v>40</v>
      </c>
      <c r="N71" s="409"/>
      <c r="O71" s="409"/>
      <c r="P71" s="368"/>
    </row>
    <row r="72" spans="1:16" s="30" customFormat="1" ht="17.100000000000001" customHeight="1" x14ac:dyDescent="0.25">
      <c r="A72" s="434" t="s">
        <v>179</v>
      </c>
      <c r="B72" s="428">
        <v>21</v>
      </c>
      <c r="C72" s="434">
        <v>28</v>
      </c>
      <c r="D72" s="162">
        <f>LARGE(E72:L72,1)-LARGE(E72:L72,2)</f>
        <v>1705</v>
      </c>
      <c r="E72" s="489">
        <f>ROUND(G64/2,0)+E64</f>
        <v>1433</v>
      </c>
      <c r="F72" s="490"/>
      <c r="G72" s="489">
        <f>INT(G64/2)+F64</f>
        <v>50</v>
      </c>
      <c r="H72" s="490"/>
      <c r="I72" s="209">
        <f t="shared" ref="I72:O72" si="5">I64</f>
        <v>3138</v>
      </c>
      <c r="J72" s="209">
        <f t="shared" si="5"/>
        <v>33</v>
      </c>
      <c r="K72" s="209">
        <f t="shared" si="5"/>
        <v>398</v>
      </c>
      <c r="L72" s="209">
        <f t="shared" si="5"/>
        <v>0</v>
      </c>
      <c r="M72" s="209">
        <f t="shared" si="5"/>
        <v>64</v>
      </c>
      <c r="N72" s="219">
        <f>INT(SUM(E72:M72))</f>
        <v>5116</v>
      </c>
      <c r="O72" s="209">
        <f t="shared" si="5"/>
        <v>7421</v>
      </c>
      <c r="P72" s="127">
        <f>N72/O72</f>
        <v>0.689394960247945</v>
      </c>
    </row>
    <row r="73" spans="1:16" s="30" customFormat="1" ht="17.100000000000001" customHeight="1" x14ac:dyDescent="0.25">
      <c r="A73" s="435" t="s">
        <v>179</v>
      </c>
      <c r="B73" s="428"/>
      <c r="C73" s="435"/>
      <c r="D73" s="127">
        <f>D72/$N72</f>
        <v>0.33326817826426897</v>
      </c>
      <c r="E73" s="445">
        <f>E72/$N72</f>
        <v>0.2801016419077404</v>
      </c>
      <c r="F73" s="446"/>
      <c r="G73" s="445">
        <f>G72/$N72</f>
        <v>9.773260359655981E-3</v>
      </c>
      <c r="H73" s="446"/>
      <c r="I73" s="127">
        <f t="shared" ref="I73:N73" si="6">I72/$N72</f>
        <v>0.61336982017200936</v>
      </c>
      <c r="J73" s="127">
        <f t="shared" si="6"/>
        <v>6.4503518373729479E-3</v>
      </c>
      <c r="K73" s="127">
        <f t="shared" si="6"/>
        <v>7.7795152462861616E-2</v>
      </c>
      <c r="L73" s="127">
        <f t="shared" si="6"/>
        <v>0</v>
      </c>
      <c r="M73" s="127">
        <f t="shared" si="6"/>
        <v>1.2509773260359656E-2</v>
      </c>
      <c r="N73" s="127">
        <f t="shared" si="6"/>
        <v>1</v>
      </c>
      <c r="O73" s="85"/>
      <c r="P73" s="88"/>
    </row>
    <row r="74" spans="1:16" x14ac:dyDescent="0.25">
      <c r="B74" s="2"/>
      <c r="C74" s="2"/>
      <c r="D74" s="2"/>
    </row>
    <row r="75" spans="1:16" x14ac:dyDescent="0.25">
      <c r="B75" s="2"/>
      <c r="C75" s="2"/>
      <c r="D75" s="2"/>
    </row>
    <row r="76" spans="1:16" x14ac:dyDescent="0.25">
      <c r="B76" s="2"/>
      <c r="C76" s="2"/>
      <c r="D76" s="2"/>
    </row>
    <row r="77" spans="1:16" x14ac:dyDescent="0.25">
      <c r="B77" s="2"/>
      <c r="C77" s="2"/>
      <c r="D77" s="2"/>
    </row>
    <row r="78" spans="1:16" x14ac:dyDescent="0.25">
      <c r="B78" s="2"/>
      <c r="C78" s="2"/>
      <c r="D78" s="2"/>
    </row>
    <row r="79" spans="1:16" x14ac:dyDescent="0.25">
      <c r="B79" s="2"/>
      <c r="C79" s="2"/>
      <c r="D79" s="2"/>
    </row>
    <row r="80" spans="1:16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</sheetData>
  <mergeCells count="40">
    <mergeCell ref="G73:H73"/>
    <mergeCell ref="E68:F70"/>
    <mergeCell ref="G68:H70"/>
    <mergeCell ref="E71:F71"/>
    <mergeCell ref="G71:H71"/>
    <mergeCell ref="E72:F72"/>
    <mergeCell ref="G72:H72"/>
    <mergeCell ref="E73:F73"/>
    <mergeCell ref="N4:N8"/>
    <mergeCell ref="O4:O8"/>
    <mergeCell ref="P4:P8"/>
    <mergeCell ref="D67:D71"/>
    <mergeCell ref="E67:M67"/>
    <mergeCell ref="D59:D63"/>
    <mergeCell ref="E59:M59"/>
    <mergeCell ref="N59:N63"/>
    <mergeCell ref="O59:O63"/>
    <mergeCell ref="P59:P63"/>
    <mergeCell ref="N67:N71"/>
    <mergeCell ref="O67:O71"/>
    <mergeCell ref="P67:P71"/>
    <mergeCell ref="A59:C59"/>
    <mergeCell ref="C60:C63"/>
    <mergeCell ref="H5:H6"/>
    <mergeCell ref="H60:H61"/>
    <mergeCell ref="B5:C7"/>
    <mergeCell ref="D4:D8"/>
    <mergeCell ref="E4:M4"/>
    <mergeCell ref="A72:A73"/>
    <mergeCell ref="B72:B73"/>
    <mergeCell ref="C72:C73"/>
    <mergeCell ref="A60:A63"/>
    <mergeCell ref="B60:B63"/>
    <mergeCell ref="A64:A65"/>
    <mergeCell ref="B64:B65"/>
    <mergeCell ref="C64:C65"/>
    <mergeCell ref="A67:C67"/>
    <mergeCell ref="A68:A71"/>
    <mergeCell ref="B68:B71"/>
    <mergeCell ref="C68:C71"/>
  </mergeCells>
  <conditionalFormatting sqref="H13:K13">
    <cfRule type="cellIs" dxfId="1586" priority="47" operator="equal">
      <formula>LARGE($H13:$K13,2)</formula>
    </cfRule>
    <cfRule type="cellIs" dxfId="1585" priority="48" operator="equal">
      <formula>LARGE($H13:$K13,1)</formula>
    </cfRule>
  </conditionalFormatting>
  <conditionalFormatting sqref="H17:K17">
    <cfRule type="cellIs" dxfId="1584" priority="45" operator="equal">
      <formula>LARGE($H17:$K17,2)</formula>
    </cfRule>
    <cfRule type="cellIs" dxfId="1583" priority="46" operator="equal">
      <formula>LARGE($H17:$K17,1)</formula>
    </cfRule>
  </conditionalFormatting>
  <conditionalFormatting sqref="H29:K29">
    <cfRule type="cellIs" dxfId="1582" priority="43" operator="equal">
      <formula>LARGE($H29:$K29,2)</formula>
    </cfRule>
    <cfRule type="cellIs" dxfId="1581" priority="44" operator="equal">
      <formula>LARGE($H29:$K29,1)</formula>
    </cfRule>
  </conditionalFormatting>
  <conditionalFormatting sqref="H37:K37">
    <cfRule type="cellIs" dxfId="1580" priority="41" operator="equal">
      <formula>LARGE($H37:$K37,2)</formula>
    </cfRule>
    <cfRule type="cellIs" dxfId="1579" priority="42" operator="equal">
      <formula>LARGE($H37:$K37,1)</formula>
    </cfRule>
  </conditionalFormatting>
  <conditionalFormatting sqref="H35:K35">
    <cfRule type="cellIs" dxfId="1578" priority="39" operator="equal">
      <formula>LARGE($H35:$K35,2)</formula>
    </cfRule>
    <cfRule type="cellIs" dxfId="1577" priority="40" operator="equal">
      <formula>LARGE($H35:$K35,1)</formula>
    </cfRule>
  </conditionalFormatting>
  <conditionalFormatting sqref="H33:K33">
    <cfRule type="cellIs" dxfId="1576" priority="37" operator="equal">
      <formula>LARGE($H33:$K33,2)</formula>
    </cfRule>
    <cfRule type="cellIs" dxfId="1575" priority="38" operator="equal">
      <formula>LARGE($H33:$K33,1)</formula>
    </cfRule>
  </conditionalFormatting>
  <conditionalFormatting sqref="H25:K25">
    <cfRule type="cellIs" dxfId="1574" priority="35" operator="equal">
      <formula>LARGE($H25:$K25,2)</formula>
    </cfRule>
    <cfRule type="cellIs" dxfId="1573" priority="36" operator="equal">
      <formula>LARGE($H25:$K25,1)</formula>
    </cfRule>
  </conditionalFormatting>
  <conditionalFormatting sqref="H23:K23">
    <cfRule type="cellIs" dxfId="1572" priority="33" operator="equal">
      <formula>LARGE($H23:$K23,2)</formula>
    </cfRule>
    <cfRule type="cellIs" dxfId="1571" priority="34" operator="equal">
      <formula>LARGE($H23:$K23,1)</formula>
    </cfRule>
  </conditionalFormatting>
  <conditionalFormatting sqref="H53:K53">
    <cfRule type="cellIs" dxfId="1570" priority="29" operator="equal">
      <formula>LARGE($H53:$K53,2)</formula>
    </cfRule>
    <cfRule type="cellIs" dxfId="1569" priority="30" operator="equal">
      <formula>LARGE($H53:$K53,1)</formula>
    </cfRule>
  </conditionalFormatting>
  <conditionalFormatting sqref="H51:K51">
    <cfRule type="cellIs" dxfId="1568" priority="27" operator="equal">
      <formula>LARGE($H51:$K51,2)</formula>
    </cfRule>
    <cfRule type="cellIs" dxfId="1567" priority="28" operator="equal">
      <formula>LARGE($H51:$K51,1)</formula>
    </cfRule>
  </conditionalFormatting>
  <conditionalFormatting sqref="H47:K47">
    <cfRule type="cellIs" dxfId="1566" priority="25" operator="equal">
      <formula>LARGE($H47:$K47,2)</formula>
    </cfRule>
    <cfRule type="cellIs" dxfId="1565" priority="26" operator="equal">
      <formula>LARGE($H47:$K47,1)</formula>
    </cfRule>
  </conditionalFormatting>
  <conditionalFormatting sqref="H31:K31">
    <cfRule type="cellIs" dxfId="1564" priority="23" operator="equal">
      <formula>LARGE($H31:$K31,2)</formula>
    </cfRule>
    <cfRule type="cellIs" dxfId="1563" priority="24" operator="equal">
      <formula>LARGE($H31:$K31,1)</formula>
    </cfRule>
  </conditionalFormatting>
  <conditionalFormatting sqref="H41:K41">
    <cfRule type="cellIs" dxfId="1562" priority="21" operator="equal">
      <formula>LARGE($H41:$K41,2)</formula>
    </cfRule>
    <cfRule type="cellIs" dxfId="1561" priority="22" operator="equal">
      <formula>LARGE($H41:$K41,1)</formula>
    </cfRule>
  </conditionalFormatting>
  <conditionalFormatting sqref="H15:K15">
    <cfRule type="cellIs" dxfId="1560" priority="19" operator="equal">
      <formula>LARGE($H15:$K15,2)</formula>
    </cfRule>
    <cfRule type="cellIs" dxfId="1559" priority="20" operator="equal">
      <formula>LARGE($H15:$K15,1)</formula>
    </cfRule>
  </conditionalFormatting>
  <conditionalFormatting sqref="H20:K20">
    <cfRule type="cellIs" dxfId="1558" priority="17" operator="equal">
      <formula>LARGE($H20:$K20,2)</formula>
    </cfRule>
    <cfRule type="cellIs" dxfId="1557" priority="18" operator="equal">
      <formula>LARGE($H20:$K20,1)</formula>
    </cfRule>
  </conditionalFormatting>
  <conditionalFormatting sqref="H39:K39">
    <cfRule type="cellIs" dxfId="1556" priority="15" operator="equal">
      <formula>LARGE($H39:$K39,2)</formula>
    </cfRule>
    <cfRule type="cellIs" dxfId="1555" priority="16" operator="equal">
      <formula>LARGE($H39:$K39,1)</formula>
    </cfRule>
  </conditionalFormatting>
  <conditionalFormatting sqref="H43:K43">
    <cfRule type="cellIs" dxfId="1554" priority="13" operator="equal">
      <formula>LARGE($H43:$K43,2)</formula>
    </cfRule>
    <cfRule type="cellIs" dxfId="1553" priority="14" operator="equal">
      <formula>LARGE($H43:$K43,1)</formula>
    </cfRule>
  </conditionalFormatting>
  <conditionalFormatting sqref="H45:K45">
    <cfRule type="cellIs" dxfId="1552" priority="11" operator="equal">
      <formula>LARGE($H45:$K45,2)</formula>
    </cfRule>
    <cfRule type="cellIs" dxfId="1551" priority="12" operator="equal">
      <formula>LARGE($H45:$K45,1)</formula>
    </cfRule>
  </conditionalFormatting>
  <conditionalFormatting sqref="H49:K49">
    <cfRule type="cellIs" dxfId="1550" priority="9" operator="equal">
      <formula>LARGE($H49:$K49,2)</formula>
    </cfRule>
    <cfRule type="cellIs" dxfId="1549" priority="10" operator="equal">
      <formula>LARGE($H49:$K49,1)</formula>
    </cfRule>
  </conditionalFormatting>
  <conditionalFormatting sqref="H55:K55">
    <cfRule type="cellIs" dxfId="1548" priority="7" operator="equal">
      <formula>LARGE($H55:$K55,2)</formula>
    </cfRule>
    <cfRule type="cellIs" dxfId="1547" priority="8" operator="equal">
      <formula>LARGE($H55:$K55,1)</formula>
    </cfRule>
  </conditionalFormatting>
  <conditionalFormatting sqref="H64:K64">
    <cfRule type="cellIs" dxfId="1546" priority="5" operator="equal">
      <formula>LARGE($H64:$K64,2)</formula>
    </cfRule>
    <cfRule type="cellIs" dxfId="1545" priority="6" operator="equal">
      <formula>LARGE($H64:$K64,1)</formula>
    </cfRule>
  </conditionalFormatting>
  <conditionalFormatting sqref="E72:M72">
    <cfRule type="cellIs" dxfId="1544" priority="1" operator="equal">
      <formula>LARGE($E72:$K72,2)</formula>
    </cfRule>
    <cfRule type="cellIs" dxfId="1543" priority="2" operator="equal">
      <formula>LARGE($E72:$K72,1)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2369"/>
  <sheetViews>
    <sheetView view="pageBreakPreview" zoomScale="106" zoomScaleSheetLayoutView="106" workbookViewId="0">
      <selection activeCell="Q26" sqref="Q26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style="10" customWidth="1"/>
    <col min="4" max="4" width="11.7109375" customWidth="1"/>
    <col min="5" max="13" width="13.42578125" customWidth="1"/>
    <col min="14" max="16" width="11.7109375" customWidth="1"/>
  </cols>
  <sheetData>
    <row r="1" spans="1:16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6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6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6" ht="17.100000000000001" customHeight="1" x14ac:dyDescent="0.3">
      <c r="B4" s="1"/>
      <c r="C4" s="9"/>
      <c r="D4" s="363" t="s">
        <v>35</v>
      </c>
      <c r="E4" s="436" t="s">
        <v>241</v>
      </c>
      <c r="F4" s="437"/>
      <c r="G4" s="437"/>
      <c r="H4" s="437"/>
      <c r="I4" s="437"/>
      <c r="J4" s="437"/>
      <c r="K4" s="437"/>
      <c r="L4" s="437"/>
      <c r="M4" s="437"/>
      <c r="N4" s="407" t="s">
        <v>39</v>
      </c>
      <c r="O4" s="407" t="s">
        <v>211</v>
      </c>
      <c r="P4" s="366" t="s">
        <v>33</v>
      </c>
    </row>
    <row r="5" spans="1:16" ht="15.75" customHeight="1" x14ac:dyDescent="0.25">
      <c r="B5" s="423" t="s">
        <v>52</v>
      </c>
      <c r="C5" s="423"/>
      <c r="D5" s="408"/>
      <c r="E5" s="14"/>
      <c r="F5" s="7"/>
      <c r="G5" s="52" t="s">
        <v>38</v>
      </c>
      <c r="H5" s="410" t="s">
        <v>34</v>
      </c>
      <c r="I5" s="35"/>
      <c r="J5" s="7"/>
      <c r="K5" s="7"/>
      <c r="L5" s="43"/>
      <c r="M5" s="96"/>
      <c r="N5" s="408"/>
      <c r="O5" s="408"/>
      <c r="P5" s="367"/>
    </row>
    <row r="6" spans="1:16" ht="15.75" x14ac:dyDescent="0.25">
      <c r="B6" s="423"/>
      <c r="C6" s="423"/>
      <c r="D6" s="408"/>
      <c r="E6" s="14"/>
      <c r="F6" s="7"/>
      <c r="G6" s="7"/>
      <c r="H6" s="410"/>
      <c r="I6" s="35"/>
      <c r="J6" s="7"/>
      <c r="K6" s="7"/>
      <c r="L6" s="7"/>
      <c r="M6" s="12"/>
      <c r="N6" s="408"/>
      <c r="O6" s="408"/>
      <c r="P6" s="367"/>
    </row>
    <row r="7" spans="1:16" ht="15.75" x14ac:dyDescent="0.25">
      <c r="B7" s="424"/>
      <c r="C7" s="424"/>
      <c r="D7" s="408"/>
      <c r="E7" s="15"/>
      <c r="F7" s="8"/>
      <c r="G7" s="8"/>
      <c r="H7" s="8"/>
      <c r="I7" s="35"/>
      <c r="J7" s="7"/>
      <c r="K7" s="8"/>
      <c r="L7" s="8"/>
      <c r="M7" s="13"/>
      <c r="N7" s="408"/>
      <c r="O7" s="408"/>
      <c r="P7" s="367"/>
    </row>
    <row r="8" spans="1:16" ht="17.45" customHeight="1" x14ac:dyDescent="0.25">
      <c r="A8" s="279" t="s">
        <v>123</v>
      </c>
      <c r="B8" s="280" t="s">
        <v>36</v>
      </c>
      <c r="C8" s="281" t="s">
        <v>31</v>
      </c>
      <c r="D8" s="409"/>
      <c r="E8" s="304" t="s">
        <v>0</v>
      </c>
      <c r="F8" s="296" t="s">
        <v>2</v>
      </c>
      <c r="G8" s="296" t="s">
        <v>8</v>
      </c>
      <c r="H8" s="296" t="s">
        <v>34</v>
      </c>
      <c r="I8" s="296" t="s">
        <v>1</v>
      </c>
      <c r="J8" s="296" t="s">
        <v>4</v>
      </c>
      <c r="K8" s="296" t="s">
        <v>7</v>
      </c>
      <c r="L8" s="294" t="s">
        <v>32</v>
      </c>
      <c r="M8" s="295" t="s">
        <v>40</v>
      </c>
      <c r="N8" s="409"/>
      <c r="O8" s="409"/>
      <c r="P8" s="368"/>
    </row>
    <row r="9" spans="1:16" s="28" customFormat="1" ht="15.95" customHeight="1" x14ac:dyDescent="0.25">
      <c r="A9" s="53">
        <v>1</v>
      </c>
      <c r="B9" s="54">
        <v>664</v>
      </c>
      <c r="C9" s="181" t="s">
        <v>126</v>
      </c>
      <c r="D9" s="186">
        <f t="shared" ref="D9:D26" si="0">(LARGE(H9:K9,1)-LARGE(H9:K9,2))</f>
        <v>67</v>
      </c>
      <c r="E9" s="132">
        <v>87</v>
      </c>
      <c r="F9" s="132">
        <v>7</v>
      </c>
      <c r="G9" s="132">
        <v>2</v>
      </c>
      <c r="H9" s="132">
        <v>96</v>
      </c>
      <c r="I9" s="132">
        <v>23</v>
      </c>
      <c r="J9" s="132">
        <v>65</v>
      </c>
      <c r="K9" s="132">
        <v>163</v>
      </c>
      <c r="L9" s="132">
        <v>0</v>
      </c>
      <c r="M9" s="132">
        <v>6</v>
      </c>
      <c r="N9" s="132">
        <v>353</v>
      </c>
      <c r="O9" s="132">
        <v>516</v>
      </c>
      <c r="P9" s="133">
        <f t="shared" ref="P9:P26" si="1">N9/O9</f>
        <v>0.68410852713178294</v>
      </c>
    </row>
    <row r="10" spans="1:16" ht="15.95" customHeight="1" x14ac:dyDescent="0.25">
      <c r="A10" s="59" t="s">
        <v>180</v>
      </c>
      <c r="B10" s="60">
        <v>664</v>
      </c>
      <c r="C10" s="182" t="s">
        <v>9</v>
      </c>
      <c r="D10" s="187">
        <f t="shared" si="0"/>
        <v>67</v>
      </c>
      <c r="E10" s="138">
        <v>87</v>
      </c>
      <c r="F10" s="138">
        <v>7</v>
      </c>
      <c r="G10" s="138">
        <v>2</v>
      </c>
      <c r="H10" s="138">
        <v>96</v>
      </c>
      <c r="I10" s="138">
        <v>23</v>
      </c>
      <c r="J10" s="138">
        <v>65</v>
      </c>
      <c r="K10" s="138">
        <v>163</v>
      </c>
      <c r="L10" s="138">
        <v>0</v>
      </c>
      <c r="M10" s="138">
        <v>6</v>
      </c>
      <c r="N10" s="138">
        <v>353</v>
      </c>
      <c r="O10" s="138">
        <v>516</v>
      </c>
      <c r="P10" s="139">
        <f t="shared" si="1"/>
        <v>0.68410852713178294</v>
      </c>
    </row>
    <row r="11" spans="1:16" ht="15.95" customHeight="1" x14ac:dyDescent="0.25">
      <c r="A11" s="65">
        <v>2</v>
      </c>
      <c r="B11" s="66">
        <v>666</v>
      </c>
      <c r="C11" s="183" t="s">
        <v>126</v>
      </c>
      <c r="D11" s="188">
        <f t="shared" si="0"/>
        <v>16</v>
      </c>
      <c r="E11" s="141">
        <v>75</v>
      </c>
      <c r="F11" s="141">
        <v>2</v>
      </c>
      <c r="G11" s="141">
        <v>1</v>
      </c>
      <c r="H11" s="141">
        <v>78</v>
      </c>
      <c r="I11" s="141">
        <v>38</v>
      </c>
      <c r="J11" s="141">
        <v>17</v>
      </c>
      <c r="K11" s="141">
        <v>62</v>
      </c>
      <c r="L11" s="141">
        <v>0</v>
      </c>
      <c r="M11" s="141">
        <v>3</v>
      </c>
      <c r="N11" s="141">
        <v>198</v>
      </c>
      <c r="O11" s="141">
        <v>303</v>
      </c>
      <c r="P11" s="142">
        <f t="shared" si="1"/>
        <v>0.65346534653465349</v>
      </c>
    </row>
    <row r="12" spans="1:16" ht="15.95" customHeight="1" x14ac:dyDescent="0.25">
      <c r="A12" s="59" t="s">
        <v>180</v>
      </c>
      <c r="B12" s="60">
        <v>666</v>
      </c>
      <c r="C12" s="182" t="s">
        <v>9</v>
      </c>
      <c r="D12" s="187">
        <f t="shared" si="0"/>
        <v>16</v>
      </c>
      <c r="E12" s="138">
        <v>75</v>
      </c>
      <c r="F12" s="138">
        <v>2</v>
      </c>
      <c r="G12" s="138">
        <v>1</v>
      </c>
      <c r="H12" s="138">
        <v>78</v>
      </c>
      <c r="I12" s="138">
        <v>38</v>
      </c>
      <c r="J12" s="138">
        <v>17</v>
      </c>
      <c r="K12" s="138">
        <v>62</v>
      </c>
      <c r="L12" s="138">
        <v>0</v>
      </c>
      <c r="M12" s="138">
        <v>3</v>
      </c>
      <c r="N12" s="138">
        <v>198</v>
      </c>
      <c r="O12" s="138">
        <v>303</v>
      </c>
      <c r="P12" s="139">
        <f t="shared" si="1"/>
        <v>0.65346534653465349</v>
      </c>
    </row>
    <row r="13" spans="1:16" ht="15.95" customHeight="1" x14ac:dyDescent="0.25">
      <c r="A13" s="65">
        <v>3</v>
      </c>
      <c r="B13" s="66">
        <v>667</v>
      </c>
      <c r="C13" s="183" t="s">
        <v>126</v>
      </c>
      <c r="D13" s="188">
        <f t="shared" si="0"/>
        <v>28</v>
      </c>
      <c r="E13" s="141">
        <v>88</v>
      </c>
      <c r="F13" s="141">
        <v>6</v>
      </c>
      <c r="G13" s="141">
        <v>2</v>
      </c>
      <c r="H13" s="141">
        <v>96</v>
      </c>
      <c r="I13" s="141">
        <v>23</v>
      </c>
      <c r="J13" s="141">
        <v>124</v>
      </c>
      <c r="K13" s="141">
        <v>24</v>
      </c>
      <c r="L13" s="141">
        <v>0</v>
      </c>
      <c r="M13" s="141">
        <v>3</v>
      </c>
      <c r="N13" s="141">
        <v>270</v>
      </c>
      <c r="O13" s="141">
        <v>381</v>
      </c>
      <c r="P13" s="142">
        <f t="shared" si="1"/>
        <v>0.70866141732283461</v>
      </c>
    </row>
    <row r="14" spans="1:16" ht="15.95" customHeight="1" x14ac:dyDescent="0.25">
      <c r="A14" s="59" t="s">
        <v>180</v>
      </c>
      <c r="B14" s="60">
        <v>667</v>
      </c>
      <c r="C14" s="182" t="s">
        <v>9</v>
      </c>
      <c r="D14" s="187">
        <f t="shared" si="0"/>
        <v>28</v>
      </c>
      <c r="E14" s="138">
        <v>88</v>
      </c>
      <c r="F14" s="138">
        <v>6</v>
      </c>
      <c r="G14" s="138">
        <v>2</v>
      </c>
      <c r="H14" s="138">
        <v>96</v>
      </c>
      <c r="I14" s="138">
        <v>23</v>
      </c>
      <c r="J14" s="138">
        <v>124</v>
      </c>
      <c r="K14" s="138">
        <v>24</v>
      </c>
      <c r="L14" s="138">
        <v>0</v>
      </c>
      <c r="M14" s="138">
        <v>3</v>
      </c>
      <c r="N14" s="138">
        <v>270</v>
      </c>
      <c r="O14" s="138">
        <v>381</v>
      </c>
      <c r="P14" s="139">
        <f t="shared" si="1"/>
        <v>0.70866141732283461</v>
      </c>
    </row>
    <row r="15" spans="1:16" ht="15.95" customHeight="1" x14ac:dyDescent="0.25">
      <c r="A15" s="65">
        <v>4</v>
      </c>
      <c r="B15" s="66">
        <v>668</v>
      </c>
      <c r="C15" s="183" t="s">
        <v>126</v>
      </c>
      <c r="D15" s="188">
        <f t="shared" si="0"/>
        <v>68</v>
      </c>
      <c r="E15" s="141">
        <v>54</v>
      </c>
      <c r="F15" s="141">
        <v>5</v>
      </c>
      <c r="G15" s="141">
        <v>0</v>
      </c>
      <c r="H15" s="141">
        <v>59</v>
      </c>
      <c r="I15" s="141">
        <v>38</v>
      </c>
      <c r="J15" s="141">
        <v>127</v>
      </c>
      <c r="K15" s="141">
        <v>18</v>
      </c>
      <c r="L15" s="141">
        <v>0</v>
      </c>
      <c r="M15" s="141">
        <v>0</v>
      </c>
      <c r="N15" s="141">
        <v>242</v>
      </c>
      <c r="O15" s="141">
        <v>378</v>
      </c>
      <c r="P15" s="142">
        <f t="shared" si="1"/>
        <v>0.64021164021164023</v>
      </c>
    </row>
    <row r="16" spans="1:16" ht="15.95" customHeight="1" x14ac:dyDescent="0.25">
      <c r="A16" s="71">
        <v>5</v>
      </c>
      <c r="B16" s="72">
        <v>668</v>
      </c>
      <c r="C16" s="184" t="s">
        <v>128</v>
      </c>
      <c r="D16" s="189">
        <f t="shared" si="0"/>
        <v>43</v>
      </c>
      <c r="E16" s="135">
        <v>61</v>
      </c>
      <c r="F16" s="135">
        <v>0</v>
      </c>
      <c r="G16" s="135">
        <v>2</v>
      </c>
      <c r="H16" s="135">
        <v>63</v>
      </c>
      <c r="I16" s="135">
        <v>41</v>
      </c>
      <c r="J16" s="135">
        <v>106</v>
      </c>
      <c r="K16" s="135">
        <v>27</v>
      </c>
      <c r="L16" s="135">
        <v>0</v>
      </c>
      <c r="M16" s="135">
        <v>1</v>
      </c>
      <c r="N16" s="135">
        <v>238</v>
      </c>
      <c r="O16" s="135">
        <v>378</v>
      </c>
      <c r="P16" s="136">
        <f t="shared" si="1"/>
        <v>0.62962962962962965</v>
      </c>
    </row>
    <row r="17" spans="1:16" ht="15.95" customHeight="1" x14ac:dyDescent="0.25">
      <c r="A17" s="65">
        <v>6</v>
      </c>
      <c r="B17" s="66">
        <v>668</v>
      </c>
      <c r="C17" s="183" t="s">
        <v>130</v>
      </c>
      <c r="D17" s="188">
        <f t="shared" si="0"/>
        <v>39</v>
      </c>
      <c r="E17" s="141">
        <v>24</v>
      </c>
      <c r="F17" s="141">
        <v>0</v>
      </c>
      <c r="G17" s="141">
        <v>0</v>
      </c>
      <c r="H17" s="141">
        <v>24</v>
      </c>
      <c r="I17" s="141">
        <v>6</v>
      </c>
      <c r="J17" s="141">
        <v>63</v>
      </c>
      <c r="K17" s="141">
        <v>9</v>
      </c>
      <c r="L17" s="141">
        <v>0</v>
      </c>
      <c r="M17" s="141">
        <v>5</v>
      </c>
      <c r="N17" s="141">
        <v>107</v>
      </c>
      <c r="O17" s="141">
        <v>162</v>
      </c>
      <c r="P17" s="142">
        <f t="shared" si="1"/>
        <v>0.66049382716049387</v>
      </c>
    </row>
    <row r="18" spans="1:16" ht="15.95" customHeight="1" x14ac:dyDescent="0.25">
      <c r="A18" s="59" t="s">
        <v>180</v>
      </c>
      <c r="B18" s="60">
        <v>668</v>
      </c>
      <c r="C18" s="182" t="s">
        <v>12</v>
      </c>
      <c r="D18" s="187">
        <f t="shared" si="0"/>
        <v>150</v>
      </c>
      <c r="E18" s="138">
        <v>139</v>
      </c>
      <c r="F18" s="138">
        <v>5</v>
      </c>
      <c r="G18" s="138">
        <v>2</v>
      </c>
      <c r="H18" s="138">
        <v>146</v>
      </c>
      <c r="I18" s="138">
        <v>85</v>
      </c>
      <c r="J18" s="138">
        <v>296</v>
      </c>
      <c r="K18" s="138">
        <v>54</v>
      </c>
      <c r="L18" s="138">
        <v>0</v>
      </c>
      <c r="M18" s="138">
        <v>6</v>
      </c>
      <c r="N18" s="138">
        <v>587</v>
      </c>
      <c r="O18" s="138">
        <v>918</v>
      </c>
      <c r="P18" s="139">
        <f t="shared" si="1"/>
        <v>0.63943355119825707</v>
      </c>
    </row>
    <row r="19" spans="1:16" s="31" customFormat="1" ht="15.95" customHeight="1" x14ac:dyDescent="0.25">
      <c r="A19" s="65">
        <v>7</v>
      </c>
      <c r="B19" s="66">
        <v>669</v>
      </c>
      <c r="C19" s="183" t="s">
        <v>126</v>
      </c>
      <c r="D19" s="188">
        <f t="shared" si="0"/>
        <v>5</v>
      </c>
      <c r="E19" s="141">
        <v>29</v>
      </c>
      <c r="F19" s="141">
        <v>0</v>
      </c>
      <c r="G19" s="141">
        <v>0</v>
      </c>
      <c r="H19" s="141">
        <v>29</v>
      </c>
      <c r="I19" s="141">
        <v>34</v>
      </c>
      <c r="J19" s="141">
        <v>15</v>
      </c>
      <c r="K19" s="141">
        <v>6</v>
      </c>
      <c r="L19" s="141">
        <v>0</v>
      </c>
      <c r="M19" s="141">
        <v>1</v>
      </c>
      <c r="N19" s="141">
        <v>85</v>
      </c>
      <c r="O19" s="141">
        <v>137</v>
      </c>
      <c r="P19" s="142">
        <f t="shared" si="1"/>
        <v>0.62043795620437958</v>
      </c>
    </row>
    <row r="20" spans="1:16" ht="15.95" customHeight="1" x14ac:dyDescent="0.25">
      <c r="A20" s="59" t="s">
        <v>180</v>
      </c>
      <c r="B20" s="60">
        <v>669</v>
      </c>
      <c r="C20" s="182" t="s">
        <v>9</v>
      </c>
      <c r="D20" s="187">
        <f t="shared" si="0"/>
        <v>5</v>
      </c>
      <c r="E20" s="138">
        <v>29</v>
      </c>
      <c r="F20" s="138">
        <v>0</v>
      </c>
      <c r="G20" s="138">
        <v>0</v>
      </c>
      <c r="H20" s="138">
        <v>29</v>
      </c>
      <c r="I20" s="138">
        <v>34</v>
      </c>
      <c r="J20" s="138">
        <v>15</v>
      </c>
      <c r="K20" s="138">
        <v>6</v>
      </c>
      <c r="L20" s="138">
        <v>0</v>
      </c>
      <c r="M20" s="138">
        <v>1</v>
      </c>
      <c r="N20" s="138">
        <v>85</v>
      </c>
      <c r="O20" s="138">
        <v>137</v>
      </c>
      <c r="P20" s="139">
        <f t="shared" si="1"/>
        <v>0.62043795620437958</v>
      </c>
    </row>
    <row r="21" spans="1:16" s="31" customFormat="1" ht="15.95" customHeight="1" x14ac:dyDescent="0.25">
      <c r="A21" s="65">
        <v>8</v>
      </c>
      <c r="B21" s="66">
        <v>670</v>
      </c>
      <c r="C21" s="183" t="s">
        <v>126</v>
      </c>
      <c r="D21" s="188">
        <f t="shared" si="0"/>
        <v>8</v>
      </c>
      <c r="E21" s="141">
        <v>89</v>
      </c>
      <c r="F21" s="141">
        <v>14</v>
      </c>
      <c r="G21" s="141">
        <v>1</v>
      </c>
      <c r="H21" s="141">
        <v>104</v>
      </c>
      <c r="I21" s="141">
        <v>37</v>
      </c>
      <c r="J21" s="141">
        <v>61</v>
      </c>
      <c r="K21" s="141">
        <v>112</v>
      </c>
      <c r="L21" s="141">
        <v>0</v>
      </c>
      <c r="M21" s="141">
        <v>6</v>
      </c>
      <c r="N21" s="141">
        <v>320</v>
      </c>
      <c r="O21" s="141">
        <v>440</v>
      </c>
      <c r="P21" s="142">
        <f t="shared" si="1"/>
        <v>0.72727272727272729</v>
      </c>
    </row>
    <row r="22" spans="1:16" ht="15.95" customHeight="1" x14ac:dyDescent="0.25">
      <c r="A22" s="59" t="s">
        <v>180</v>
      </c>
      <c r="B22" s="60">
        <v>670</v>
      </c>
      <c r="C22" s="182" t="s">
        <v>9</v>
      </c>
      <c r="D22" s="187">
        <f t="shared" si="0"/>
        <v>8</v>
      </c>
      <c r="E22" s="138">
        <v>89</v>
      </c>
      <c r="F22" s="138">
        <v>14</v>
      </c>
      <c r="G22" s="138">
        <v>1</v>
      </c>
      <c r="H22" s="138">
        <v>104</v>
      </c>
      <c r="I22" s="138">
        <v>37</v>
      </c>
      <c r="J22" s="138">
        <v>61</v>
      </c>
      <c r="K22" s="138">
        <v>112</v>
      </c>
      <c r="L22" s="138">
        <v>0</v>
      </c>
      <c r="M22" s="138">
        <v>6</v>
      </c>
      <c r="N22" s="138">
        <v>320</v>
      </c>
      <c r="O22" s="138">
        <v>440</v>
      </c>
      <c r="P22" s="139">
        <f t="shared" si="1"/>
        <v>0.72727272727272729</v>
      </c>
    </row>
    <row r="23" spans="1:16" s="31" customFormat="1" ht="15.95" customHeight="1" x14ac:dyDescent="0.25">
      <c r="A23" s="65">
        <v>9</v>
      </c>
      <c r="B23" s="66">
        <v>671</v>
      </c>
      <c r="C23" s="183" t="s">
        <v>126</v>
      </c>
      <c r="D23" s="188">
        <f t="shared" si="0"/>
        <v>1</v>
      </c>
      <c r="E23" s="141">
        <v>25</v>
      </c>
      <c r="F23" s="141">
        <v>2</v>
      </c>
      <c r="G23" s="141">
        <v>1</v>
      </c>
      <c r="H23" s="141">
        <v>28</v>
      </c>
      <c r="I23" s="141">
        <v>27</v>
      </c>
      <c r="J23" s="141">
        <v>21</v>
      </c>
      <c r="K23" s="141">
        <v>24</v>
      </c>
      <c r="L23" s="141">
        <v>0</v>
      </c>
      <c r="M23" s="141">
        <v>2</v>
      </c>
      <c r="N23" s="141">
        <v>102</v>
      </c>
      <c r="O23" s="141">
        <v>161</v>
      </c>
      <c r="P23" s="142">
        <f t="shared" si="1"/>
        <v>0.63354037267080743</v>
      </c>
    </row>
    <row r="24" spans="1:16" s="31" customFormat="1" ht="15.95" customHeight="1" x14ac:dyDescent="0.25">
      <c r="A24" s="71">
        <v>10</v>
      </c>
      <c r="B24" s="72">
        <v>671</v>
      </c>
      <c r="C24" s="184" t="s">
        <v>130</v>
      </c>
      <c r="D24" s="189">
        <f t="shared" si="0"/>
        <v>28</v>
      </c>
      <c r="E24" s="135">
        <v>43</v>
      </c>
      <c r="F24" s="135">
        <v>6</v>
      </c>
      <c r="G24" s="135">
        <v>3</v>
      </c>
      <c r="H24" s="135">
        <v>52</v>
      </c>
      <c r="I24" s="135">
        <v>22</v>
      </c>
      <c r="J24" s="135">
        <v>80</v>
      </c>
      <c r="K24" s="135">
        <v>37</v>
      </c>
      <c r="L24" s="135">
        <v>0</v>
      </c>
      <c r="M24" s="135">
        <v>3</v>
      </c>
      <c r="N24" s="135">
        <v>194</v>
      </c>
      <c r="O24" s="135">
        <v>320</v>
      </c>
      <c r="P24" s="136">
        <f t="shared" si="1"/>
        <v>0.60624999999999996</v>
      </c>
    </row>
    <row r="25" spans="1:16" s="31" customFormat="1" ht="15.95" customHeight="1" x14ac:dyDescent="0.25">
      <c r="A25" s="65">
        <v>11</v>
      </c>
      <c r="B25" s="66">
        <v>671</v>
      </c>
      <c r="C25" s="183" t="s">
        <v>131</v>
      </c>
      <c r="D25" s="188">
        <f t="shared" si="0"/>
        <v>13</v>
      </c>
      <c r="E25" s="141">
        <v>13</v>
      </c>
      <c r="F25" s="141">
        <v>0</v>
      </c>
      <c r="G25" s="141">
        <v>2</v>
      </c>
      <c r="H25" s="141">
        <v>15</v>
      </c>
      <c r="I25" s="141">
        <v>5</v>
      </c>
      <c r="J25" s="141">
        <v>32</v>
      </c>
      <c r="K25" s="141">
        <v>19</v>
      </c>
      <c r="L25" s="141">
        <v>0</v>
      </c>
      <c r="M25" s="141">
        <v>1</v>
      </c>
      <c r="N25" s="141">
        <v>72</v>
      </c>
      <c r="O25" s="141">
        <v>119</v>
      </c>
      <c r="P25" s="142">
        <f t="shared" si="1"/>
        <v>0.60504201680672265</v>
      </c>
    </row>
    <row r="26" spans="1:16" ht="15.95" customHeight="1" x14ac:dyDescent="0.25">
      <c r="A26" s="77" t="s">
        <v>180</v>
      </c>
      <c r="B26" s="78">
        <v>671</v>
      </c>
      <c r="C26" s="185" t="s">
        <v>12</v>
      </c>
      <c r="D26" s="190">
        <f t="shared" si="0"/>
        <v>38</v>
      </c>
      <c r="E26" s="145">
        <v>81</v>
      </c>
      <c r="F26" s="145">
        <v>8</v>
      </c>
      <c r="G26" s="145">
        <v>6</v>
      </c>
      <c r="H26" s="145">
        <v>95</v>
      </c>
      <c r="I26" s="145">
        <v>54</v>
      </c>
      <c r="J26" s="145">
        <v>133</v>
      </c>
      <c r="K26" s="145">
        <v>80</v>
      </c>
      <c r="L26" s="145">
        <v>0</v>
      </c>
      <c r="M26" s="145">
        <v>6</v>
      </c>
      <c r="N26" s="145">
        <v>368</v>
      </c>
      <c r="O26" s="145">
        <v>600</v>
      </c>
      <c r="P26" s="146">
        <f t="shared" si="1"/>
        <v>0.61333333333333329</v>
      </c>
    </row>
    <row r="27" spans="1:16" ht="14.1" customHeight="1" x14ac:dyDescent="0.25">
      <c r="B27" s="2"/>
      <c r="C27" s="17"/>
      <c r="D27" s="2"/>
    </row>
    <row r="28" spans="1:16" ht="17.45" customHeight="1" x14ac:dyDescent="0.3">
      <c r="A28" s="427" t="s">
        <v>43</v>
      </c>
      <c r="B28" s="405"/>
      <c r="C28" s="406"/>
      <c r="D28" s="407" t="s">
        <v>35</v>
      </c>
      <c r="E28" s="491" t="s">
        <v>242</v>
      </c>
      <c r="F28" s="491"/>
      <c r="G28" s="491"/>
      <c r="H28" s="491"/>
      <c r="I28" s="491"/>
      <c r="J28" s="491"/>
      <c r="K28" s="491"/>
      <c r="L28" s="491"/>
      <c r="M28" s="491"/>
      <c r="N28" s="407" t="s">
        <v>39</v>
      </c>
      <c r="O28" s="407" t="s">
        <v>211</v>
      </c>
      <c r="P28" s="366" t="s">
        <v>33</v>
      </c>
    </row>
    <row r="29" spans="1:16" ht="15.75" customHeight="1" x14ac:dyDescent="0.25">
      <c r="A29" s="431" t="s">
        <v>123</v>
      </c>
      <c r="B29" s="425" t="s">
        <v>25</v>
      </c>
      <c r="C29" s="425" t="s">
        <v>26</v>
      </c>
      <c r="D29" s="408"/>
      <c r="E29" s="14"/>
      <c r="F29" s="7"/>
      <c r="G29" s="52" t="s">
        <v>38</v>
      </c>
      <c r="H29" s="410" t="s">
        <v>34</v>
      </c>
      <c r="I29" s="35"/>
      <c r="J29" s="7"/>
      <c r="K29" s="7"/>
      <c r="L29" s="43"/>
      <c r="M29" s="96"/>
      <c r="N29" s="408"/>
      <c r="O29" s="408"/>
      <c r="P29" s="367"/>
    </row>
    <row r="30" spans="1:16" ht="15.75" x14ac:dyDescent="0.25">
      <c r="A30" s="432"/>
      <c r="B30" s="360"/>
      <c r="C30" s="360"/>
      <c r="D30" s="408"/>
      <c r="E30" s="14"/>
      <c r="F30" s="7"/>
      <c r="G30" s="7"/>
      <c r="H30" s="410"/>
      <c r="I30" s="35"/>
      <c r="J30" s="7"/>
      <c r="K30" s="7"/>
      <c r="L30" s="7"/>
      <c r="M30" s="12"/>
      <c r="N30" s="408"/>
      <c r="O30" s="408"/>
      <c r="P30" s="367"/>
    </row>
    <row r="31" spans="1:16" ht="15.75" x14ac:dyDescent="0.25">
      <c r="A31" s="432"/>
      <c r="B31" s="360"/>
      <c r="C31" s="360"/>
      <c r="D31" s="408"/>
      <c r="E31" s="15"/>
      <c r="F31" s="8"/>
      <c r="G31" s="8"/>
      <c r="H31" s="8"/>
      <c r="I31" s="35"/>
      <c r="J31" s="7"/>
      <c r="K31" s="8"/>
      <c r="L31" s="8"/>
      <c r="M31" s="13"/>
      <c r="N31" s="408"/>
      <c r="O31" s="408"/>
      <c r="P31" s="367"/>
    </row>
    <row r="32" spans="1:16" ht="17.45" customHeight="1" x14ac:dyDescent="0.25">
      <c r="A32" s="433"/>
      <c r="B32" s="360"/>
      <c r="C32" s="426"/>
      <c r="D32" s="409"/>
      <c r="E32" s="296" t="s">
        <v>0</v>
      </c>
      <c r="F32" s="296" t="s">
        <v>2</v>
      </c>
      <c r="G32" s="296" t="s">
        <v>8</v>
      </c>
      <c r="H32" s="296" t="s">
        <v>34</v>
      </c>
      <c r="I32" s="296" t="s">
        <v>1</v>
      </c>
      <c r="J32" s="296" t="s">
        <v>4</v>
      </c>
      <c r="K32" s="296" t="s">
        <v>7</v>
      </c>
      <c r="L32" s="294" t="s">
        <v>32</v>
      </c>
      <c r="M32" s="295" t="s">
        <v>40</v>
      </c>
      <c r="N32" s="409"/>
      <c r="O32" s="409"/>
      <c r="P32" s="368"/>
    </row>
    <row r="33" spans="1:16" ht="17.45" customHeight="1" x14ac:dyDescent="0.25">
      <c r="A33" s="492" t="s">
        <v>180</v>
      </c>
      <c r="B33" s="494">
        <v>7</v>
      </c>
      <c r="C33" s="492">
        <v>11</v>
      </c>
      <c r="D33" s="29">
        <f>(LARGE(H33:P33,1)-LARGE(H33:P33,2))</f>
        <v>1114</v>
      </c>
      <c r="E33" s="125">
        <f>SUM(E9:E26)/2</f>
        <v>588</v>
      </c>
      <c r="F33" s="125">
        <f t="shared" ref="F33:O33" si="2">SUM(F9:F26)/2</f>
        <v>42</v>
      </c>
      <c r="G33" s="125">
        <f t="shared" si="2"/>
        <v>14</v>
      </c>
      <c r="H33" s="155">
        <f t="shared" si="2"/>
        <v>644</v>
      </c>
      <c r="I33" s="155">
        <f t="shared" si="2"/>
        <v>294</v>
      </c>
      <c r="J33" s="155">
        <f t="shared" si="2"/>
        <v>711</v>
      </c>
      <c r="K33" s="155">
        <f t="shared" si="2"/>
        <v>501</v>
      </c>
      <c r="L33" s="125">
        <f t="shared" si="2"/>
        <v>0</v>
      </c>
      <c r="M33" s="125">
        <f t="shared" si="2"/>
        <v>31</v>
      </c>
      <c r="N33" s="32">
        <f>SUM(H33:M33)</f>
        <v>2181</v>
      </c>
      <c r="O33" s="125">
        <f t="shared" si="2"/>
        <v>3295</v>
      </c>
      <c r="P33" s="191">
        <f t="shared" ref="P33" si="3">N33/O33</f>
        <v>0.66191198786039451</v>
      </c>
    </row>
    <row r="34" spans="1:16" ht="17.45" customHeight="1" x14ac:dyDescent="0.25">
      <c r="A34" s="493" t="s">
        <v>179</v>
      </c>
      <c r="B34" s="494"/>
      <c r="C34" s="493"/>
      <c r="D34" s="23">
        <f>D33/$N33</f>
        <v>0.51077487391105003</v>
      </c>
      <c r="E34" s="127">
        <f>E33/$N33</f>
        <v>0.26960110041265473</v>
      </c>
      <c r="F34" s="127">
        <f t="shared" ref="F34:N34" si="4">F33/$N33</f>
        <v>1.9257221458046769E-2</v>
      </c>
      <c r="G34" s="127">
        <f t="shared" si="4"/>
        <v>6.4190738193489229E-3</v>
      </c>
      <c r="H34" s="127">
        <f t="shared" si="4"/>
        <v>0.29527739569005046</v>
      </c>
      <c r="I34" s="127">
        <f t="shared" si="4"/>
        <v>0.13480055020632736</v>
      </c>
      <c r="J34" s="127">
        <f t="shared" si="4"/>
        <v>0.32599724896836313</v>
      </c>
      <c r="K34" s="127">
        <f>P33/$N33</f>
        <v>3.0349013657056146E-4</v>
      </c>
      <c r="L34" s="127">
        <f t="shared" si="4"/>
        <v>0</v>
      </c>
      <c r="M34" s="127">
        <f t="shared" si="4"/>
        <v>1.4213663457129757E-2</v>
      </c>
      <c r="N34" s="127">
        <f t="shared" si="4"/>
        <v>1</v>
      </c>
      <c r="O34" s="30"/>
      <c r="P34" s="128"/>
    </row>
    <row r="35" spans="1:16" ht="14.1" customHeight="1" x14ac:dyDescent="0.25">
      <c r="B35" s="2"/>
      <c r="C35" s="17"/>
      <c r="D35" s="2"/>
    </row>
    <row r="36" spans="1:16" ht="17.45" customHeight="1" x14ac:dyDescent="0.3">
      <c r="A36" s="427" t="s">
        <v>43</v>
      </c>
      <c r="B36" s="405"/>
      <c r="C36" s="406"/>
      <c r="D36" s="407" t="s">
        <v>35</v>
      </c>
      <c r="E36" s="491" t="s">
        <v>235</v>
      </c>
      <c r="F36" s="491"/>
      <c r="G36" s="491"/>
      <c r="H36" s="491"/>
      <c r="I36" s="491"/>
      <c r="J36" s="491"/>
      <c r="K36" s="491"/>
      <c r="L36" s="491"/>
      <c r="M36" s="491"/>
      <c r="N36" s="407" t="s">
        <v>39</v>
      </c>
      <c r="O36" s="407" t="s">
        <v>211</v>
      </c>
      <c r="P36" s="366" t="s">
        <v>33</v>
      </c>
    </row>
    <row r="37" spans="1:16" ht="15.75" customHeight="1" x14ac:dyDescent="0.25">
      <c r="A37" s="431" t="s">
        <v>123</v>
      </c>
      <c r="B37" s="425" t="s">
        <v>25</v>
      </c>
      <c r="C37" s="425" t="s">
        <v>26</v>
      </c>
      <c r="D37" s="408"/>
      <c r="E37" s="415"/>
      <c r="F37" s="416"/>
      <c r="G37" s="421"/>
      <c r="H37" s="416"/>
      <c r="I37" s="35"/>
      <c r="J37" s="7"/>
      <c r="K37" s="7"/>
      <c r="L37" s="43"/>
      <c r="M37" s="96"/>
      <c r="N37" s="408"/>
      <c r="O37" s="408"/>
      <c r="P37" s="367"/>
    </row>
    <row r="38" spans="1:16" ht="15.75" x14ac:dyDescent="0.25">
      <c r="A38" s="432"/>
      <c r="B38" s="360"/>
      <c r="C38" s="360"/>
      <c r="D38" s="408"/>
      <c r="E38" s="417"/>
      <c r="F38" s="418"/>
      <c r="G38" s="422"/>
      <c r="H38" s="418"/>
      <c r="I38" s="35"/>
      <c r="J38" s="7"/>
      <c r="K38" s="7"/>
      <c r="L38" s="7"/>
      <c r="M38" s="12"/>
      <c r="N38" s="408"/>
      <c r="O38" s="408"/>
      <c r="P38" s="367"/>
    </row>
    <row r="39" spans="1:16" ht="15.75" x14ac:dyDescent="0.25">
      <c r="A39" s="432"/>
      <c r="B39" s="360"/>
      <c r="C39" s="360"/>
      <c r="D39" s="408"/>
      <c r="E39" s="456"/>
      <c r="F39" s="450"/>
      <c r="G39" s="451"/>
      <c r="H39" s="450"/>
      <c r="I39" s="35"/>
      <c r="J39" s="7"/>
      <c r="K39" s="8"/>
      <c r="L39" s="8"/>
      <c r="M39" s="13"/>
      <c r="N39" s="408"/>
      <c r="O39" s="408"/>
      <c r="P39" s="367"/>
    </row>
    <row r="40" spans="1:16" ht="17.45" customHeight="1" x14ac:dyDescent="0.25">
      <c r="A40" s="433"/>
      <c r="B40" s="360"/>
      <c r="C40" s="426"/>
      <c r="D40" s="365"/>
      <c r="E40" s="419" t="s">
        <v>0</v>
      </c>
      <c r="F40" s="420"/>
      <c r="G40" s="420" t="s">
        <v>2</v>
      </c>
      <c r="H40" s="420"/>
      <c r="I40" s="296" t="s">
        <v>1</v>
      </c>
      <c r="J40" s="296" t="s">
        <v>4</v>
      </c>
      <c r="K40" s="296" t="s">
        <v>7</v>
      </c>
      <c r="L40" s="294" t="s">
        <v>32</v>
      </c>
      <c r="M40" s="295" t="s">
        <v>40</v>
      </c>
      <c r="N40" s="409"/>
      <c r="O40" s="409"/>
      <c r="P40" s="368"/>
    </row>
    <row r="41" spans="1:16" ht="17.45" customHeight="1" x14ac:dyDescent="0.25">
      <c r="A41" s="492" t="s">
        <v>180</v>
      </c>
      <c r="B41" s="494">
        <v>7</v>
      </c>
      <c r="C41" s="492">
        <v>11</v>
      </c>
      <c r="D41" s="29">
        <f>(LARGE(E41:K41,1)-LARGE(E41:K41,2))</f>
        <v>116</v>
      </c>
      <c r="E41" s="497">
        <f>ROUND(G33/2,0)+E33</f>
        <v>595</v>
      </c>
      <c r="F41" s="498"/>
      <c r="G41" s="497">
        <f>INT(G33/2)+F33</f>
        <v>49</v>
      </c>
      <c r="H41" s="498"/>
      <c r="I41" s="192">
        <f>I33</f>
        <v>294</v>
      </c>
      <c r="J41" s="192">
        <f t="shared" ref="J41:O41" si="5">J33</f>
        <v>711</v>
      </c>
      <c r="K41" s="192">
        <f>K33</f>
        <v>501</v>
      </c>
      <c r="L41" s="192">
        <f t="shared" si="5"/>
        <v>0</v>
      </c>
      <c r="M41" s="192">
        <f t="shared" si="5"/>
        <v>31</v>
      </c>
      <c r="N41" s="193">
        <f>INT(SUM(E41:M41))</f>
        <v>2181</v>
      </c>
      <c r="O41" s="194">
        <f t="shared" si="5"/>
        <v>3295</v>
      </c>
      <c r="P41" s="195">
        <f t="shared" ref="P41" si="6">N41/O41</f>
        <v>0.66191198786039451</v>
      </c>
    </row>
    <row r="42" spans="1:16" ht="17.45" customHeight="1" x14ac:dyDescent="0.25">
      <c r="A42" s="493" t="s">
        <v>179</v>
      </c>
      <c r="B42" s="494"/>
      <c r="C42" s="493"/>
      <c r="D42" s="23">
        <f>D41/$N41</f>
        <v>5.3186611646033929E-2</v>
      </c>
      <c r="E42" s="495">
        <f>E41/$N41</f>
        <v>0.27281063732232919</v>
      </c>
      <c r="F42" s="496"/>
      <c r="G42" s="495">
        <f>G41/$N41</f>
        <v>2.2466758367721228E-2</v>
      </c>
      <c r="H42" s="496"/>
      <c r="I42" s="196">
        <f t="shared" ref="I42" si="7">I41/$N41</f>
        <v>0.13480055020632736</v>
      </c>
      <c r="J42" s="196">
        <f t="shared" ref="J42" si="8">J41/$N41</f>
        <v>0.32599724896836313</v>
      </c>
      <c r="K42" s="196">
        <f t="shared" ref="K42" si="9">K41/$N41</f>
        <v>0.22971114167812931</v>
      </c>
      <c r="L42" s="196">
        <f t="shared" ref="L42" si="10">L41/$N41</f>
        <v>0</v>
      </c>
      <c r="M42" s="196">
        <f t="shared" ref="M42" si="11">M41/$N41</f>
        <v>1.4213663457129757E-2</v>
      </c>
      <c r="N42" s="196">
        <f t="shared" ref="N42" si="12">N41/$N41</f>
        <v>1</v>
      </c>
      <c r="O42" s="197"/>
      <c r="P42" s="198"/>
    </row>
    <row r="43" spans="1:16" x14ac:dyDescent="0.25">
      <c r="B43" s="2"/>
      <c r="C43" s="17"/>
      <c r="D43" s="2"/>
    </row>
    <row r="44" spans="1:16" x14ac:dyDescent="0.25">
      <c r="B44" s="2"/>
      <c r="C44" s="17"/>
      <c r="D44" s="2"/>
    </row>
    <row r="45" spans="1:16" x14ac:dyDescent="0.25">
      <c r="B45" s="2"/>
      <c r="C45" s="17"/>
      <c r="D45" s="2"/>
    </row>
    <row r="46" spans="1:16" x14ac:dyDescent="0.25">
      <c r="B46" s="2"/>
      <c r="C46" s="17"/>
      <c r="D46" s="2"/>
    </row>
    <row r="47" spans="1:16" x14ac:dyDescent="0.25">
      <c r="B47" s="2"/>
      <c r="C47" s="17"/>
      <c r="D47" s="2"/>
    </row>
    <row r="48" spans="1:16" x14ac:dyDescent="0.25">
      <c r="B48" s="2"/>
      <c r="C48" s="17"/>
      <c r="D48" s="2"/>
    </row>
    <row r="49" spans="2:4" x14ac:dyDescent="0.25">
      <c r="B49" s="2"/>
      <c r="C49" s="17"/>
      <c r="D49" s="2"/>
    </row>
    <row r="50" spans="2:4" x14ac:dyDescent="0.25">
      <c r="B50" s="2"/>
      <c r="C50" s="17"/>
      <c r="D50" s="2"/>
    </row>
    <row r="51" spans="2:4" x14ac:dyDescent="0.25">
      <c r="B51" s="2"/>
      <c r="C51" s="17"/>
      <c r="D51" s="2"/>
    </row>
    <row r="52" spans="2:4" x14ac:dyDescent="0.25">
      <c r="B52" s="2"/>
      <c r="C52" s="17"/>
      <c r="D52" s="2"/>
    </row>
    <row r="53" spans="2:4" x14ac:dyDescent="0.25">
      <c r="B53" s="2"/>
      <c r="C53" s="17"/>
      <c r="D53" s="2"/>
    </row>
    <row r="54" spans="2:4" x14ac:dyDescent="0.25">
      <c r="B54" s="2"/>
      <c r="C54" s="17"/>
      <c r="D54" s="2"/>
    </row>
    <row r="55" spans="2:4" x14ac:dyDescent="0.25">
      <c r="B55" s="2"/>
      <c r="C55" s="17"/>
      <c r="D55" s="2"/>
    </row>
    <row r="56" spans="2:4" x14ac:dyDescent="0.25">
      <c r="B56" s="2"/>
      <c r="C56" s="17"/>
      <c r="D56" s="2"/>
    </row>
    <row r="57" spans="2:4" x14ac:dyDescent="0.25">
      <c r="B57" s="2"/>
      <c r="C57" s="17"/>
      <c r="D57" s="2"/>
    </row>
    <row r="58" spans="2:4" x14ac:dyDescent="0.25">
      <c r="B58" s="2"/>
      <c r="C58" s="17"/>
      <c r="D58" s="2"/>
    </row>
    <row r="59" spans="2:4" x14ac:dyDescent="0.25">
      <c r="B59" s="2"/>
      <c r="C59" s="17"/>
      <c r="D59" s="2"/>
    </row>
    <row r="60" spans="2:4" x14ac:dyDescent="0.25">
      <c r="B60" s="2"/>
      <c r="C60" s="17"/>
      <c r="D60" s="2"/>
    </row>
    <row r="61" spans="2:4" x14ac:dyDescent="0.25">
      <c r="B61" s="2"/>
      <c r="C61" s="17"/>
      <c r="D61" s="2"/>
    </row>
    <row r="62" spans="2:4" x14ac:dyDescent="0.25">
      <c r="B62" s="2"/>
      <c r="C62" s="17"/>
      <c r="D62" s="2"/>
    </row>
    <row r="63" spans="2:4" x14ac:dyDescent="0.25">
      <c r="B63" s="2"/>
      <c r="C63" s="17"/>
      <c r="D63" s="2"/>
    </row>
    <row r="64" spans="2:4" x14ac:dyDescent="0.25">
      <c r="B64" s="2"/>
      <c r="C64" s="17"/>
      <c r="D64" s="2"/>
    </row>
    <row r="65" spans="2:4" x14ac:dyDescent="0.25">
      <c r="B65" s="2"/>
      <c r="C65" s="17"/>
      <c r="D65" s="2"/>
    </row>
    <row r="66" spans="2:4" x14ac:dyDescent="0.25">
      <c r="B66" s="2"/>
      <c r="C66" s="17"/>
      <c r="D66" s="2"/>
    </row>
    <row r="67" spans="2:4" x14ac:dyDescent="0.25">
      <c r="B67" s="2"/>
      <c r="C67" s="17"/>
      <c r="D67" s="2"/>
    </row>
    <row r="68" spans="2:4" x14ac:dyDescent="0.25">
      <c r="B68" s="2"/>
      <c r="C68" s="17"/>
      <c r="D68" s="2"/>
    </row>
    <row r="69" spans="2:4" x14ac:dyDescent="0.25">
      <c r="B69" s="2"/>
      <c r="C69" s="17"/>
      <c r="D69" s="2"/>
    </row>
    <row r="70" spans="2:4" x14ac:dyDescent="0.25">
      <c r="B70" s="2"/>
      <c r="C70" s="17"/>
      <c r="D70" s="2"/>
    </row>
    <row r="71" spans="2:4" x14ac:dyDescent="0.25">
      <c r="B71" s="2"/>
      <c r="C71" s="17"/>
      <c r="D71" s="2"/>
    </row>
    <row r="72" spans="2:4" x14ac:dyDescent="0.25">
      <c r="B72" s="2"/>
      <c r="C72" s="17"/>
      <c r="D72" s="2"/>
    </row>
    <row r="73" spans="2:4" ht="45" customHeight="1" x14ac:dyDescent="0.25">
      <c r="B73" s="2"/>
      <c r="C73" s="17"/>
      <c r="D73" s="2"/>
    </row>
    <row r="74" spans="2:4" x14ac:dyDescent="0.25">
      <c r="B74" s="2"/>
      <c r="C74" s="17"/>
      <c r="D74" s="2"/>
    </row>
    <row r="75" spans="2:4" x14ac:dyDescent="0.25">
      <c r="B75" s="2"/>
      <c r="C75" s="17"/>
      <c r="D75" s="2"/>
    </row>
    <row r="76" spans="2:4" x14ac:dyDescent="0.25">
      <c r="B76" s="2"/>
      <c r="C76" s="17"/>
      <c r="D76" s="2"/>
    </row>
    <row r="77" spans="2:4" x14ac:dyDescent="0.25">
      <c r="B77" s="2"/>
      <c r="C77" s="17"/>
      <c r="D77" s="2"/>
    </row>
    <row r="78" spans="2:4" x14ac:dyDescent="0.25">
      <c r="B78" s="2"/>
      <c r="C78" s="17"/>
      <c r="D78" s="2"/>
    </row>
    <row r="79" spans="2:4" x14ac:dyDescent="0.25">
      <c r="B79" s="2"/>
      <c r="C79" s="17"/>
      <c r="D79" s="2"/>
    </row>
    <row r="80" spans="2:4" x14ac:dyDescent="0.25">
      <c r="B80" s="2"/>
      <c r="C80" s="17"/>
      <c r="D80" s="2"/>
    </row>
    <row r="81" spans="2:4" x14ac:dyDescent="0.25">
      <c r="B81" s="2"/>
      <c r="C81" s="17"/>
      <c r="D81" s="2"/>
    </row>
    <row r="82" spans="2:4" x14ac:dyDescent="0.25">
      <c r="B82" s="2"/>
      <c r="C82" s="17"/>
      <c r="D82" s="2"/>
    </row>
    <row r="83" spans="2:4" x14ac:dyDescent="0.25">
      <c r="B83" s="2"/>
      <c r="C83" s="17"/>
      <c r="D83" s="2"/>
    </row>
    <row r="84" spans="2:4" x14ac:dyDescent="0.25">
      <c r="B84" s="2"/>
      <c r="C84" s="17"/>
      <c r="D84" s="2"/>
    </row>
    <row r="85" spans="2:4" x14ac:dyDescent="0.25">
      <c r="B85" s="2"/>
      <c r="C85" s="17"/>
      <c r="D85" s="2"/>
    </row>
    <row r="86" spans="2:4" x14ac:dyDescent="0.25">
      <c r="B86" s="2"/>
      <c r="C86" s="17"/>
      <c r="D86" s="2"/>
    </row>
    <row r="87" spans="2:4" x14ac:dyDescent="0.25">
      <c r="B87" s="2"/>
      <c r="C87" s="17"/>
      <c r="D87" s="2"/>
    </row>
    <row r="88" spans="2:4" x14ac:dyDescent="0.25">
      <c r="B88" s="2"/>
      <c r="C88" s="17"/>
      <c r="D88" s="2"/>
    </row>
    <row r="89" spans="2:4" x14ac:dyDescent="0.25">
      <c r="B89" s="2"/>
      <c r="C89" s="17"/>
      <c r="D89" s="2"/>
    </row>
    <row r="90" spans="2:4" x14ac:dyDescent="0.25">
      <c r="B90" s="2"/>
      <c r="C90" s="17"/>
      <c r="D90" s="2"/>
    </row>
    <row r="91" spans="2:4" x14ac:dyDescent="0.25">
      <c r="B91" s="2"/>
      <c r="C91" s="17"/>
      <c r="D91" s="2"/>
    </row>
    <row r="92" spans="2:4" x14ac:dyDescent="0.25">
      <c r="B92" s="2"/>
      <c r="C92" s="17"/>
      <c r="D92" s="2"/>
    </row>
    <row r="93" spans="2:4" x14ac:dyDescent="0.25">
      <c r="B93" s="2"/>
      <c r="C93" s="17"/>
      <c r="D93" s="2"/>
    </row>
    <row r="94" spans="2:4" x14ac:dyDescent="0.25">
      <c r="B94" s="2"/>
      <c r="C94" s="17"/>
      <c r="D94" s="2"/>
    </row>
    <row r="95" spans="2:4" x14ac:dyDescent="0.25">
      <c r="B95" s="2"/>
      <c r="C95" s="17"/>
      <c r="D95" s="2"/>
    </row>
    <row r="96" spans="2:4" x14ac:dyDescent="0.25">
      <c r="B96" s="2"/>
      <c r="C96" s="17"/>
      <c r="D96" s="2"/>
    </row>
    <row r="97" spans="2:4" x14ac:dyDescent="0.25">
      <c r="B97" s="2"/>
      <c r="C97" s="17"/>
      <c r="D97" s="2"/>
    </row>
    <row r="98" spans="2:4" x14ac:dyDescent="0.25">
      <c r="B98" s="2"/>
      <c r="C98" s="17"/>
      <c r="D98" s="2"/>
    </row>
    <row r="99" spans="2:4" x14ac:dyDescent="0.25">
      <c r="B99" s="2"/>
      <c r="C99" s="17"/>
      <c r="D99" s="2"/>
    </row>
    <row r="100" spans="2:4" x14ac:dyDescent="0.25">
      <c r="B100" s="2"/>
      <c r="C100" s="17"/>
      <c r="D100" s="2"/>
    </row>
    <row r="101" spans="2:4" x14ac:dyDescent="0.25">
      <c r="B101" s="2"/>
      <c r="C101" s="17"/>
      <c r="D101" s="2"/>
    </row>
    <row r="102" spans="2:4" x14ac:dyDescent="0.25">
      <c r="B102" s="2"/>
      <c r="C102" s="17"/>
      <c r="D102" s="2"/>
    </row>
    <row r="103" spans="2:4" x14ac:dyDescent="0.25">
      <c r="B103" s="2"/>
      <c r="C103" s="17"/>
      <c r="D103" s="2"/>
    </row>
    <row r="104" spans="2:4" x14ac:dyDescent="0.25">
      <c r="B104" s="2"/>
      <c r="C104" s="17"/>
      <c r="D104" s="2"/>
    </row>
    <row r="105" spans="2:4" x14ac:dyDescent="0.25">
      <c r="B105" s="2"/>
      <c r="C105" s="17"/>
      <c r="D105" s="2"/>
    </row>
    <row r="106" spans="2:4" x14ac:dyDescent="0.25">
      <c r="B106" s="2"/>
      <c r="C106" s="17"/>
      <c r="D106" s="2"/>
    </row>
    <row r="107" spans="2:4" x14ac:dyDescent="0.25">
      <c r="B107" s="2"/>
      <c r="C107" s="17"/>
      <c r="D107" s="2"/>
    </row>
    <row r="108" spans="2:4" x14ac:dyDescent="0.25">
      <c r="B108" s="2"/>
      <c r="C108" s="17"/>
      <c r="D108" s="2"/>
    </row>
    <row r="109" spans="2:4" x14ac:dyDescent="0.25">
      <c r="B109" s="2"/>
      <c r="C109" s="17"/>
      <c r="D109" s="2"/>
    </row>
    <row r="110" spans="2:4" x14ac:dyDescent="0.25">
      <c r="B110" s="2"/>
      <c r="C110" s="17"/>
      <c r="D110" s="2"/>
    </row>
    <row r="111" spans="2:4" x14ac:dyDescent="0.25">
      <c r="B111" s="2"/>
      <c r="C111" s="17"/>
      <c r="D111" s="2"/>
    </row>
    <row r="112" spans="2:4" x14ac:dyDescent="0.25">
      <c r="B112" s="2"/>
      <c r="C112" s="17"/>
      <c r="D112" s="2"/>
    </row>
    <row r="113" spans="2:4" x14ac:dyDescent="0.25">
      <c r="B113" s="2"/>
      <c r="C113" s="17"/>
      <c r="D113" s="2"/>
    </row>
    <row r="114" spans="2:4" x14ac:dyDescent="0.25">
      <c r="B114" s="2"/>
      <c r="C114" s="17"/>
      <c r="D114" s="2"/>
    </row>
    <row r="115" spans="2:4" x14ac:dyDescent="0.25">
      <c r="B115" s="2"/>
      <c r="C115" s="17"/>
      <c r="D115" s="2"/>
    </row>
    <row r="116" spans="2:4" x14ac:dyDescent="0.25">
      <c r="B116" s="2"/>
      <c r="C116" s="17"/>
      <c r="D116" s="2"/>
    </row>
    <row r="117" spans="2:4" x14ac:dyDescent="0.25">
      <c r="B117" s="2"/>
      <c r="C117" s="17"/>
      <c r="D117" s="2"/>
    </row>
    <row r="118" spans="2:4" x14ac:dyDescent="0.25">
      <c r="B118" s="2"/>
      <c r="C118" s="17"/>
      <c r="D118" s="2"/>
    </row>
    <row r="119" spans="2:4" x14ac:dyDescent="0.25">
      <c r="B119" s="2"/>
      <c r="C119" s="17"/>
      <c r="D119" s="2"/>
    </row>
    <row r="120" spans="2:4" x14ac:dyDescent="0.25">
      <c r="B120" s="2"/>
      <c r="C120" s="17"/>
      <c r="D120" s="2"/>
    </row>
    <row r="121" spans="2:4" x14ac:dyDescent="0.25">
      <c r="B121" s="2"/>
      <c r="C121" s="17"/>
      <c r="D121" s="2"/>
    </row>
    <row r="122" spans="2:4" x14ac:dyDescent="0.25">
      <c r="B122" s="2"/>
      <c r="C122" s="17"/>
      <c r="D122" s="2"/>
    </row>
    <row r="123" spans="2:4" x14ac:dyDescent="0.25">
      <c r="B123" s="2"/>
      <c r="C123" s="17"/>
      <c r="D123" s="2"/>
    </row>
    <row r="124" spans="2:4" x14ac:dyDescent="0.25">
      <c r="B124" s="2"/>
      <c r="C124" s="17"/>
      <c r="D124" s="2"/>
    </row>
    <row r="125" spans="2:4" x14ac:dyDescent="0.25">
      <c r="B125" s="2"/>
      <c r="C125" s="17"/>
      <c r="D125" s="2"/>
    </row>
    <row r="126" spans="2:4" x14ac:dyDescent="0.25">
      <c r="B126" s="2"/>
      <c r="C126" s="17"/>
      <c r="D126" s="2"/>
    </row>
    <row r="127" spans="2:4" x14ac:dyDescent="0.25">
      <c r="B127" s="2"/>
      <c r="C127" s="17"/>
      <c r="D127" s="2"/>
    </row>
    <row r="128" spans="2:4" x14ac:dyDescent="0.25">
      <c r="B128" s="2"/>
      <c r="C128" s="17"/>
      <c r="D128" s="2"/>
    </row>
    <row r="129" spans="2:4" x14ac:dyDescent="0.25">
      <c r="B129" s="2"/>
      <c r="C129" s="17"/>
      <c r="D129" s="2"/>
    </row>
    <row r="130" spans="2:4" x14ac:dyDescent="0.25">
      <c r="B130" s="2"/>
      <c r="C130" s="17"/>
      <c r="D130" s="2"/>
    </row>
    <row r="131" spans="2:4" x14ac:dyDescent="0.25">
      <c r="B131" s="2"/>
      <c r="C131" s="17"/>
      <c r="D131" s="2"/>
    </row>
    <row r="132" spans="2:4" x14ac:dyDescent="0.25">
      <c r="B132" s="2"/>
      <c r="C132" s="17"/>
      <c r="D132" s="2"/>
    </row>
    <row r="133" spans="2:4" x14ac:dyDescent="0.25">
      <c r="B133" s="2"/>
      <c r="C133" s="17"/>
      <c r="D133" s="2"/>
    </row>
    <row r="134" spans="2:4" x14ac:dyDescent="0.25">
      <c r="B134" s="2"/>
      <c r="C134" s="17"/>
      <c r="D134" s="2"/>
    </row>
    <row r="135" spans="2:4" x14ac:dyDescent="0.25">
      <c r="B135" s="2"/>
      <c r="C135" s="17"/>
      <c r="D135" s="2"/>
    </row>
    <row r="136" spans="2:4" x14ac:dyDescent="0.25">
      <c r="B136" s="2"/>
      <c r="C136" s="17"/>
      <c r="D136" s="2"/>
    </row>
    <row r="137" spans="2:4" x14ac:dyDescent="0.25">
      <c r="B137" s="2"/>
      <c r="C137" s="17"/>
      <c r="D137" s="2"/>
    </row>
    <row r="138" spans="2:4" x14ac:dyDescent="0.25">
      <c r="B138" s="2"/>
      <c r="C138" s="17"/>
      <c r="D138" s="2"/>
    </row>
    <row r="139" spans="2:4" x14ac:dyDescent="0.25">
      <c r="B139" s="2"/>
      <c r="C139" s="17"/>
      <c r="D139" s="2"/>
    </row>
    <row r="140" spans="2:4" x14ac:dyDescent="0.25">
      <c r="B140" s="2"/>
      <c r="C140" s="17"/>
      <c r="D140" s="2"/>
    </row>
    <row r="141" spans="2:4" x14ac:dyDescent="0.25">
      <c r="B141" s="2"/>
      <c r="C141" s="17"/>
      <c r="D141" s="2"/>
    </row>
    <row r="142" spans="2:4" x14ac:dyDescent="0.25">
      <c r="B142" s="2"/>
      <c r="C142" s="17"/>
      <c r="D142" s="2"/>
    </row>
    <row r="143" spans="2:4" x14ac:dyDescent="0.25">
      <c r="B143" s="2"/>
      <c r="C143" s="17"/>
      <c r="D143" s="2"/>
    </row>
    <row r="144" spans="2:4" x14ac:dyDescent="0.25">
      <c r="B144" s="2"/>
      <c r="C144" s="17"/>
      <c r="D144" s="2"/>
    </row>
    <row r="145" spans="2:4" x14ac:dyDescent="0.25">
      <c r="B145" s="2"/>
      <c r="C145" s="17"/>
      <c r="D145" s="2"/>
    </row>
    <row r="146" spans="2:4" x14ac:dyDescent="0.25">
      <c r="B146" s="2"/>
      <c r="C146" s="17"/>
      <c r="D146" s="2"/>
    </row>
    <row r="147" spans="2:4" x14ac:dyDescent="0.25">
      <c r="B147" s="2"/>
      <c r="C147" s="17"/>
      <c r="D147" s="2"/>
    </row>
    <row r="148" spans="2:4" x14ac:dyDescent="0.25">
      <c r="B148" s="2"/>
      <c r="C148" s="17"/>
      <c r="D148" s="2"/>
    </row>
    <row r="149" spans="2:4" x14ac:dyDescent="0.25">
      <c r="B149" s="2"/>
      <c r="C149" s="17"/>
      <c r="D149" s="2"/>
    </row>
    <row r="150" spans="2:4" x14ac:dyDescent="0.25">
      <c r="B150" s="2"/>
      <c r="C150" s="17"/>
      <c r="D150" s="2"/>
    </row>
    <row r="151" spans="2:4" x14ac:dyDescent="0.25">
      <c r="B151" s="2"/>
      <c r="C151" s="17"/>
      <c r="D151" s="2"/>
    </row>
    <row r="152" spans="2:4" x14ac:dyDescent="0.25">
      <c r="B152" s="2"/>
      <c r="C152" s="17"/>
      <c r="D152" s="2"/>
    </row>
    <row r="153" spans="2:4" x14ac:dyDescent="0.25">
      <c r="B153" s="2"/>
      <c r="C153" s="17"/>
      <c r="D153" s="2"/>
    </row>
    <row r="154" spans="2:4" x14ac:dyDescent="0.25">
      <c r="B154" s="2"/>
      <c r="C154" s="17"/>
      <c r="D154" s="2"/>
    </row>
    <row r="155" spans="2:4" x14ac:dyDescent="0.25">
      <c r="B155" s="2"/>
      <c r="C155" s="17"/>
      <c r="D155" s="2"/>
    </row>
    <row r="156" spans="2:4" x14ac:dyDescent="0.25">
      <c r="B156" s="2"/>
      <c r="C156" s="17"/>
      <c r="D156" s="2"/>
    </row>
    <row r="157" spans="2:4" x14ac:dyDescent="0.25">
      <c r="B157" s="2"/>
      <c r="C157" s="17"/>
      <c r="D157" s="2"/>
    </row>
    <row r="158" spans="2:4" x14ac:dyDescent="0.25">
      <c r="B158" s="2"/>
      <c r="C158" s="17"/>
      <c r="D158" s="2"/>
    </row>
    <row r="159" spans="2:4" x14ac:dyDescent="0.25">
      <c r="B159" s="2"/>
      <c r="C159" s="17"/>
      <c r="D159" s="2"/>
    </row>
    <row r="160" spans="2:4" x14ac:dyDescent="0.25">
      <c r="B160" s="2"/>
      <c r="C160" s="17"/>
      <c r="D160" s="2"/>
    </row>
    <row r="161" spans="2:4" x14ac:dyDescent="0.25">
      <c r="B161" s="2"/>
      <c r="C161" s="17"/>
      <c r="D161" s="2"/>
    </row>
    <row r="162" spans="2:4" x14ac:dyDescent="0.25">
      <c r="B162" s="2"/>
      <c r="C162" s="17"/>
      <c r="D162" s="2"/>
    </row>
    <row r="163" spans="2:4" x14ac:dyDescent="0.25">
      <c r="B163" s="2"/>
      <c r="C163" s="17"/>
      <c r="D163" s="2"/>
    </row>
    <row r="164" spans="2:4" x14ac:dyDescent="0.25">
      <c r="B164" s="2"/>
      <c r="C164" s="17"/>
      <c r="D164" s="2"/>
    </row>
    <row r="165" spans="2:4" x14ac:dyDescent="0.25">
      <c r="B165" s="2"/>
      <c r="C165" s="17"/>
      <c r="D165" s="2"/>
    </row>
    <row r="166" spans="2:4" x14ac:dyDescent="0.25">
      <c r="B166" s="2"/>
      <c r="C166" s="17"/>
      <c r="D166" s="2"/>
    </row>
    <row r="167" spans="2:4" x14ac:dyDescent="0.25">
      <c r="B167" s="2"/>
      <c r="C167" s="17"/>
      <c r="D167" s="2"/>
    </row>
    <row r="168" spans="2:4" x14ac:dyDescent="0.25">
      <c r="B168" s="2"/>
      <c r="C168" s="17"/>
      <c r="D168" s="2"/>
    </row>
    <row r="169" spans="2:4" x14ac:dyDescent="0.25">
      <c r="B169" s="2"/>
      <c r="C169" s="17"/>
      <c r="D169" s="2"/>
    </row>
    <row r="170" spans="2:4" x14ac:dyDescent="0.25">
      <c r="B170" s="2"/>
      <c r="C170" s="17"/>
      <c r="D170" s="2"/>
    </row>
    <row r="171" spans="2:4" x14ac:dyDescent="0.25">
      <c r="B171" s="2"/>
      <c r="C171" s="17"/>
      <c r="D171" s="2"/>
    </row>
    <row r="172" spans="2:4" x14ac:dyDescent="0.25">
      <c r="B172" s="2"/>
      <c r="C172" s="17"/>
      <c r="D172" s="2"/>
    </row>
    <row r="173" spans="2:4" x14ac:dyDescent="0.25">
      <c r="B173" s="2"/>
      <c r="C173" s="17"/>
      <c r="D173" s="2"/>
    </row>
    <row r="174" spans="2:4" x14ac:dyDescent="0.25">
      <c r="B174" s="2"/>
      <c r="C174" s="17"/>
      <c r="D174" s="2"/>
    </row>
    <row r="175" spans="2:4" x14ac:dyDescent="0.25">
      <c r="B175" s="2"/>
      <c r="C175" s="17"/>
      <c r="D175" s="2"/>
    </row>
    <row r="176" spans="2:4" x14ac:dyDescent="0.25">
      <c r="B176" s="2"/>
      <c r="C176" s="17"/>
      <c r="D176" s="2"/>
    </row>
    <row r="177" spans="2:4" x14ac:dyDescent="0.25">
      <c r="B177" s="2"/>
      <c r="C177" s="17"/>
      <c r="D177" s="2"/>
    </row>
    <row r="178" spans="2:4" x14ac:dyDescent="0.25">
      <c r="B178" s="2"/>
      <c r="C178" s="17"/>
      <c r="D178" s="2"/>
    </row>
    <row r="179" spans="2:4" x14ac:dyDescent="0.25">
      <c r="B179" s="2"/>
      <c r="C179" s="17"/>
      <c r="D179" s="2"/>
    </row>
    <row r="180" spans="2:4" x14ac:dyDescent="0.25">
      <c r="B180" s="2"/>
      <c r="C180" s="17"/>
      <c r="D180" s="2"/>
    </row>
    <row r="181" spans="2:4" x14ac:dyDescent="0.25">
      <c r="B181" s="2"/>
      <c r="C181" s="17"/>
      <c r="D181" s="2"/>
    </row>
    <row r="182" spans="2:4" x14ac:dyDescent="0.25">
      <c r="B182" s="2"/>
      <c r="C182" s="17"/>
      <c r="D182" s="2"/>
    </row>
    <row r="183" spans="2:4" x14ac:dyDescent="0.25">
      <c r="B183" s="2"/>
      <c r="C183" s="17"/>
      <c r="D183" s="2"/>
    </row>
    <row r="184" spans="2:4" x14ac:dyDescent="0.25">
      <c r="B184" s="2"/>
      <c r="C184" s="17"/>
      <c r="D184" s="2"/>
    </row>
    <row r="185" spans="2:4" x14ac:dyDescent="0.25">
      <c r="B185" s="2"/>
      <c r="C185" s="17"/>
      <c r="D185" s="2"/>
    </row>
    <row r="186" spans="2:4" x14ac:dyDescent="0.25">
      <c r="B186" s="2"/>
      <c r="C186" s="17"/>
      <c r="D186" s="2"/>
    </row>
    <row r="187" spans="2:4" x14ac:dyDescent="0.25">
      <c r="B187" s="2"/>
      <c r="C187" s="17"/>
      <c r="D187" s="2"/>
    </row>
    <row r="188" spans="2:4" x14ac:dyDescent="0.25">
      <c r="B188" s="2"/>
      <c r="C188" s="17"/>
      <c r="D188" s="2"/>
    </row>
    <row r="189" spans="2:4" x14ac:dyDescent="0.25">
      <c r="B189" s="2"/>
      <c r="C189" s="17"/>
      <c r="D189" s="2"/>
    </row>
    <row r="190" spans="2:4" x14ac:dyDescent="0.25">
      <c r="B190" s="2"/>
      <c r="C190" s="17"/>
      <c r="D190" s="2"/>
    </row>
    <row r="191" spans="2:4" x14ac:dyDescent="0.25">
      <c r="B191" s="2"/>
      <c r="C191" s="17"/>
      <c r="D191" s="2"/>
    </row>
    <row r="192" spans="2:4" x14ac:dyDescent="0.25">
      <c r="B192" s="2"/>
      <c r="C192" s="17"/>
      <c r="D192" s="2"/>
    </row>
    <row r="193" spans="2:4" x14ac:dyDescent="0.25">
      <c r="B193" s="2"/>
      <c r="C193" s="17"/>
      <c r="D193" s="2"/>
    </row>
    <row r="194" spans="2:4" x14ac:dyDescent="0.25">
      <c r="B194" s="2"/>
      <c r="C194" s="17"/>
      <c r="D194" s="2"/>
    </row>
    <row r="195" spans="2:4" x14ac:dyDescent="0.25">
      <c r="B195" s="2"/>
      <c r="C195" s="17"/>
      <c r="D195" s="2"/>
    </row>
    <row r="196" spans="2:4" x14ac:dyDescent="0.25">
      <c r="B196" s="2"/>
      <c r="C196" s="17"/>
      <c r="D196" s="2"/>
    </row>
    <row r="197" spans="2:4" x14ac:dyDescent="0.25">
      <c r="B197" s="2"/>
      <c r="C197" s="17"/>
      <c r="D197" s="2"/>
    </row>
    <row r="198" spans="2:4" x14ac:dyDescent="0.25">
      <c r="B198" s="2"/>
      <c r="C198" s="17"/>
      <c r="D198" s="2"/>
    </row>
    <row r="199" spans="2:4" x14ac:dyDescent="0.25">
      <c r="B199" s="2"/>
      <c r="C199" s="17"/>
      <c r="D199" s="2"/>
    </row>
    <row r="200" spans="2:4" x14ac:dyDescent="0.25">
      <c r="B200" s="2"/>
      <c r="C200" s="17"/>
      <c r="D200" s="2"/>
    </row>
    <row r="201" spans="2:4" x14ac:dyDescent="0.25">
      <c r="B201" s="2"/>
      <c r="C201" s="17"/>
      <c r="D201" s="2"/>
    </row>
    <row r="202" spans="2:4" x14ac:dyDescent="0.25">
      <c r="B202" s="2"/>
      <c r="C202" s="17"/>
      <c r="D202" s="2"/>
    </row>
    <row r="203" spans="2:4" x14ac:dyDescent="0.25">
      <c r="B203" s="2"/>
      <c r="C203" s="17"/>
      <c r="D203" s="2"/>
    </row>
    <row r="204" spans="2:4" x14ac:dyDescent="0.25">
      <c r="B204" s="2"/>
      <c r="C204" s="17"/>
      <c r="D204" s="2"/>
    </row>
    <row r="205" spans="2:4" x14ac:dyDescent="0.25">
      <c r="B205" s="2"/>
      <c r="C205" s="17"/>
      <c r="D205" s="2"/>
    </row>
    <row r="206" spans="2:4" x14ac:dyDescent="0.25">
      <c r="B206" s="2"/>
      <c r="C206" s="17"/>
      <c r="D206" s="2"/>
    </row>
    <row r="207" spans="2:4" x14ac:dyDescent="0.25">
      <c r="B207" s="2"/>
      <c r="C207" s="17"/>
      <c r="D207" s="2"/>
    </row>
    <row r="208" spans="2:4" x14ac:dyDescent="0.25">
      <c r="B208" s="2"/>
      <c r="C208" s="17"/>
      <c r="D208" s="2"/>
    </row>
    <row r="209" spans="2:4" x14ac:dyDescent="0.25">
      <c r="B209" s="2"/>
      <c r="C209" s="17"/>
      <c r="D209" s="2"/>
    </row>
    <row r="210" spans="2:4" x14ac:dyDescent="0.25">
      <c r="B210" s="2"/>
      <c r="C210" s="17"/>
      <c r="D210" s="2"/>
    </row>
    <row r="211" spans="2:4" x14ac:dyDescent="0.25">
      <c r="B211" s="2"/>
      <c r="C211" s="17"/>
      <c r="D211" s="2"/>
    </row>
    <row r="212" spans="2:4" x14ac:dyDescent="0.25">
      <c r="B212" s="2"/>
      <c r="C212" s="17"/>
      <c r="D212" s="2"/>
    </row>
    <row r="213" spans="2:4" x14ac:dyDescent="0.25">
      <c r="B213" s="2"/>
      <c r="C213" s="17"/>
      <c r="D213" s="2"/>
    </row>
    <row r="214" spans="2:4" x14ac:dyDescent="0.25">
      <c r="B214" s="2"/>
      <c r="C214" s="17"/>
      <c r="D214" s="2"/>
    </row>
    <row r="215" spans="2:4" x14ac:dyDescent="0.25">
      <c r="B215" s="2"/>
      <c r="C215" s="17"/>
      <c r="D215" s="2"/>
    </row>
    <row r="216" spans="2:4" x14ac:dyDescent="0.25">
      <c r="B216" s="2"/>
      <c r="C216" s="17"/>
      <c r="D216" s="2"/>
    </row>
    <row r="217" spans="2:4" x14ac:dyDescent="0.25">
      <c r="B217" s="2"/>
      <c r="C217" s="17"/>
      <c r="D217" s="2"/>
    </row>
    <row r="218" spans="2:4" x14ac:dyDescent="0.25">
      <c r="B218" s="2"/>
      <c r="C218" s="17"/>
      <c r="D218" s="2"/>
    </row>
    <row r="219" spans="2:4" x14ac:dyDescent="0.25">
      <c r="B219" s="2"/>
      <c r="C219" s="17"/>
      <c r="D219" s="2"/>
    </row>
    <row r="220" spans="2:4" x14ac:dyDescent="0.25">
      <c r="B220" s="2"/>
      <c r="C220" s="17"/>
      <c r="D220" s="2"/>
    </row>
    <row r="221" spans="2:4" x14ac:dyDescent="0.25">
      <c r="B221" s="2"/>
      <c r="C221" s="17"/>
      <c r="D221" s="2"/>
    </row>
    <row r="222" spans="2:4" x14ac:dyDescent="0.25">
      <c r="B222" s="2"/>
      <c r="C222" s="17"/>
      <c r="D222" s="2"/>
    </row>
    <row r="223" spans="2:4" x14ac:dyDescent="0.25">
      <c r="B223" s="2"/>
      <c r="C223" s="17"/>
      <c r="D223" s="2"/>
    </row>
    <row r="224" spans="2:4" x14ac:dyDescent="0.25">
      <c r="B224" s="2"/>
      <c r="C224" s="17"/>
      <c r="D224" s="2"/>
    </row>
    <row r="225" spans="2:4" x14ac:dyDescent="0.25">
      <c r="B225" s="2"/>
      <c r="C225" s="17"/>
      <c r="D225" s="2"/>
    </row>
    <row r="226" spans="2:4" x14ac:dyDescent="0.25">
      <c r="B226" s="2"/>
      <c r="C226" s="17"/>
      <c r="D226" s="2"/>
    </row>
    <row r="227" spans="2:4" x14ac:dyDescent="0.25">
      <c r="B227" s="2"/>
      <c r="C227" s="17"/>
      <c r="D227" s="2"/>
    </row>
    <row r="228" spans="2:4" x14ac:dyDescent="0.25">
      <c r="B228" s="2"/>
      <c r="C228" s="17"/>
      <c r="D228" s="2"/>
    </row>
    <row r="229" spans="2:4" x14ac:dyDescent="0.25">
      <c r="B229" s="2"/>
      <c r="C229" s="17"/>
      <c r="D229" s="2"/>
    </row>
    <row r="230" spans="2:4" x14ac:dyDescent="0.25">
      <c r="B230" s="2"/>
      <c r="C230" s="17"/>
      <c r="D230" s="2"/>
    </row>
    <row r="231" spans="2:4" x14ac:dyDescent="0.25">
      <c r="B231" s="2"/>
      <c r="C231" s="17"/>
      <c r="D231" s="2"/>
    </row>
    <row r="232" spans="2:4" x14ac:dyDescent="0.25">
      <c r="B232" s="2"/>
      <c r="C232" s="17"/>
      <c r="D232" s="2"/>
    </row>
    <row r="233" spans="2:4" x14ac:dyDescent="0.25">
      <c r="B233" s="2"/>
      <c r="C233" s="17"/>
      <c r="D233" s="2"/>
    </row>
    <row r="234" spans="2:4" x14ac:dyDescent="0.25">
      <c r="B234" s="2"/>
      <c r="C234" s="17"/>
      <c r="D234" s="2"/>
    </row>
    <row r="235" spans="2:4" x14ac:dyDescent="0.25">
      <c r="B235" s="2"/>
      <c r="C235" s="17"/>
      <c r="D235" s="2"/>
    </row>
    <row r="236" spans="2:4" x14ac:dyDescent="0.25">
      <c r="B236" s="2"/>
      <c r="C236" s="17"/>
      <c r="D236" s="2"/>
    </row>
    <row r="237" spans="2:4" x14ac:dyDescent="0.25">
      <c r="B237" s="2"/>
      <c r="C237" s="17"/>
      <c r="D237" s="2"/>
    </row>
    <row r="238" spans="2:4" x14ac:dyDescent="0.25">
      <c r="B238" s="2"/>
      <c r="C238" s="17"/>
      <c r="D238" s="2"/>
    </row>
    <row r="239" spans="2:4" x14ac:dyDescent="0.25">
      <c r="B239" s="2"/>
      <c r="C239" s="17"/>
      <c r="D239" s="2"/>
    </row>
    <row r="240" spans="2:4" x14ac:dyDescent="0.25">
      <c r="B240" s="2"/>
      <c r="C240" s="17"/>
      <c r="D240" s="2"/>
    </row>
    <row r="241" spans="2:4" x14ac:dyDescent="0.25">
      <c r="B241" s="2"/>
      <c r="C241" s="17"/>
      <c r="D241" s="2"/>
    </row>
    <row r="242" spans="2:4" x14ac:dyDescent="0.25">
      <c r="B242" s="2"/>
      <c r="C242" s="17"/>
      <c r="D242" s="2"/>
    </row>
    <row r="243" spans="2:4" x14ac:dyDescent="0.25">
      <c r="B243" s="2"/>
      <c r="C243" s="17"/>
      <c r="D243" s="2"/>
    </row>
    <row r="244" spans="2:4" x14ac:dyDescent="0.25">
      <c r="B244" s="2"/>
      <c r="C244" s="17"/>
      <c r="D244" s="2"/>
    </row>
    <row r="245" spans="2:4" x14ac:dyDescent="0.25">
      <c r="B245" s="2"/>
      <c r="C245" s="17"/>
      <c r="D245" s="2"/>
    </row>
    <row r="246" spans="2:4" x14ac:dyDescent="0.25">
      <c r="B246" s="2"/>
      <c r="C246" s="17"/>
      <c r="D246" s="2"/>
    </row>
    <row r="247" spans="2:4" x14ac:dyDescent="0.25">
      <c r="B247" s="2"/>
      <c r="C247" s="17"/>
      <c r="D247" s="2"/>
    </row>
    <row r="248" spans="2:4" x14ac:dyDescent="0.25">
      <c r="B248" s="2"/>
      <c r="C248" s="17"/>
      <c r="D248" s="2"/>
    </row>
    <row r="249" spans="2:4" x14ac:dyDescent="0.25">
      <c r="B249" s="2"/>
      <c r="C249" s="17"/>
      <c r="D249" s="2"/>
    </row>
    <row r="250" spans="2:4" x14ac:dyDescent="0.25">
      <c r="B250" s="2"/>
      <c r="C250" s="17"/>
      <c r="D250" s="2"/>
    </row>
    <row r="251" spans="2:4" x14ac:dyDescent="0.25">
      <c r="B251" s="2"/>
      <c r="C251" s="17"/>
      <c r="D251" s="2"/>
    </row>
    <row r="252" spans="2:4" x14ac:dyDescent="0.25">
      <c r="B252" s="2"/>
      <c r="C252" s="17"/>
      <c r="D252" s="2"/>
    </row>
    <row r="253" spans="2:4" x14ac:dyDescent="0.25">
      <c r="B253" s="2"/>
      <c r="C253" s="17"/>
      <c r="D253" s="2"/>
    </row>
    <row r="254" spans="2:4" x14ac:dyDescent="0.25">
      <c r="B254" s="2"/>
      <c r="C254" s="17"/>
      <c r="D254" s="2"/>
    </row>
    <row r="255" spans="2:4" x14ac:dyDescent="0.25">
      <c r="B255" s="2"/>
      <c r="C255" s="17"/>
      <c r="D255" s="2"/>
    </row>
    <row r="256" spans="2:4" x14ac:dyDescent="0.25">
      <c r="B256" s="2"/>
      <c r="C256" s="17"/>
      <c r="D256" s="2"/>
    </row>
    <row r="257" spans="2:4" x14ac:dyDescent="0.25">
      <c r="B257" s="2"/>
      <c r="C257" s="17"/>
      <c r="D257" s="2"/>
    </row>
    <row r="258" spans="2:4" x14ac:dyDescent="0.25">
      <c r="B258" s="2"/>
      <c r="C258" s="17"/>
      <c r="D258" s="2"/>
    </row>
    <row r="259" spans="2:4" x14ac:dyDescent="0.25">
      <c r="B259" s="2"/>
      <c r="C259" s="17"/>
      <c r="D259" s="2"/>
    </row>
    <row r="260" spans="2:4" x14ac:dyDescent="0.25">
      <c r="B260" s="2"/>
      <c r="C260" s="17"/>
      <c r="D260" s="2"/>
    </row>
    <row r="261" spans="2:4" x14ac:dyDescent="0.25">
      <c r="B261" s="2"/>
      <c r="C261" s="17"/>
      <c r="D261" s="2"/>
    </row>
    <row r="262" spans="2:4" x14ac:dyDescent="0.25">
      <c r="B262" s="2"/>
      <c r="C262" s="17"/>
      <c r="D262" s="2"/>
    </row>
    <row r="263" spans="2:4" x14ac:dyDescent="0.25">
      <c r="B263" s="2"/>
      <c r="C263" s="17"/>
      <c r="D263" s="2"/>
    </row>
    <row r="264" spans="2:4" x14ac:dyDescent="0.25">
      <c r="B264" s="2"/>
      <c r="C264" s="17"/>
      <c r="D264" s="2"/>
    </row>
    <row r="265" spans="2:4" x14ac:dyDescent="0.25">
      <c r="B265" s="2"/>
      <c r="C265" s="17"/>
      <c r="D265" s="2"/>
    </row>
    <row r="266" spans="2:4" x14ac:dyDescent="0.25">
      <c r="B266" s="2"/>
      <c r="C266" s="17"/>
      <c r="D266" s="2"/>
    </row>
    <row r="267" spans="2:4" x14ac:dyDescent="0.25">
      <c r="B267" s="2"/>
      <c r="C267" s="17"/>
      <c r="D267" s="2"/>
    </row>
    <row r="268" spans="2:4" x14ac:dyDescent="0.25">
      <c r="B268" s="2"/>
      <c r="C268" s="17"/>
      <c r="D268" s="2"/>
    </row>
    <row r="269" spans="2:4" x14ac:dyDescent="0.25">
      <c r="B269" s="2"/>
      <c r="C269" s="17"/>
      <c r="D269" s="2"/>
    </row>
    <row r="270" spans="2:4" x14ac:dyDescent="0.25">
      <c r="B270" s="2"/>
      <c r="C270" s="17"/>
      <c r="D270" s="2"/>
    </row>
    <row r="271" spans="2:4" x14ac:dyDescent="0.25">
      <c r="B271" s="2"/>
      <c r="C271" s="17"/>
      <c r="D271" s="2"/>
    </row>
    <row r="272" spans="2:4" x14ac:dyDescent="0.25">
      <c r="B272" s="2"/>
      <c r="C272" s="17"/>
      <c r="D272" s="2"/>
    </row>
    <row r="273" spans="2:4" x14ac:dyDescent="0.25">
      <c r="B273" s="2"/>
      <c r="C273" s="17"/>
      <c r="D273" s="2"/>
    </row>
    <row r="274" spans="2:4" x14ac:dyDescent="0.25">
      <c r="B274" s="2"/>
      <c r="C274" s="17"/>
      <c r="D274" s="2"/>
    </row>
    <row r="275" spans="2:4" x14ac:dyDescent="0.25">
      <c r="B275" s="2"/>
      <c r="C275" s="17"/>
      <c r="D275" s="2"/>
    </row>
    <row r="276" spans="2:4" x14ac:dyDescent="0.25">
      <c r="B276" s="2"/>
      <c r="C276" s="17"/>
      <c r="D276" s="2"/>
    </row>
    <row r="277" spans="2:4" x14ac:dyDescent="0.25">
      <c r="B277" s="2"/>
      <c r="C277" s="17"/>
      <c r="D277" s="2"/>
    </row>
    <row r="278" spans="2:4" x14ac:dyDescent="0.25">
      <c r="B278" s="2"/>
      <c r="C278" s="17"/>
      <c r="D278" s="2"/>
    </row>
    <row r="279" spans="2:4" x14ac:dyDescent="0.25">
      <c r="B279" s="2"/>
      <c r="C279" s="17"/>
      <c r="D279" s="2"/>
    </row>
    <row r="280" spans="2:4" x14ac:dyDescent="0.25">
      <c r="B280" s="2"/>
      <c r="C280" s="17"/>
      <c r="D280" s="2"/>
    </row>
    <row r="281" spans="2:4" x14ac:dyDescent="0.25">
      <c r="B281" s="2"/>
      <c r="C281" s="17"/>
      <c r="D281" s="2"/>
    </row>
    <row r="282" spans="2:4" x14ac:dyDescent="0.25">
      <c r="B282" s="2"/>
      <c r="C282" s="17"/>
      <c r="D282" s="2"/>
    </row>
    <row r="283" spans="2:4" x14ac:dyDescent="0.25">
      <c r="B283" s="2"/>
      <c r="C283" s="17"/>
      <c r="D283" s="2"/>
    </row>
    <row r="284" spans="2:4" x14ac:dyDescent="0.25">
      <c r="B284" s="2"/>
      <c r="C284" s="17"/>
      <c r="D284" s="2"/>
    </row>
    <row r="285" spans="2:4" x14ac:dyDescent="0.25">
      <c r="B285" s="2"/>
      <c r="C285" s="17"/>
      <c r="D285" s="2"/>
    </row>
    <row r="286" spans="2:4" x14ac:dyDescent="0.25">
      <c r="B286" s="2"/>
      <c r="C286" s="17"/>
      <c r="D286" s="2"/>
    </row>
    <row r="287" spans="2:4" x14ac:dyDescent="0.25">
      <c r="B287" s="2"/>
      <c r="C287" s="17"/>
      <c r="D287" s="2"/>
    </row>
    <row r="288" spans="2:4" x14ac:dyDescent="0.25">
      <c r="B288" s="2"/>
      <c r="C288" s="17"/>
      <c r="D288" s="2"/>
    </row>
    <row r="289" spans="2:4" x14ac:dyDescent="0.25">
      <c r="B289" s="2"/>
      <c r="C289" s="17"/>
      <c r="D289" s="2"/>
    </row>
    <row r="290" spans="2:4" x14ac:dyDescent="0.25">
      <c r="B290" s="2"/>
      <c r="C290" s="17"/>
      <c r="D290" s="2"/>
    </row>
    <row r="291" spans="2:4" x14ac:dyDescent="0.25">
      <c r="B291" s="2"/>
      <c r="C291" s="17"/>
      <c r="D291" s="2"/>
    </row>
    <row r="292" spans="2:4" x14ac:dyDescent="0.25">
      <c r="B292" s="2"/>
      <c r="C292" s="17"/>
      <c r="D292" s="2"/>
    </row>
    <row r="293" spans="2:4" x14ac:dyDescent="0.25">
      <c r="B293" s="2"/>
      <c r="C293" s="17"/>
      <c r="D293" s="2"/>
    </row>
    <row r="294" spans="2:4" x14ac:dyDescent="0.25">
      <c r="B294" s="2"/>
      <c r="C294" s="17"/>
      <c r="D294" s="2"/>
    </row>
    <row r="295" spans="2:4" x14ac:dyDescent="0.25">
      <c r="B295" s="2"/>
      <c r="C295" s="17"/>
      <c r="D295" s="2"/>
    </row>
    <row r="296" spans="2:4" x14ac:dyDescent="0.25">
      <c r="B296" s="2"/>
      <c r="C296" s="17"/>
      <c r="D296" s="2"/>
    </row>
    <row r="297" spans="2:4" x14ac:dyDescent="0.25">
      <c r="B297" s="2"/>
      <c r="C297" s="17"/>
      <c r="D297" s="2"/>
    </row>
    <row r="298" spans="2:4" x14ac:dyDescent="0.25">
      <c r="B298" s="2"/>
      <c r="C298" s="17"/>
      <c r="D298" s="2"/>
    </row>
    <row r="299" spans="2:4" x14ac:dyDescent="0.25">
      <c r="B299" s="2"/>
      <c r="C299" s="17"/>
      <c r="D299" s="2"/>
    </row>
    <row r="300" spans="2:4" x14ac:dyDescent="0.25">
      <c r="B300" s="2"/>
      <c r="C300" s="17"/>
      <c r="D300" s="2"/>
    </row>
    <row r="301" spans="2:4" x14ac:dyDescent="0.25">
      <c r="B301" s="2"/>
      <c r="C301" s="17"/>
      <c r="D301" s="2"/>
    </row>
    <row r="302" spans="2:4" x14ac:dyDescent="0.25">
      <c r="B302" s="2"/>
      <c r="C302" s="17"/>
      <c r="D302" s="2"/>
    </row>
    <row r="303" spans="2:4" x14ac:dyDescent="0.25">
      <c r="B303" s="2"/>
      <c r="C303" s="17"/>
      <c r="D303" s="2"/>
    </row>
    <row r="304" spans="2:4" x14ac:dyDescent="0.25">
      <c r="B304" s="2"/>
      <c r="C304" s="17"/>
      <c r="D304" s="2"/>
    </row>
    <row r="305" spans="2:4" x14ac:dyDescent="0.25">
      <c r="B305" s="2"/>
      <c r="C305" s="17"/>
      <c r="D305" s="2"/>
    </row>
    <row r="306" spans="2:4" x14ac:dyDescent="0.25">
      <c r="B306" s="2"/>
      <c r="C306" s="17"/>
      <c r="D306" s="2"/>
    </row>
    <row r="307" spans="2:4" x14ac:dyDescent="0.25">
      <c r="B307" s="2"/>
      <c r="C307" s="17"/>
      <c r="D307" s="2"/>
    </row>
    <row r="308" spans="2:4" x14ac:dyDescent="0.25">
      <c r="B308" s="2"/>
      <c r="C308" s="17"/>
      <c r="D308" s="2"/>
    </row>
    <row r="309" spans="2:4" x14ac:dyDescent="0.25">
      <c r="B309" s="2"/>
      <c r="C309" s="17"/>
      <c r="D309" s="2"/>
    </row>
    <row r="310" spans="2:4" x14ac:dyDescent="0.25">
      <c r="B310" s="2"/>
      <c r="C310" s="17"/>
      <c r="D310" s="2"/>
    </row>
    <row r="311" spans="2:4" x14ac:dyDescent="0.25">
      <c r="B311" s="2"/>
      <c r="C311" s="17"/>
      <c r="D311" s="2"/>
    </row>
    <row r="312" spans="2:4" x14ac:dyDescent="0.25">
      <c r="B312" s="2"/>
      <c r="C312" s="17"/>
      <c r="D312" s="2"/>
    </row>
    <row r="313" spans="2:4" x14ac:dyDescent="0.25">
      <c r="B313" s="2"/>
      <c r="C313" s="17"/>
      <c r="D313" s="2"/>
    </row>
    <row r="314" spans="2:4" x14ac:dyDescent="0.25">
      <c r="B314" s="2"/>
      <c r="C314" s="17"/>
      <c r="D314" s="2"/>
    </row>
    <row r="315" spans="2:4" x14ac:dyDescent="0.25">
      <c r="B315" s="2"/>
      <c r="C315" s="17"/>
      <c r="D315" s="2"/>
    </row>
    <row r="316" spans="2:4" x14ac:dyDescent="0.25">
      <c r="B316" s="2"/>
      <c r="C316" s="17"/>
      <c r="D316" s="2"/>
    </row>
    <row r="317" spans="2:4" x14ac:dyDescent="0.25">
      <c r="B317" s="2"/>
      <c r="C317" s="17"/>
      <c r="D317" s="2"/>
    </row>
    <row r="318" spans="2:4" x14ac:dyDescent="0.25">
      <c r="B318" s="2"/>
      <c r="C318" s="17"/>
      <c r="D318" s="2"/>
    </row>
    <row r="319" spans="2:4" x14ac:dyDescent="0.25">
      <c r="B319" s="2"/>
      <c r="C319" s="17"/>
      <c r="D319" s="2"/>
    </row>
    <row r="320" spans="2:4" x14ac:dyDescent="0.25">
      <c r="B320" s="2"/>
      <c r="C320" s="17"/>
      <c r="D320" s="2"/>
    </row>
    <row r="321" spans="2:4" x14ac:dyDescent="0.25">
      <c r="B321" s="2"/>
      <c r="C321" s="17"/>
      <c r="D321" s="2"/>
    </row>
    <row r="322" spans="2:4" x14ac:dyDescent="0.25">
      <c r="B322" s="2"/>
      <c r="C322" s="17"/>
      <c r="D322" s="2"/>
    </row>
    <row r="323" spans="2:4" x14ac:dyDescent="0.25">
      <c r="B323" s="2"/>
      <c r="C323" s="17"/>
      <c r="D323" s="2"/>
    </row>
    <row r="324" spans="2:4" x14ac:dyDescent="0.25">
      <c r="B324" s="2"/>
      <c r="C324" s="17"/>
      <c r="D324" s="2"/>
    </row>
    <row r="325" spans="2:4" x14ac:dyDescent="0.25">
      <c r="B325" s="2"/>
      <c r="C325" s="17"/>
      <c r="D325" s="2"/>
    </row>
    <row r="326" spans="2:4" x14ac:dyDescent="0.25">
      <c r="B326" s="2"/>
      <c r="C326" s="17"/>
      <c r="D326" s="2"/>
    </row>
    <row r="327" spans="2:4" x14ac:dyDescent="0.25">
      <c r="B327" s="2"/>
      <c r="C327" s="17"/>
      <c r="D327" s="2"/>
    </row>
    <row r="328" spans="2:4" x14ac:dyDescent="0.25">
      <c r="B328" s="2"/>
      <c r="C328" s="17"/>
      <c r="D328" s="2"/>
    </row>
    <row r="329" spans="2:4" x14ac:dyDescent="0.25">
      <c r="B329" s="2"/>
      <c r="C329" s="17"/>
      <c r="D329" s="2"/>
    </row>
    <row r="330" spans="2:4" x14ac:dyDescent="0.25">
      <c r="B330" s="2"/>
      <c r="C330" s="17"/>
      <c r="D330" s="2"/>
    </row>
    <row r="331" spans="2:4" x14ac:dyDescent="0.25">
      <c r="B331" s="2"/>
      <c r="C331" s="17"/>
      <c r="D331" s="2"/>
    </row>
    <row r="332" spans="2:4" x14ac:dyDescent="0.25">
      <c r="B332" s="2"/>
      <c r="C332" s="17"/>
      <c r="D332" s="2"/>
    </row>
    <row r="333" spans="2:4" x14ac:dyDescent="0.25">
      <c r="B333" s="2"/>
      <c r="C333" s="17"/>
      <c r="D333" s="2"/>
    </row>
    <row r="334" spans="2:4" x14ac:dyDescent="0.25">
      <c r="B334" s="2"/>
      <c r="C334" s="17"/>
      <c r="D334" s="2"/>
    </row>
    <row r="335" spans="2:4" x14ac:dyDescent="0.25">
      <c r="B335" s="2"/>
      <c r="C335" s="17"/>
      <c r="D335" s="2"/>
    </row>
    <row r="336" spans="2:4" x14ac:dyDescent="0.25">
      <c r="B336" s="2"/>
      <c r="C336" s="17"/>
      <c r="D336" s="2"/>
    </row>
    <row r="337" spans="2:4" x14ac:dyDescent="0.25">
      <c r="B337" s="2"/>
      <c r="C337" s="17"/>
      <c r="D337" s="2"/>
    </row>
    <row r="338" spans="2:4" x14ac:dyDescent="0.25">
      <c r="B338" s="2"/>
      <c r="C338" s="17"/>
      <c r="D338" s="2"/>
    </row>
    <row r="339" spans="2:4" x14ac:dyDescent="0.25">
      <c r="B339" s="2"/>
      <c r="C339" s="17"/>
      <c r="D339" s="2"/>
    </row>
    <row r="340" spans="2:4" x14ac:dyDescent="0.25">
      <c r="B340" s="2"/>
      <c r="C340" s="17"/>
      <c r="D340" s="2"/>
    </row>
    <row r="341" spans="2:4" x14ac:dyDescent="0.25">
      <c r="B341" s="2"/>
      <c r="C341" s="17"/>
      <c r="D341" s="2"/>
    </row>
    <row r="342" spans="2:4" x14ac:dyDescent="0.25">
      <c r="B342" s="2"/>
      <c r="C342" s="17"/>
      <c r="D342" s="2"/>
    </row>
    <row r="343" spans="2:4" x14ac:dyDescent="0.25">
      <c r="B343" s="2"/>
      <c r="C343" s="17"/>
      <c r="D343" s="2"/>
    </row>
    <row r="344" spans="2:4" x14ac:dyDescent="0.25">
      <c r="B344" s="2"/>
      <c r="C344" s="17"/>
      <c r="D344" s="2"/>
    </row>
    <row r="345" spans="2:4" x14ac:dyDescent="0.25">
      <c r="B345" s="2"/>
      <c r="C345" s="17"/>
      <c r="D345" s="2"/>
    </row>
    <row r="346" spans="2:4" x14ac:dyDescent="0.25">
      <c r="B346" s="2"/>
      <c r="C346" s="17"/>
      <c r="D346" s="2"/>
    </row>
    <row r="347" spans="2:4" x14ac:dyDescent="0.25">
      <c r="B347" s="2"/>
      <c r="C347" s="17"/>
      <c r="D347" s="2"/>
    </row>
    <row r="348" spans="2:4" x14ac:dyDescent="0.25">
      <c r="B348" s="2"/>
      <c r="C348" s="17"/>
      <c r="D348" s="2"/>
    </row>
    <row r="349" spans="2:4" x14ac:dyDescent="0.25">
      <c r="B349" s="2"/>
      <c r="C349" s="17"/>
      <c r="D349" s="2"/>
    </row>
    <row r="350" spans="2:4" x14ac:dyDescent="0.25">
      <c r="B350" s="2"/>
      <c r="C350" s="17"/>
      <c r="D350" s="2"/>
    </row>
    <row r="351" spans="2:4" x14ac:dyDescent="0.25">
      <c r="B351" s="2"/>
      <c r="C351" s="17"/>
      <c r="D351" s="2"/>
    </row>
    <row r="352" spans="2:4" x14ac:dyDescent="0.25">
      <c r="B352" s="2"/>
      <c r="C352" s="17"/>
      <c r="D352" s="2"/>
    </row>
    <row r="353" spans="2:4" x14ac:dyDescent="0.25">
      <c r="B353" s="2"/>
      <c r="C353" s="17"/>
      <c r="D353" s="2"/>
    </row>
    <row r="354" spans="2:4" x14ac:dyDescent="0.25">
      <c r="B354" s="2"/>
      <c r="C354" s="17"/>
      <c r="D354" s="2"/>
    </row>
    <row r="355" spans="2:4" x14ac:dyDescent="0.25">
      <c r="B355" s="2"/>
      <c r="C355" s="17"/>
      <c r="D355" s="2"/>
    </row>
    <row r="356" spans="2:4" x14ac:dyDescent="0.25">
      <c r="B356" s="2"/>
      <c r="C356" s="17"/>
      <c r="D356" s="2"/>
    </row>
    <row r="357" spans="2:4" x14ac:dyDescent="0.25">
      <c r="B357" s="2"/>
      <c r="C357" s="17"/>
      <c r="D357" s="2"/>
    </row>
    <row r="358" spans="2:4" x14ac:dyDescent="0.25">
      <c r="B358" s="2"/>
      <c r="C358" s="17"/>
      <c r="D358" s="2"/>
    </row>
    <row r="359" spans="2:4" x14ac:dyDescent="0.25">
      <c r="B359" s="2"/>
      <c r="C359" s="17"/>
      <c r="D359" s="2"/>
    </row>
    <row r="360" spans="2:4" x14ac:dyDescent="0.25">
      <c r="B360" s="2"/>
      <c r="C360" s="17"/>
      <c r="D360" s="2"/>
    </row>
    <row r="361" spans="2:4" x14ac:dyDescent="0.25">
      <c r="B361" s="2"/>
      <c r="C361" s="17"/>
      <c r="D361" s="2"/>
    </row>
    <row r="362" spans="2:4" x14ac:dyDescent="0.25">
      <c r="B362" s="2"/>
      <c r="C362" s="17"/>
      <c r="D362" s="2"/>
    </row>
    <row r="363" spans="2:4" x14ac:dyDescent="0.25">
      <c r="B363" s="2"/>
      <c r="C363" s="17"/>
      <c r="D363" s="2"/>
    </row>
    <row r="364" spans="2:4" x14ac:dyDescent="0.25">
      <c r="B364" s="2"/>
      <c r="C364" s="17"/>
      <c r="D364" s="2"/>
    </row>
    <row r="365" spans="2:4" x14ac:dyDescent="0.25">
      <c r="B365" s="2"/>
      <c r="C365" s="17"/>
      <c r="D365" s="2"/>
    </row>
    <row r="366" spans="2:4" x14ac:dyDescent="0.25">
      <c r="B366" s="2"/>
      <c r="C366" s="17"/>
      <c r="D366" s="2"/>
    </row>
    <row r="367" spans="2:4" x14ac:dyDescent="0.25">
      <c r="B367" s="2"/>
      <c r="C367" s="17"/>
      <c r="D367" s="2"/>
    </row>
    <row r="368" spans="2:4" x14ac:dyDescent="0.25">
      <c r="B368" s="2"/>
      <c r="C368" s="17"/>
      <c r="D368" s="2"/>
    </row>
    <row r="369" spans="2:4" x14ac:dyDescent="0.25">
      <c r="B369" s="2"/>
      <c r="C369" s="17"/>
      <c r="D369" s="2"/>
    </row>
    <row r="370" spans="2:4" x14ac:dyDescent="0.25">
      <c r="B370" s="2"/>
      <c r="C370" s="17"/>
      <c r="D370" s="2"/>
    </row>
    <row r="371" spans="2:4" x14ac:dyDescent="0.25">
      <c r="B371" s="2"/>
      <c r="C371" s="17"/>
      <c r="D371" s="2"/>
    </row>
    <row r="372" spans="2:4" x14ac:dyDescent="0.25">
      <c r="B372" s="2"/>
      <c r="C372" s="17"/>
      <c r="D372" s="2"/>
    </row>
    <row r="373" spans="2:4" x14ac:dyDescent="0.25">
      <c r="B373" s="2"/>
      <c r="C373" s="17"/>
      <c r="D373" s="2"/>
    </row>
    <row r="374" spans="2:4" x14ac:dyDescent="0.25">
      <c r="B374" s="2"/>
      <c r="C374" s="17"/>
      <c r="D374" s="2"/>
    </row>
    <row r="375" spans="2:4" x14ac:dyDescent="0.25">
      <c r="B375" s="2"/>
      <c r="C375" s="17"/>
      <c r="D375" s="2"/>
    </row>
    <row r="376" spans="2:4" x14ac:dyDescent="0.25">
      <c r="B376" s="2"/>
      <c r="C376" s="17"/>
      <c r="D376" s="2"/>
    </row>
    <row r="377" spans="2:4" x14ac:dyDescent="0.25">
      <c r="B377" s="2"/>
      <c r="C377" s="17"/>
      <c r="D377" s="2"/>
    </row>
    <row r="378" spans="2:4" x14ac:dyDescent="0.25">
      <c r="B378" s="2"/>
      <c r="C378" s="17"/>
      <c r="D378" s="2"/>
    </row>
    <row r="379" spans="2:4" x14ac:dyDescent="0.25">
      <c r="B379" s="2"/>
      <c r="C379" s="17"/>
      <c r="D379" s="2"/>
    </row>
    <row r="380" spans="2:4" x14ac:dyDescent="0.25">
      <c r="B380" s="2"/>
      <c r="C380" s="17"/>
      <c r="D380" s="2"/>
    </row>
    <row r="381" spans="2:4" x14ac:dyDescent="0.25">
      <c r="B381" s="2"/>
      <c r="C381" s="17"/>
      <c r="D381" s="2"/>
    </row>
    <row r="382" spans="2:4" x14ac:dyDescent="0.25">
      <c r="B382" s="2"/>
      <c r="C382" s="17"/>
      <c r="D382" s="2"/>
    </row>
    <row r="383" spans="2:4" x14ac:dyDescent="0.25">
      <c r="B383" s="2"/>
      <c r="C383" s="17"/>
      <c r="D383" s="2"/>
    </row>
    <row r="384" spans="2:4" x14ac:dyDescent="0.25">
      <c r="B384" s="2"/>
      <c r="C384" s="17"/>
      <c r="D384" s="2"/>
    </row>
    <row r="385" spans="2:4" x14ac:dyDescent="0.25">
      <c r="B385" s="2"/>
      <c r="C385" s="17"/>
      <c r="D385" s="2"/>
    </row>
    <row r="386" spans="2:4" x14ac:dyDescent="0.25">
      <c r="B386" s="2"/>
      <c r="C386" s="17"/>
      <c r="D386" s="2"/>
    </row>
    <row r="387" spans="2:4" x14ac:dyDescent="0.25">
      <c r="B387" s="2"/>
      <c r="C387" s="17"/>
      <c r="D387" s="2"/>
    </row>
    <row r="388" spans="2:4" x14ac:dyDescent="0.25">
      <c r="B388" s="2"/>
      <c r="C388" s="17"/>
      <c r="D388" s="2"/>
    </row>
    <row r="389" spans="2:4" x14ac:dyDescent="0.25">
      <c r="B389" s="2"/>
      <c r="C389" s="17"/>
      <c r="D389" s="2"/>
    </row>
    <row r="390" spans="2:4" x14ac:dyDescent="0.25">
      <c r="B390" s="2"/>
      <c r="C390" s="17"/>
      <c r="D390" s="2"/>
    </row>
    <row r="391" spans="2:4" x14ac:dyDescent="0.25">
      <c r="B391" s="2"/>
      <c r="C391" s="17"/>
      <c r="D391" s="2"/>
    </row>
    <row r="392" spans="2:4" x14ac:dyDescent="0.25">
      <c r="B392" s="2"/>
      <c r="C392" s="17"/>
      <c r="D392" s="2"/>
    </row>
    <row r="393" spans="2:4" x14ac:dyDescent="0.25">
      <c r="B393" s="2"/>
      <c r="C393" s="17"/>
      <c r="D393" s="2"/>
    </row>
    <row r="394" spans="2:4" x14ac:dyDescent="0.25">
      <c r="B394" s="2"/>
      <c r="C394" s="17"/>
      <c r="D394" s="2"/>
    </row>
    <row r="395" spans="2:4" x14ac:dyDescent="0.25">
      <c r="B395" s="2"/>
      <c r="C395" s="17"/>
      <c r="D395" s="2"/>
    </row>
    <row r="396" spans="2:4" x14ac:dyDescent="0.25">
      <c r="B396" s="2"/>
      <c r="C396" s="17"/>
      <c r="D396" s="2"/>
    </row>
    <row r="397" spans="2:4" x14ac:dyDescent="0.25">
      <c r="B397" s="2"/>
      <c r="C397" s="17"/>
      <c r="D397" s="2"/>
    </row>
    <row r="398" spans="2:4" x14ac:dyDescent="0.25">
      <c r="B398" s="2"/>
      <c r="C398" s="17"/>
      <c r="D398" s="2"/>
    </row>
    <row r="399" spans="2:4" x14ac:dyDescent="0.25">
      <c r="B399" s="2"/>
      <c r="C399" s="17"/>
      <c r="D399" s="2"/>
    </row>
    <row r="400" spans="2:4" x14ac:dyDescent="0.25">
      <c r="B400" s="2"/>
      <c r="C400" s="17"/>
      <c r="D400" s="2"/>
    </row>
    <row r="401" spans="2:4" x14ac:dyDescent="0.25">
      <c r="B401" s="2"/>
      <c r="C401" s="17"/>
      <c r="D401" s="2"/>
    </row>
    <row r="402" spans="2:4" x14ac:dyDescent="0.25">
      <c r="B402" s="2"/>
      <c r="C402" s="17"/>
      <c r="D402" s="2"/>
    </row>
    <row r="403" spans="2:4" x14ac:dyDescent="0.25">
      <c r="B403" s="2"/>
      <c r="C403" s="17"/>
      <c r="D403" s="2"/>
    </row>
    <row r="404" spans="2:4" x14ac:dyDescent="0.25">
      <c r="B404" s="2"/>
      <c r="C404" s="17"/>
      <c r="D404" s="2"/>
    </row>
    <row r="405" spans="2:4" x14ac:dyDescent="0.25">
      <c r="B405" s="2"/>
      <c r="C405" s="17"/>
      <c r="D405" s="2"/>
    </row>
    <row r="406" spans="2:4" x14ac:dyDescent="0.25">
      <c r="B406" s="2"/>
      <c r="C406" s="17"/>
      <c r="D406" s="2"/>
    </row>
    <row r="407" spans="2:4" x14ac:dyDescent="0.25">
      <c r="B407" s="2"/>
      <c r="C407" s="17"/>
      <c r="D407" s="2"/>
    </row>
    <row r="408" spans="2:4" x14ac:dyDescent="0.25">
      <c r="B408" s="2"/>
      <c r="C408" s="17"/>
      <c r="D408" s="2"/>
    </row>
    <row r="409" spans="2:4" x14ac:dyDescent="0.25">
      <c r="B409" s="2"/>
      <c r="C409" s="17"/>
      <c r="D409" s="2"/>
    </row>
    <row r="410" spans="2:4" x14ac:dyDescent="0.25">
      <c r="B410" s="2"/>
      <c r="C410" s="17"/>
      <c r="D410" s="2"/>
    </row>
    <row r="411" spans="2:4" x14ac:dyDescent="0.25">
      <c r="B411" s="2"/>
      <c r="C411" s="17"/>
      <c r="D411" s="2"/>
    </row>
    <row r="412" spans="2:4" x14ac:dyDescent="0.25">
      <c r="B412" s="2"/>
      <c r="C412" s="17"/>
      <c r="D412" s="2"/>
    </row>
    <row r="413" spans="2:4" x14ac:dyDescent="0.25">
      <c r="B413" s="2"/>
      <c r="C413" s="17"/>
      <c r="D413" s="2"/>
    </row>
    <row r="414" spans="2:4" x14ac:dyDescent="0.25">
      <c r="B414" s="2"/>
      <c r="C414" s="17"/>
      <c r="D414" s="2"/>
    </row>
    <row r="415" spans="2:4" x14ac:dyDescent="0.25">
      <c r="B415" s="2"/>
      <c r="C415" s="17"/>
      <c r="D415" s="2"/>
    </row>
    <row r="416" spans="2:4" x14ac:dyDescent="0.25">
      <c r="B416" s="2"/>
      <c r="C416" s="17"/>
      <c r="D416" s="2"/>
    </row>
    <row r="417" spans="2:4" x14ac:dyDescent="0.25">
      <c r="B417" s="2"/>
      <c r="C417" s="17"/>
      <c r="D417" s="2"/>
    </row>
    <row r="418" spans="2:4" x14ac:dyDescent="0.25">
      <c r="B418" s="2"/>
      <c r="C418" s="17"/>
      <c r="D418" s="2"/>
    </row>
    <row r="419" spans="2:4" x14ac:dyDescent="0.25">
      <c r="B419" s="2"/>
      <c r="C419" s="17"/>
      <c r="D419" s="2"/>
    </row>
    <row r="420" spans="2:4" x14ac:dyDescent="0.25">
      <c r="B420" s="2"/>
      <c r="C420" s="17"/>
      <c r="D420" s="2"/>
    </row>
    <row r="421" spans="2:4" x14ac:dyDescent="0.25">
      <c r="B421" s="2"/>
      <c r="C421" s="17"/>
      <c r="D421" s="2"/>
    </row>
    <row r="422" spans="2:4" x14ac:dyDescent="0.25">
      <c r="B422" s="2"/>
      <c r="C422" s="17"/>
      <c r="D422" s="2"/>
    </row>
    <row r="423" spans="2:4" x14ac:dyDescent="0.25">
      <c r="B423" s="2"/>
      <c r="C423" s="17"/>
      <c r="D423" s="2"/>
    </row>
    <row r="424" spans="2:4" x14ac:dyDescent="0.25">
      <c r="B424" s="2"/>
      <c r="C424" s="17"/>
      <c r="D424" s="2"/>
    </row>
    <row r="425" spans="2:4" x14ac:dyDescent="0.25">
      <c r="B425" s="2"/>
      <c r="C425" s="17"/>
      <c r="D425" s="2"/>
    </row>
    <row r="426" spans="2:4" x14ac:dyDescent="0.25">
      <c r="B426" s="2"/>
      <c r="C426" s="17"/>
      <c r="D426" s="2"/>
    </row>
    <row r="427" spans="2:4" x14ac:dyDescent="0.25">
      <c r="B427" s="2"/>
      <c r="C427" s="17"/>
      <c r="D427" s="2"/>
    </row>
    <row r="428" spans="2:4" x14ac:dyDescent="0.25">
      <c r="B428" s="2"/>
      <c r="C428" s="17"/>
      <c r="D428" s="2"/>
    </row>
    <row r="429" spans="2:4" x14ac:dyDescent="0.25">
      <c r="B429" s="2"/>
      <c r="C429" s="17"/>
      <c r="D429" s="2"/>
    </row>
    <row r="430" spans="2:4" x14ac:dyDescent="0.25">
      <c r="B430" s="2"/>
      <c r="C430" s="17"/>
      <c r="D430" s="2"/>
    </row>
    <row r="431" spans="2:4" x14ac:dyDescent="0.25">
      <c r="B431" s="2"/>
      <c r="C431" s="17"/>
      <c r="D431" s="2"/>
    </row>
    <row r="432" spans="2:4" x14ac:dyDescent="0.25">
      <c r="B432" s="2"/>
      <c r="C432" s="17"/>
      <c r="D432" s="2"/>
    </row>
    <row r="433" spans="2:4" x14ac:dyDescent="0.25">
      <c r="B433" s="2"/>
      <c r="C433" s="17"/>
      <c r="D433" s="2"/>
    </row>
    <row r="434" spans="2:4" x14ac:dyDescent="0.25">
      <c r="B434" s="2"/>
      <c r="C434" s="17"/>
      <c r="D434" s="2"/>
    </row>
    <row r="435" spans="2:4" x14ac:dyDescent="0.25">
      <c r="B435" s="2"/>
      <c r="C435" s="17"/>
      <c r="D435" s="2"/>
    </row>
    <row r="436" spans="2:4" x14ac:dyDescent="0.25">
      <c r="B436" s="2"/>
      <c r="C436" s="17"/>
      <c r="D436" s="2"/>
    </row>
    <row r="437" spans="2:4" x14ac:dyDescent="0.25">
      <c r="B437" s="2"/>
      <c r="C437" s="17"/>
      <c r="D437" s="2"/>
    </row>
    <row r="438" spans="2:4" x14ac:dyDescent="0.25">
      <c r="B438" s="2"/>
      <c r="C438" s="17"/>
      <c r="D438" s="2"/>
    </row>
    <row r="439" spans="2:4" x14ac:dyDescent="0.25">
      <c r="B439" s="2"/>
      <c r="C439" s="17"/>
      <c r="D439" s="2"/>
    </row>
    <row r="440" spans="2:4" x14ac:dyDescent="0.25">
      <c r="B440" s="2"/>
      <c r="C440" s="17"/>
      <c r="D440" s="2"/>
    </row>
    <row r="441" spans="2:4" x14ac:dyDescent="0.25">
      <c r="B441" s="2"/>
      <c r="C441" s="17"/>
      <c r="D441" s="2"/>
    </row>
    <row r="442" spans="2:4" x14ac:dyDescent="0.25">
      <c r="B442" s="2"/>
      <c r="C442" s="17"/>
      <c r="D442" s="2"/>
    </row>
    <row r="443" spans="2:4" x14ac:dyDescent="0.25">
      <c r="B443" s="2"/>
      <c r="C443" s="17"/>
      <c r="D443" s="2"/>
    </row>
    <row r="444" spans="2:4" x14ac:dyDescent="0.25">
      <c r="B444" s="2"/>
      <c r="C444" s="17"/>
      <c r="D444" s="2"/>
    </row>
    <row r="445" spans="2:4" x14ac:dyDescent="0.25">
      <c r="B445" s="2"/>
      <c r="C445" s="17"/>
      <c r="D445" s="2"/>
    </row>
    <row r="446" spans="2:4" x14ac:dyDescent="0.25">
      <c r="B446" s="2"/>
      <c r="C446" s="17"/>
      <c r="D446" s="2"/>
    </row>
    <row r="447" spans="2:4" x14ac:dyDescent="0.25">
      <c r="B447" s="2"/>
      <c r="C447" s="17"/>
      <c r="D447" s="2"/>
    </row>
    <row r="448" spans="2:4" x14ac:dyDescent="0.25">
      <c r="B448" s="2"/>
      <c r="C448" s="17"/>
      <c r="D448" s="2"/>
    </row>
    <row r="449" spans="2:4" x14ac:dyDescent="0.25">
      <c r="B449" s="2"/>
      <c r="C449" s="17"/>
      <c r="D449" s="2"/>
    </row>
    <row r="450" spans="2:4" x14ac:dyDescent="0.25">
      <c r="B450" s="2"/>
      <c r="C450" s="17"/>
      <c r="D450" s="2"/>
    </row>
    <row r="451" spans="2:4" x14ac:dyDescent="0.25">
      <c r="B451" s="2"/>
      <c r="C451" s="17"/>
      <c r="D451" s="2"/>
    </row>
    <row r="452" spans="2:4" x14ac:dyDescent="0.25">
      <c r="B452" s="2"/>
      <c r="C452" s="17"/>
      <c r="D452" s="2"/>
    </row>
    <row r="453" spans="2:4" x14ac:dyDescent="0.25">
      <c r="B453" s="2"/>
      <c r="C453" s="17"/>
      <c r="D453" s="2"/>
    </row>
    <row r="454" spans="2:4" x14ac:dyDescent="0.25">
      <c r="B454" s="2"/>
      <c r="C454" s="17"/>
      <c r="D454" s="2"/>
    </row>
    <row r="455" spans="2:4" x14ac:dyDescent="0.25">
      <c r="B455" s="2"/>
      <c r="C455" s="17"/>
      <c r="D455" s="2"/>
    </row>
    <row r="456" spans="2:4" x14ac:dyDescent="0.25">
      <c r="B456" s="2"/>
      <c r="C456" s="17"/>
      <c r="D456" s="2"/>
    </row>
    <row r="457" spans="2:4" x14ac:dyDescent="0.25">
      <c r="B457" s="2"/>
      <c r="C457" s="17"/>
      <c r="D457" s="2"/>
    </row>
    <row r="458" spans="2:4" x14ac:dyDescent="0.25">
      <c r="B458" s="2"/>
      <c r="C458" s="17"/>
      <c r="D458" s="2"/>
    </row>
    <row r="459" spans="2:4" x14ac:dyDescent="0.25">
      <c r="B459" s="2"/>
      <c r="C459" s="17"/>
      <c r="D459" s="2"/>
    </row>
    <row r="460" spans="2:4" x14ac:dyDescent="0.25">
      <c r="B460" s="2"/>
      <c r="C460" s="17"/>
      <c r="D460" s="2"/>
    </row>
    <row r="461" spans="2:4" x14ac:dyDescent="0.25">
      <c r="B461" s="2"/>
      <c r="C461" s="17"/>
      <c r="D461" s="2"/>
    </row>
    <row r="462" spans="2:4" x14ac:dyDescent="0.25">
      <c r="B462" s="2"/>
      <c r="C462" s="17"/>
      <c r="D462" s="2"/>
    </row>
    <row r="463" spans="2:4" x14ac:dyDescent="0.25">
      <c r="B463" s="2"/>
      <c r="C463" s="17"/>
      <c r="D463" s="2"/>
    </row>
    <row r="464" spans="2:4" x14ac:dyDescent="0.25">
      <c r="B464" s="2"/>
      <c r="C464" s="17"/>
      <c r="D464" s="2"/>
    </row>
    <row r="465" spans="2:4" x14ac:dyDescent="0.25">
      <c r="B465" s="2"/>
      <c r="C465" s="17"/>
      <c r="D465" s="2"/>
    </row>
    <row r="466" spans="2:4" x14ac:dyDescent="0.25">
      <c r="B466" s="2"/>
      <c r="C466" s="17"/>
      <c r="D466" s="2"/>
    </row>
    <row r="467" spans="2:4" x14ac:dyDescent="0.25">
      <c r="B467" s="2"/>
      <c r="C467" s="17"/>
      <c r="D467" s="2"/>
    </row>
    <row r="468" spans="2:4" x14ac:dyDescent="0.25">
      <c r="B468" s="2"/>
      <c r="C468" s="17"/>
      <c r="D468" s="2"/>
    </row>
    <row r="469" spans="2:4" x14ac:dyDescent="0.25">
      <c r="B469" s="2"/>
      <c r="C469" s="17"/>
      <c r="D469" s="2"/>
    </row>
    <row r="470" spans="2:4" x14ac:dyDescent="0.25">
      <c r="B470" s="2"/>
      <c r="C470" s="17"/>
      <c r="D470" s="2"/>
    </row>
    <row r="471" spans="2:4" x14ac:dyDescent="0.25">
      <c r="B471" s="2"/>
      <c r="C471" s="17"/>
      <c r="D471" s="2"/>
    </row>
    <row r="472" spans="2:4" x14ac:dyDescent="0.25">
      <c r="B472" s="2"/>
      <c r="C472" s="17"/>
      <c r="D472" s="2"/>
    </row>
    <row r="473" spans="2:4" x14ac:dyDescent="0.25">
      <c r="B473" s="2"/>
      <c r="C473" s="17"/>
      <c r="D473" s="2"/>
    </row>
    <row r="474" spans="2:4" x14ac:dyDescent="0.25">
      <c r="B474" s="2"/>
      <c r="C474" s="17"/>
      <c r="D474" s="2"/>
    </row>
    <row r="475" spans="2:4" x14ac:dyDescent="0.25">
      <c r="B475" s="2"/>
      <c r="C475" s="17"/>
      <c r="D475" s="2"/>
    </row>
    <row r="476" spans="2:4" x14ac:dyDescent="0.25">
      <c r="B476" s="2"/>
      <c r="C476" s="17"/>
      <c r="D476" s="2"/>
    </row>
    <row r="477" spans="2:4" x14ac:dyDescent="0.25">
      <c r="B477" s="2"/>
      <c r="C477" s="17"/>
      <c r="D477" s="2"/>
    </row>
    <row r="478" spans="2:4" x14ac:dyDescent="0.25">
      <c r="B478" s="2"/>
      <c r="C478" s="17"/>
      <c r="D478" s="2"/>
    </row>
    <row r="479" spans="2:4" x14ac:dyDescent="0.25">
      <c r="B479" s="2"/>
      <c r="C479" s="17"/>
      <c r="D479" s="2"/>
    </row>
    <row r="480" spans="2:4" x14ac:dyDescent="0.25">
      <c r="B480" s="2"/>
      <c r="C480" s="17"/>
      <c r="D480" s="2"/>
    </row>
    <row r="481" spans="2:4" x14ac:dyDescent="0.25">
      <c r="B481" s="2"/>
      <c r="C481" s="17"/>
      <c r="D481" s="2"/>
    </row>
    <row r="482" spans="2:4" x14ac:dyDescent="0.25">
      <c r="B482" s="2"/>
      <c r="C482" s="17"/>
      <c r="D482" s="2"/>
    </row>
    <row r="483" spans="2:4" x14ac:dyDescent="0.25">
      <c r="B483" s="2"/>
      <c r="C483" s="17"/>
      <c r="D483" s="2"/>
    </row>
    <row r="484" spans="2:4" x14ac:dyDescent="0.25">
      <c r="B484" s="2"/>
      <c r="C484" s="17"/>
      <c r="D484" s="2"/>
    </row>
    <row r="485" spans="2:4" x14ac:dyDescent="0.25">
      <c r="B485" s="2"/>
      <c r="C485" s="17"/>
      <c r="D485" s="2"/>
    </row>
    <row r="486" spans="2:4" x14ac:dyDescent="0.25">
      <c r="B486" s="2"/>
      <c r="C486" s="17"/>
      <c r="D486" s="2"/>
    </row>
    <row r="487" spans="2:4" x14ac:dyDescent="0.25">
      <c r="B487" s="2"/>
      <c r="C487" s="17"/>
      <c r="D487" s="2"/>
    </row>
    <row r="488" spans="2:4" x14ac:dyDescent="0.25">
      <c r="B488" s="2"/>
      <c r="C488" s="17"/>
      <c r="D488" s="2"/>
    </row>
    <row r="489" spans="2:4" x14ac:dyDescent="0.25">
      <c r="B489" s="2"/>
      <c r="C489" s="17"/>
      <c r="D489" s="2"/>
    </row>
    <row r="490" spans="2:4" x14ac:dyDescent="0.25">
      <c r="B490" s="2"/>
      <c r="C490" s="17"/>
      <c r="D490" s="2"/>
    </row>
    <row r="491" spans="2:4" x14ac:dyDescent="0.25">
      <c r="B491" s="2"/>
      <c r="C491" s="17"/>
      <c r="D491" s="2"/>
    </row>
    <row r="492" spans="2:4" x14ac:dyDescent="0.25">
      <c r="B492" s="2"/>
      <c r="C492" s="17"/>
      <c r="D492" s="2"/>
    </row>
    <row r="493" spans="2:4" x14ac:dyDescent="0.25">
      <c r="B493" s="2"/>
      <c r="C493" s="17"/>
      <c r="D493" s="2"/>
    </row>
    <row r="494" spans="2:4" x14ac:dyDescent="0.25">
      <c r="B494" s="2"/>
      <c r="C494" s="17"/>
      <c r="D494" s="2"/>
    </row>
    <row r="495" spans="2:4" x14ac:dyDescent="0.25">
      <c r="B495" s="2"/>
      <c r="C495" s="17"/>
      <c r="D495" s="2"/>
    </row>
    <row r="496" spans="2:4" x14ac:dyDescent="0.25">
      <c r="B496" s="2"/>
      <c r="C496" s="17"/>
      <c r="D496" s="2"/>
    </row>
    <row r="497" spans="2:4" x14ac:dyDescent="0.25">
      <c r="B497" s="2"/>
      <c r="C497" s="17"/>
      <c r="D497" s="2"/>
    </row>
    <row r="498" spans="2:4" x14ac:dyDescent="0.25">
      <c r="B498" s="2"/>
      <c r="C498" s="17"/>
      <c r="D498" s="2"/>
    </row>
    <row r="499" spans="2:4" x14ac:dyDescent="0.25">
      <c r="B499" s="2"/>
      <c r="C499" s="17"/>
      <c r="D499" s="2"/>
    </row>
    <row r="500" spans="2:4" x14ac:dyDescent="0.25">
      <c r="B500" s="2"/>
      <c r="C500" s="17"/>
      <c r="D500" s="2"/>
    </row>
    <row r="501" spans="2:4" x14ac:dyDescent="0.25">
      <c r="B501" s="2"/>
      <c r="C501" s="17"/>
      <c r="D501" s="2"/>
    </row>
    <row r="502" spans="2:4" x14ac:dyDescent="0.25">
      <c r="B502" s="2"/>
      <c r="C502" s="17"/>
      <c r="D502" s="2"/>
    </row>
    <row r="503" spans="2:4" x14ac:dyDescent="0.25">
      <c r="B503" s="2"/>
      <c r="C503" s="17"/>
      <c r="D503" s="2"/>
    </row>
    <row r="504" spans="2:4" x14ac:dyDescent="0.25">
      <c r="B504" s="2"/>
      <c r="C504" s="17"/>
      <c r="D504" s="2"/>
    </row>
    <row r="505" spans="2:4" x14ac:dyDescent="0.25">
      <c r="B505" s="2"/>
      <c r="C505" s="17"/>
      <c r="D505" s="2"/>
    </row>
    <row r="506" spans="2:4" x14ac:dyDescent="0.25">
      <c r="B506" s="2"/>
      <c r="C506" s="17"/>
      <c r="D506" s="2"/>
    </row>
    <row r="507" spans="2:4" x14ac:dyDescent="0.25">
      <c r="B507" s="2"/>
      <c r="C507" s="17"/>
      <c r="D507" s="2"/>
    </row>
    <row r="508" spans="2:4" x14ac:dyDescent="0.25">
      <c r="B508" s="2"/>
      <c r="C508" s="17"/>
      <c r="D508" s="2"/>
    </row>
    <row r="509" spans="2:4" x14ac:dyDescent="0.25">
      <c r="B509" s="2"/>
      <c r="C509" s="17"/>
      <c r="D509" s="2"/>
    </row>
    <row r="510" spans="2:4" x14ac:dyDescent="0.25">
      <c r="B510" s="2"/>
      <c r="C510" s="17"/>
      <c r="D510" s="2"/>
    </row>
    <row r="511" spans="2:4" x14ac:dyDescent="0.25">
      <c r="B511" s="2"/>
      <c r="C511" s="17"/>
      <c r="D511" s="2"/>
    </row>
    <row r="512" spans="2:4" x14ac:dyDescent="0.25">
      <c r="B512" s="2"/>
      <c r="C512" s="17"/>
      <c r="D512" s="2"/>
    </row>
    <row r="513" spans="2:4" x14ac:dyDescent="0.25">
      <c r="B513" s="2"/>
      <c r="C513" s="17"/>
      <c r="D513" s="2"/>
    </row>
    <row r="514" spans="2:4" x14ac:dyDescent="0.25">
      <c r="B514" s="2"/>
      <c r="C514" s="17"/>
      <c r="D514" s="2"/>
    </row>
    <row r="515" spans="2:4" x14ac:dyDescent="0.25">
      <c r="B515" s="2"/>
      <c r="C515" s="17"/>
      <c r="D515" s="2"/>
    </row>
    <row r="516" spans="2:4" x14ac:dyDescent="0.25">
      <c r="B516" s="2"/>
      <c r="C516" s="17"/>
      <c r="D516" s="2"/>
    </row>
    <row r="517" spans="2:4" x14ac:dyDescent="0.25">
      <c r="B517" s="2"/>
      <c r="C517" s="17"/>
      <c r="D517" s="2"/>
    </row>
    <row r="518" spans="2:4" x14ac:dyDescent="0.25">
      <c r="B518" s="2"/>
      <c r="C518" s="17"/>
      <c r="D518" s="2"/>
    </row>
    <row r="519" spans="2:4" x14ac:dyDescent="0.25">
      <c r="B519" s="2"/>
      <c r="C519" s="17"/>
      <c r="D519" s="2"/>
    </row>
    <row r="520" spans="2:4" x14ac:dyDescent="0.25">
      <c r="B520" s="2"/>
      <c r="C520" s="17"/>
      <c r="D520" s="2"/>
    </row>
    <row r="521" spans="2:4" x14ac:dyDescent="0.25">
      <c r="B521" s="2"/>
      <c r="C521" s="17"/>
      <c r="D521" s="2"/>
    </row>
    <row r="522" spans="2:4" x14ac:dyDescent="0.25">
      <c r="B522" s="2"/>
      <c r="C522" s="17"/>
      <c r="D522" s="2"/>
    </row>
    <row r="523" spans="2:4" x14ac:dyDescent="0.25">
      <c r="B523" s="2"/>
      <c r="C523" s="17"/>
      <c r="D523" s="2"/>
    </row>
    <row r="524" spans="2:4" x14ac:dyDescent="0.25">
      <c r="B524" s="2"/>
      <c r="C524" s="17"/>
      <c r="D524" s="2"/>
    </row>
    <row r="525" spans="2:4" x14ac:dyDescent="0.25">
      <c r="B525" s="2"/>
      <c r="C525" s="17"/>
      <c r="D525" s="2"/>
    </row>
    <row r="526" spans="2:4" x14ac:dyDescent="0.25">
      <c r="B526" s="2"/>
      <c r="C526" s="17"/>
      <c r="D526" s="2"/>
    </row>
    <row r="527" spans="2:4" x14ac:dyDescent="0.25">
      <c r="B527" s="2"/>
      <c r="C527" s="17"/>
      <c r="D527" s="2"/>
    </row>
    <row r="528" spans="2:4" x14ac:dyDescent="0.25">
      <c r="B528" s="2"/>
      <c r="C528" s="17"/>
      <c r="D528" s="2"/>
    </row>
    <row r="529" spans="2:4" x14ac:dyDescent="0.25">
      <c r="B529" s="2"/>
      <c r="C529" s="17"/>
      <c r="D529" s="2"/>
    </row>
    <row r="530" spans="2:4" x14ac:dyDescent="0.25">
      <c r="B530" s="2"/>
      <c r="C530" s="17"/>
      <c r="D530" s="2"/>
    </row>
    <row r="531" spans="2:4" x14ac:dyDescent="0.25">
      <c r="B531" s="2"/>
      <c r="C531" s="17"/>
      <c r="D531" s="2"/>
    </row>
    <row r="532" spans="2:4" x14ac:dyDescent="0.25">
      <c r="B532" s="2"/>
      <c r="C532" s="17"/>
      <c r="D532" s="2"/>
    </row>
    <row r="533" spans="2:4" x14ac:dyDescent="0.25">
      <c r="B533" s="2"/>
      <c r="C533" s="17"/>
      <c r="D533" s="2"/>
    </row>
    <row r="534" spans="2:4" x14ac:dyDescent="0.25">
      <c r="B534" s="2"/>
      <c r="C534" s="17"/>
      <c r="D534" s="2"/>
    </row>
    <row r="535" spans="2:4" x14ac:dyDescent="0.25">
      <c r="B535" s="2"/>
      <c r="C535" s="17"/>
      <c r="D535" s="2"/>
    </row>
    <row r="536" spans="2:4" x14ac:dyDescent="0.25">
      <c r="B536" s="2"/>
      <c r="C536" s="17"/>
      <c r="D536" s="2"/>
    </row>
    <row r="537" spans="2:4" x14ac:dyDescent="0.25">
      <c r="B537" s="2"/>
      <c r="C537" s="17"/>
      <c r="D537" s="2"/>
    </row>
    <row r="538" spans="2:4" x14ac:dyDescent="0.25">
      <c r="B538" s="2"/>
      <c r="C538" s="17"/>
      <c r="D538" s="2"/>
    </row>
    <row r="539" spans="2:4" x14ac:dyDescent="0.25">
      <c r="B539" s="2"/>
      <c r="C539" s="17"/>
      <c r="D539" s="2"/>
    </row>
    <row r="540" spans="2:4" x14ac:dyDescent="0.25">
      <c r="B540" s="2"/>
      <c r="C540" s="17"/>
      <c r="D540" s="2"/>
    </row>
    <row r="541" spans="2:4" x14ac:dyDescent="0.25">
      <c r="B541" s="2"/>
      <c r="C541" s="17"/>
      <c r="D541" s="2"/>
    </row>
    <row r="542" spans="2:4" x14ac:dyDescent="0.25">
      <c r="B542" s="2"/>
      <c r="C542" s="17"/>
      <c r="D542" s="2"/>
    </row>
    <row r="543" spans="2:4" x14ac:dyDescent="0.25">
      <c r="B543" s="2"/>
      <c r="C543" s="17"/>
      <c r="D543" s="2"/>
    </row>
    <row r="544" spans="2:4" x14ac:dyDescent="0.25">
      <c r="B544" s="2"/>
      <c r="C544" s="17"/>
      <c r="D544" s="2"/>
    </row>
    <row r="545" spans="2:4" x14ac:dyDescent="0.25">
      <c r="B545" s="2"/>
      <c r="C545" s="17"/>
      <c r="D545" s="2"/>
    </row>
    <row r="546" spans="2:4" x14ac:dyDescent="0.25">
      <c r="B546" s="2"/>
      <c r="C546" s="17"/>
      <c r="D546" s="2"/>
    </row>
    <row r="547" spans="2:4" x14ac:dyDescent="0.25">
      <c r="B547" s="2"/>
      <c r="C547" s="17"/>
      <c r="D547" s="2"/>
    </row>
    <row r="548" spans="2:4" x14ac:dyDescent="0.25">
      <c r="B548" s="2"/>
      <c r="C548" s="17"/>
      <c r="D548" s="2"/>
    </row>
    <row r="549" spans="2:4" x14ac:dyDescent="0.25">
      <c r="B549" s="2"/>
      <c r="C549" s="17"/>
      <c r="D549" s="2"/>
    </row>
    <row r="550" spans="2:4" x14ac:dyDescent="0.25">
      <c r="B550" s="2"/>
      <c r="C550" s="17"/>
      <c r="D550" s="2"/>
    </row>
    <row r="551" spans="2:4" x14ac:dyDescent="0.25">
      <c r="B551" s="2"/>
      <c r="C551" s="17"/>
      <c r="D551" s="2"/>
    </row>
    <row r="552" spans="2:4" x14ac:dyDescent="0.25">
      <c r="B552" s="2"/>
      <c r="C552" s="17"/>
      <c r="D552" s="2"/>
    </row>
    <row r="553" spans="2:4" x14ac:dyDescent="0.25">
      <c r="B553" s="2"/>
      <c r="C553" s="17"/>
      <c r="D553" s="2"/>
    </row>
    <row r="554" spans="2:4" x14ac:dyDescent="0.25">
      <c r="B554" s="2"/>
      <c r="C554" s="17"/>
      <c r="D554" s="2"/>
    </row>
    <row r="555" spans="2:4" x14ac:dyDescent="0.25">
      <c r="B555" s="2"/>
      <c r="C555" s="17"/>
      <c r="D555" s="2"/>
    </row>
    <row r="556" spans="2:4" x14ac:dyDescent="0.25">
      <c r="B556" s="2"/>
      <c r="C556" s="17"/>
      <c r="D556" s="2"/>
    </row>
    <row r="557" spans="2:4" x14ac:dyDescent="0.25">
      <c r="B557" s="2"/>
      <c r="C557" s="17"/>
      <c r="D557" s="2"/>
    </row>
    <row r="558" spans="2:4" x14ac:dyDescent="0.25">
      <c r="B558" s="2"/>
      <c r="C558" s="17"/>
      <c r="D558" s="2"/>
    </row>
    <row r="559" spans="2:4" x14ac:dyDescent="0.25">
      <c r="B559" s="2"/>
      <c r="C559" s="17"/>
      <c r="D559" s="2"/>
    </row>
    <row r="560" spans="2:4" x14ac:dyDescent="0.25">
      <c r="B560" s="2"/>
      <c r="C560" s="17"/>
      <c r="D560" s="2"/>
    </row>
    <row r="561" spans="2:4" x14ac:dyDescent="0.25">
      <c r="B561" s="2"/>
      <c r="C561" s="17"/>
      <c r="D561" s="2"/>
    </row>
    <row r="562" spans="2:4" x14ac:dyDescent="0.25">
      <c r="B562" s="2"/>
      <c r="C562" s="17"/>
      <c r="D562" s="2"/>
    </row>
    <row r="563" spans="2:4" x14ac:dyDescent="0.25">
      <c r="B563" s="2"/>
      <c r="C563" s="17"/>
      <c r="D563" s="2"/>
    </row>
    <row r="564" spans="2:4" x14ac:dyDescent="0.25">
      <c r="B564" s="2"/>
      <c r="C564" s="17"/>
      <c r="D564" s="2"/>
    </row>
    <row r="565" spans="2:4" x14ac:dyDescent="0.25">
      <c r="B565" s="2"/>
      <c r="C565" s="17"/>
      <c r="D565" s="2"/>
    </row>
    <row r="566" spans="2:4" x14ac:dyDescent="0.25">
      <c r="B566" s="2"/>
      <c r="C566" s="17"/>
      <c r="D566" s="2"/>
    </row>
    <row r="567" spans="2:4" x14ac:dyDescent="0.25">
      <c r="B567" s="2"/>
      <c r="C567" s="17"/>
      <c r="D567" s="2"/>
    </row>
    <row r="568" spans="2:4" x14ac:dyDescent="0.25">
      <c r="B568" s="2"/>
      <c r="C568" s="17"/>
      <c r="D568" s="2"/>
    </row>
    <row r="569" spans="2:4" x14ac:dyDescent="0.25">
      <c r="B569" s="2"/>
      <c r="C569" s="17"/>
      <c r="D569" s="2"/>
    </row>
    <row r="570" spans="2:4" x14ac:dyDescent="0.25">
      <c r="B570" s="2"/>
      <c r="C570" s="17"/>
      <c r="D570" s="2"/>
    </row>
    <row r="571" spans="2:4" x14ac:dyDescent="0.25">
      <c r="B571" s="2"/>
      <c r="C571" s="17"/>
      <c r="D571" s="2"/>
    </row>
    <row r="572" spans="2:4" x14ac:dyDescent="0.25">
      <c r="B572" s="2"/>
      <c r="C572" s="17"/>
      <c r="D572" s="2"/>
    </row>
    <row r="573" spans="2:4" x14ac:dyDescent="0.25">
      <c r="B573" s="2"/>
      <c r="C573" s="17"/>
      <c r="D573" s="2"/>
    </row>
    <row r="574" spans="2:4" x14ac:dyDescent="0.25">
      <c r="B574" s="2"/>
      <c r="C574" s="17"/>
      <c r="D574" s="2"/>
    </row>
    <row r="575" spans="2:4" x14ac:dyDescent="0.25">
      <c r="B575" s="2"/>
      <c r="C575" s="17"/>
      <c r="D575" s="2"/>
    </row>
    <row r="576" spans="2:4" x14ac:dyDescent="0.25">
      <c r="B576" s="2"/>
      <c r="C576" s="17"/>
      <c r="D576" s="2"/>
    </row>
    <row r="577" spans="2:4" x14ac:dyDescent="0.25">
      <c r="B577" s="2"/>
      <c r="C577" s="17"/>
      <c r="D577" s="2"/>
    </row>
    <row r="578" spans="2:4" x14ac:dyDescent="0.25">
      <c r="B578" s="2"/>
      <c r="C578" s="17"/>
      <c r="D578" s="2"/>
    </row>
    <row r="579" spans="2:4" x14ac:dyDescent="0.25">
      <c r="B579" s="2"/>
      <c r="C579" s="17"/>
      <c r="D579" s="2"/>
    </row>
    <row r="580" spans="2:4" x14ac:dyDescent="0.25">
      <c r="B580" s="2"/>
      <c r="C580" s="17"/>
      <c r="D580" s="2"/>
    </row>
    <row r="581" spans="2:4" x14ac:dyDescent="0.25">
      <c r="B581" s="2"/>
      <c r="C581" s="17"/>
      <c r="D581" s="2"/>
    </row>
    <row r="582" spans="2:4" x14ac:dyDescent="0.25">
      <c r="B582" s="2"/>
      <c r="C582" s="17"/>
      <c r="D582" s="2"/>
    </row>
    <row r="583" spans="2:4" x14ac:dyDescent="0.25">
      <c r="B583" s="2"/>
      <c r="C583" s="17"/>
      <c r="D583" s="2"/>
    </row>
    <row r="584" spans="2:4" x14ac:dyDescent="0.25">
      <c r="B584" s="2"/>
      <c r="C584" s="17"/>
      <c r="D584" s="2"/>
    </row>
    <row r="585" spans="2:4" x14ac:dyDescent="0.25">
      <c r="B585" s="2"/>
      <c r="C585" s="17"/>
      <c r="D585" s="2"/>
    </row>
    <row r="586" spans="2:4" x14ac:dyDescent="0.25">
      <c r="B586" s="2"/>
      <c r="C586" s="17"/>
      <c r="D586" s="2"/>
    </row>
    <row r="587" spans="2:4" x14ac:dyDescent="0.25">
      <c r="B587" s="2"/>
      <c r="C587" s="17"/>
      <c r="D587" s="2"/>
    </row>
    <row r="588" spans="2:4" x14ac:dyDescent="0.25">
      <c r="B588" s="2"/>
      <c r="C588" s="17"/>
      <c r="D588" s="2"/>
    </row>
    <row r="589" spans="2:4" x14ac:dyDescent="0.25">
      <c r="B589" s="2"/>
      <c r="C589" s="17"/>
      <c r="D589" s="2"/>
    </row>
    <row r="590" spans="2:4" x14ac:dyDescent="0.25">
      <c r="B590" s="2"/>
      <c r="C590" s="17"/>
      <c r="D590" s="2"/>
    </row>
    <row r="591" spans="2:4" x14ac:dyDescent="0.25">
      <c r="B591" s="2"/>
      <c r="C591" s="17"/>
      <c r="D591" s="2"/>
    </row>
    <row r="592" spans="2:4" x14ac:dyDescent="0.25">
      <c r="B592" s="2"/>
      <c r="C592" s="17"/>
      <c r="D592" s="2"/>
    </row>
    <row r="593" spans="2:4" x14ac:dyDescent="0.25">
      <c r="B593" s="2"/>
      <c r="C593" s="17"/>
      <c r="D593" s="2"/>
    </row>
    <row r="594" spans="2:4" x14ac:dyDescent="0.25">
      <c r="B594" s="2"/>
      <c r="C594" s="17"/>
      <c r="D594" s="2"/>
    </row>
    <row r="595" spans="2:4" x14ac:dyDescent="0.25">
      <c r="B595" s="2"/>
      <c r="C595" s="17"/>
      <c r="D595" s="2"/>
    </row>
    <row r="596" spans="2:4" x14ac:dyDescent="0.25">
      <c r="B596" s="2"/>
      <c r="C596" s="17"/>
      <c r="D596" s="2"/>
    </row>
    <row r="597" spans="2:4" x14ac:dyDescent="0.25">
      <c r="B597" s="2"/>
      <c r="C597" s="17"/>
      <c r="D597" s="2"/>
    </row>
    <row r="598" spans="2:4" x14ac:dyDescent="0.25">
      <c r="B598" s="2"/>
      <c r="C598" s="17"/>
      <c r="D598" s="2"/>
    </row>
    <row r="599" spans="2:4" x14ac:dyDescent="0.25">
      <c r="B599" s="2"/>
      <c r="C599" s="17"/>
      <c r="D599" s="2"/>
    </row>
    <row r="600" spans="2:4" x14ac:dyDescent="0.25">
      <c r="B600" s="2"/>
      <c r="C600" s="17"/>
      <c r="D600" s="2"/>
    </row>
    <row r="601" spans="2:4" x14ac:dyDescent="0.25">
      <c r="B601" s="2"/>
      <c r="C601" s="17"/>
      <c r="D601" s="2"/>
    </row>
    <row r="602" spans="2:4" x14ac:dyDescent="0.25">
      <c r="B602" s="2"/>
      <c r="C602" s="17"/>
      <c r="D602" s="2"/>
    </row>
    <row r="603" spans="2:4" x14ac:dyDescent="0.25">
      <c r="B603" s="2"/>
      <c r="C603" s="17"/>
      <c r="D603" s="2"/>
    </row>
    <row r="604" spans="2:4" x14ac:dyDescent="0.25">
      <c r="B604" s="2"/>
      <c r="C604" s="17"/>
      <c r="D604" s="2"/>
    </row>
    <row r="605" spans="2:4" x14ac:dyDescent="0.25">
      <c r="B605" s="2"/>
      <c r="C605" s="17"/>
      <c r="D605" s="2"/>
    </row>
    <row r="606" spans="2:4" x14ac:dyDescent="0.25">
      <c r="B606" s="2"/>
      <c r="C606" s="17"/>
      <c r="D606" s="2"/>
    </row>
    <row r="607" spans="2:4" x14ac:dyDescent="0.25">
      <c r="B607" s="2"/>
      <c r="C607" s="17"/>
      <c r="D607" s="2"/>
    </row>
    <row r="608" spans="2:4" x14ac:dyDescent="0.25">
      <c r="B608" s="2"/>
      <c r="C608" s="17"/>
      <c r="D608" s="2"/>
    </row>
    <row r="609" spans="2:4" x14ac:dyDescent="0.25">
      <c r="B609" s="2"/>
      <c r="C609" s="17"/>
      <c r="D609" s="2"/>
    </row>
    <row r="610" spans="2:4" x14ac:dyDescent="0.25">
      <c r="B610" s="2"/>
      <c r="C610" s="17"/>
      <c r="D610" s="2"/>
    </row>
    <row r="611" spans="2:4" x14ac:dyDescent="0.25">
      <c r="B611" s="2"/>
      <c r="C611" s="17"/>
      <c r="D611" s="2"/>
    </row>
    <row r="612" spans="2:4" x14ac:dyDescent="0.25">
      <c r="B612" s="2"/>
      <c r="C612" s="17"/>
      <c r="D612" s="2"/>
    </row>
    <row r="613" spans="2:4" x14ac:dyDescent="0.25">
      <c r="B613" s="2"/>
      <c r="C613" s="17"/>
      <c r="D613" s="2"/>
    </row>
    <row r="614" spans="2:4" x14ac:dyDescent="0.25">
      <c r="B614" s="2"/>
      <c r="C614" s="17"/>
      <c r="D614" s="2"/>
    </row>
    <row r="615" spans="2:4" x14ac:dyDescent="0.25">
      <c r="B615" s="2"/>
      <c r="C615" s="17"/>
      <c r="D615" s="2"/>
    </row>
    <row r="616" spans="2:4" x14ac:dyDescent="0.25">
      <c r="B616" s="2"/>
      <c r="C616" s="17"/>
      <c r="D616" s="2"/>
    </row>
    <row r="617" spans="2:4" x14ac:dyDescent="0.25">
      <c r="B617" s="2"/>
      <c r="C617" s="17"/>
      <c r="D617" s="2"/>
    </row>
    <row r="618" spans="2:4" x14ac:dyDescent="0.25">
      <c r="B618" s="2"/>
      <c r="C618" s="17"/>
      <c r="D618" s="2"/>
    </row>
    <row r="619" spans="2:4" x14ac:dyDescent="0.25">
      <c r="B619" s="2"/>
      <c r="C619" s="17"/>
      <c r="D619" s="2"/>
    </row>
    <row r="620" spans="2:4" x14ac:dyDescent="0.25">
      <c r="B620" s="2"/>
      <c r="C620" s="17"/>
      <c r="D620" s="2"/>
    </row>
    <row r="621" spans="2:4" x14ac:dyDescent="0.25">
      <c r="B621" s="2"/>
      <c r="C621" s="17"/>
      <c r="D621" s="2"/>
    </row>
    <row r="622" spans="2:4" x14ac:dyDescent="0.25">
      <c r="B622" s="2"/>
      <c r="C622" s="17"/>
      <c r="D622" s="2"/>
    </row>
    <row r="623" spans="2:4" x14ac:dyDescent="0.25">
      <c r="B623" s="2"/>
      <c r="C623" s="17"/>
      <c r="D623" s="2"/>
    </row>
    <row r="624" spans="2:4" x14ac:dyDescent="0.25">
      <c r="B624" s="2"/>
      <c r="C624" s="17"/>
      <c r="D624" s="2"/>
    </row>
    <row r="625" spans="2:4" x14ac:dyDescent="0.25">
      <c r="B625" s="2"/>
      <c r="C625" s="17"/>
      <c r="D625" s="2"/>
    </row>
    <row r="626" spans="2:4" x14ac:dyDescent="0.25">
      <c r="B626" s="2"/>
      <c r="C626" s="17"/>
      <c r="D626" s="2"/>
    </row>
    <row r="627" spans="2:4" x14ac:dyDescent="0.25">
      <c r="B627" s="2"/>
      <c r="C627" s="17"/>
      <c r="D627" s="2"/>
    </row>
    <row r="628" spans="2:4" x14ac:dyDescent="0.25">
      <c r="B628" s="2"/>
      <c r="C628" s="17"/>
      <c r="D628" s="2"/>
    </row>
    <row r="629" spans="2:4" x14ac:dyDescent="0.25">
      <c r="B629" s="2"/>
      <c r="C629" s="17"/>
      <c r="D629" s="2"/>
    </row>
    <row r="630" spans="2:4" x14ac:dyDescent="0.25">
      <c r="B630" s="2"/>
      <c r="C630" s="17"/>
      <c r="D630" s="2"/>
    </row>
    <row r="631" spans="2:4" x14ac:dyDescent="0.25">
      <c r="B631" s="2"/>
      <c r="C631" s="17"/>
      <c r="D631" s="2"/>
    </row>
    <row r="632" spans="2:4" x14ac:dyDescent="0.25">
      <c r="B632" s="2"/>
      <c r="C632" s="17"/>
      <c r="D632" s="2"/>
    </row>
    <row r="633" spans="2:4" x14ac:dyDescent="0.25">
      <c r="B633" s="2"/>
      <c r="C633" s="17"/>
      <c r="D633" s="2"/>
    </row>
    <row r="634" spans="2:4" x14ac:dyDescent="0.25">
      <c r="B634" s="2"/>
      <c r="C634" s="17"/>
      <c r="D634" s="2"/>
    </row>
    <row r="635" spans="2:4" x14ac:dyDescent="0.25">
      <c r="B635" s="2"/>
      <c r="C635" s="17"/>
      <c r="D635" s="2"/>
    </row>
    <row r="636" spans="2:4" x14ac:dyDescent="0.25">
      <c r="B636" s="2"/>
      <c r="C636" s="17"/>
      <c r="D636" s="2"/>
    </row>
    <row r="637" spans="2:4" x14ac:dyDescent="0.25">
      <c r="B637" s="2"/>
      <c r="C637" s="17"/>
      <c r="D637" s="2"/>
    </row>
    <row r="638" spans="2:4" x14ac:dyDescent="0.25">
      <c r="B638" s="2"/>
      <c r="C638" s="17"/>
      <c r="D638" s="2"/>
    </row>
    <row r="639" spans="2:4" x14ac:dyDescent="0.25">
      <c r="B639" s="2"/>
      <c r="C639" s="17"/>
      <c r="D639" s="2"/>
    </row>
    <row r="640" spans="2:4" x14ac:dyDescent="0.25">
      <c r="B640" s="2"/>
      <c r="C640" s="17"/>
      <c r="D640" s="2"/>
    </row>
    <row r="641" spans="2:4" x14ac:dyDescent="0.25">
      <c r="B641" s="2"/>
      <c r="C641" s="17"/>
      <c r="D641" s="2"/>
    </row>
    <row r="642" spans="2:4" x14ac:dyDescent="0.25">
      <c r="B642" s="2"/>
      <c r="C642" s="17"/>
      <c r="D642" s="2"/>
    </row>
    <row r="643" spans="2:4" x14ac:dyDescent="0.25">
      <c r="B643" s="2"/>
      <c r="C643" s="17"/>
      <c r="D643" s="2"/>
    </row>
    <row r="644" spans="2:4" x14ac:dyDescent="0.25">
      <c r="B644" s="2"/>
      <c r="C644" s="17"/>
      <c r="D644" s="2"/>
    </row>
    <row r="645" spans="2:4" x14ac:dyDescent="0.25">
      <c r="B645" s="2"/>
      <c r="C645" s="17"/>
      <c r="D645" s="2"/>
    </row>
    <row r="646" spans="2:4" x14ac:dyDescent="0.25">
      <c r="B646" s="2"/>
      <c r="C646" s="17"/>
      <c r="D646" s="2"/>
    </row>
    <row r="647" spans="2:4" x14ac:dyDescent="0.25">
      <c r="B647" s="2"/>
      <c r="C647" s="17"/>
      <c r="D647" s="2"/>
    </row>
    <row r="648" spans="2:4" x14ac:dyDescent="0.25">
      <c r="B648" s="2"/>
      <c r="C648" s="17"/>
      <c r="D648" s="2"/>
    </row>
    <row r="649" spans="2:4" x14ac:dyDescent="0.25">
      <c r="B649" s="2"/>
      <c r="C649" s="17"/>
      <c r="D649" s="2"/>
    </row>
    <row r="650" spans="2:4" x14ac:dyDescent="0.25">
      <c r="B650" s="2"/>
      <c r="C650" s="17"/>
      <c r="D650" s="2"/>
    </row>
    <row r="651" spans="2:4" x14ac:dyDescent="0.25">
      <c r="B651" s="2"/>
      <c r="C651" s="17"/>
      <c r="D651" s="2"/>
    </row>
    <row r="652" spans="2:4" x14ac:dyDescent="0.25">
      <c r="B652" s="2"/>
      <c r="C652" s="17"/>
      <c r="D652" s="2"/>
    </row>
    <row r="653" spans="2:4" x14ac:dyDescent="0.25">
      <c r="B653" s="2"/>
      <c r="C653" s="17"/>
      <c r="D653" s="2"/>
    </row>
    <row r="654" spans="2:4" x14ac:dyDescent="0.25">
      <c r="B654" s="2"/>
      <c r="C654" s="17"/>
      <c r="D654" s="2"/>
    </row>
    <row r="655" spans="2:4" x14ac:dyDescent="0.25">
      <c r="B655" s="2"/>
      <c r="C655" s="17"/>
      <c r="D655" s="2"/>
    </row>
    <row r="656" spans="2:4" x14ac:dyDescent="0.25">
      <c r="B656" s="2"/>
      <c r="C656" s="17"/>
      <c r="D656" s="2"/>
    </row>
    <row r="657" spans="2:4" x14ac:dyDescent="0.25">
      <c r="B657" s="2"/>
      <c r="C657" s="17"/>
      <c r="D657" s="2"/>
    </row>
    <row r="658" spans="2:4" x14ac:dyDescent="0.25">
      <c r="B658" s="2"/>
      <c r="C658" s="17"/>
      <c r="D658" s="2"/>
    </row>
    <row r="659" spans="2:4" x14ac:dyDescent="0.25">
      <c r="B659" s="2"/>
      <c r="C659" s="17"/>
      <c r="D659" s="2"/>
    </row>
    <row r="660" spans="2:4" x14ac:dyDescent="0.25">
      <c r="B660" s="2"/>
      <c r="C660" s="17"/>
      <c r="D660" s="2"/>
    </row>
    <row r="661" spans="2:4" x14ac:dyDescent="0.25">
      <c r="B661" s="2"/>
      <c r="C661" s="17"/>
      <c r="D661" s="2"/>
    </row>
    <row r="662" spans="2:4" x14ac:dyDescent="0.25">
      <c r="B662" s="2"/>
      <c r="C662" s="17"/>
      <c r="D662" s="2"/>
    </row>
    <row r="663" spans="2:4" x14ac:dyDescent="0.25">
      <c r="B663" s="2"/>
      <c r="C663" s="17"/>
      <c r="D663" s="2"/>
    </row>
    <row r="664" spans="2:4" x14ac:dyDescent="0.25">
      <c r="B664" s="2"/>
      <c r="C664" s="17"/>
      <c r="D664" s="2"/>
    </row>
    <row r="665" spans="2:4" x14ac:dyDescent="0.25">
      <c r="B665" s="2"/>
      <c r="C665" s="17"/>
      <c r="D665" s="2"/>
    </row>
    <row r="666" spans="2:4" x14ac:dyDescent="0.25">
      <c r="B666" s="2"/>
      <c r="C666" s="17"/>
      <c r="D666" s="2"/>
    </row>
    <row r="667" spans="2:4" x14ac:dyDescent="0.25">
      <c r="B667" s="2"/>
      <c r="C667" s="17"/>
      <c r="D667" s="2"/>
    </row>
    <row r="668" spans="2:4" x14ac:dyDescent="0.25">
      <c r="B668" s="2"/>
      <c r="C668" s="17"/>
      <c r="D668" s="2"/>
    </row>
    <row r="669" spans="2:4" x14ac:dyDescent="0.25">
      <c r="B669" s="2"/>
      <c r="C669" s="17"/>
      <c r="D669" s="2"/>
    </row>
    <row r="670" spans="2:4" x14ac:dyDescent="0.25">
      <c r="B670" s="2"/>
      <c r="C670" s="17"/>
      <c r="D670" s="2"/>
    </row>
    <row r="671" spans="2:4" x14ac:dyDescent="0.25">
      <c r="B671" s="2"/>
      <c r="C671" s="17"/>
      <c r="D671" s="2"/>
    </row>
    <row r="672" spans="2:4" x14ac:dyDescent="0.25">
      <c r="B672" s="2"/>
      <c r="C672" s="17"/>
      <c r="D672" s="2"/>
    </row>
    <row r="673" spans="2:4" x14ac:dyDescent="0.25">
      <c r="B673" s="2"/>
      <c r="C673" s="17"/>
      <c r="D673" s="2"/>
    </row>
    <row r="674" spans="2:4" x14ac:dyDescent="0.25">
      <c r="B674" s="2"/>
      <c r="C674" s="17"/>
      <c r="D674" s="2"/>
    </row>
    <row r="675" spans="2:4" x14ac:dyDescent="0.25">
      <c r="B675" s="2"/>
      <c r="C675" s="17"/>
      <c r="D675" s="2"/>
    </row>
    <row r="676" spans="2:4" x14ac:dyDescent="0.25">
      <c r="B676" s="2"/>
      <c r="C676" s="17"/>
      <c r="D676" s="2"/>
    </row>
    <row r="677" spans="2:4" x14ac:dyDescent="0.25">
      <c r="B677" s="2"/>
      <c r="C677" s="17"/>
      <c r="D677" s="2"/>
    </row>
    <row r="678" spans="2:4" x14ac:dyDescent="0.25">
      <c r="B678" s="2"/>
      <c r="C678" s="17"/>
      <c r="D678" s="2"/>
    </row>
    <row r="679" spans="2:4" x14ac:dyDescent="0.25">
      <c r="B679" s="2"/>
      <c r="C679" s="17"/>
      <c r="D679" s="2"/>
    </row>
    <row r="680" spans="2:4" x14ac:dyDescent="0.25">
      <c r="B680" s="2"/>
      <c r="C680" s="17"/>
      <c r="D680" s="2"/>
    </row>
    <row r="681" spans="2:4" x14ac:dyDescent="0.25">
      <c r="B681" s="2"/>
      <c r="C681" s="17"/>
      <c r="D681" s="2"/>
    </row>
    <row r="682" spans="2:4" x14ac:dyDescent="0.25">
      <c r="B682" s="2"/>
      <c r="C682" s="17"/>
      <c r="D682" s="2"/>
    </row>
    <row r="683" spans="2:4" x14ac:dyDescent="0.25">
      <c r="B683" s="2"/>
      <c r="C683" s="17"/>
      <c r="D683" s="2"/>
    </row>
    <row r="684" spans="2:4" x14ac:dyDescent="0.25">
      <c r="B684" s="2"/>
      <c r="C684" s="17"/>
      <c r="D684" s="2"/>
    </row>
    <row r="685" spans="2:4" x14ac:dyDescent="0.25">
      <c r="B685" s="2"/>
      <c r="C685" s="17"/>
      <c r="D685" s="2"/>
    </row>
    <row r="686" spans="2:4" x14ac:dyDescent="0.25">
      <c r="B686" s="2"/>
      <c r="C686" s="17"/>
      <c r="D686" s="2"/>
    </row>
    <row r="687" spans="2:4" x14ac:dyDescent="0.25">
      <c r="B687" s="2"/>
      <c r="C687" s="17"/>
      <c r="D687" s="2"/>
    </row>
    <row r="688" spans="2:4" x14ac:dyDescent="0.25">
      <c r="B688" s="2"/>
      <c r="C688" s="17"/>
      <c r="D688" s="2"/>
    </row>
    <row r="689" spans="2:4" x14ac:dyDescent="0.25">
      <c r="B689" s="2"/>
      <c r="C689" s="17"/>
      <c r="D689" s="2"/>
    </row>
    <row r="690" spans="2:4" x14ac:dyDescent="0.25">
      <c r="B690" s="2"/>
      <c r="C690" s="17"/>
      <c r="D690" s="2"/>
    </row>
    <row r="691" spans="2:4" x14ac:dyDescent="0.25">
      <c r="B691" s="2"/>
      <c r="C691" s="17"/>
      <c r="D691" s="2"/>
    </row>
    <row r="692" spans="2:4" x14ac:dyDescent="0.25">
      <c r="B692" s="2"/>
      <c r="C692" s="17"/>
      <c r="D692" s="2"/>
    </row>
    <row r="693" spans="2:4" x14ac:dyDescent="0.25">
      <c r="B693" s="2"/>
      <c r="C693" s="17"/>
      <c r="D693" s="2"/>
    </row>
    <row r="694" spans="2:4" x14ac:dyDescent="0.25">
      <c r="B694" s="2"/>
      <c r="C694" s="17"/>
      <c r="D694" s="2"/>
    </row>
    <row r="695" spans="2:4" x14ac:dyDescent="0.25">
      <c r="B695" s="2"/>
      <c r="C695" s="17"/>
      <c r="D695" s="2"/>
    </row>
    <row r="696" spans="2:4" x14ac:dyDescent="0.25">
      <c r="B696" s="2"/>
      <c r="C696" s="17"/>
      <c r="D696" s="2"/>
    </row>
    <row r="697" spans="2:4" x14ac:dyDescent="0.25">
      <c r="B697" s="2"/>
      <c r="C697" s="17"/>
      <c r="D697" s="2"/>
    </row>
    <row r="698" spans="2:4" x14ac:dyDescent="0.25">
      <c r="B698" s="2"/>
      <c r="C698" s="17"/>
      <c r="D698" s="2"/>
    </row>
    <row r="699" spans="2:4" x14ac:dyDescent="0.25">
      <c r="B699" s="2"/>
      <c r="C699" s="17"/>
      <c r="D699" s="2"/>
    </row>
    <row r="700" spans="2:4" x14ac:dyDescent="0.25">
      <c r="B700" s="2"/>
      <c r="C700" s="17"/>
      <c r="D700" s="2"/>
    </row>
    <row r="701" spans="2:4" x14ac:dyDescent="0.25">
      <c r="B701" s="2"/>
      <c r="C701" s="17"/>
      <c r="D701" s="2"/>
    </row>
    <row r="702" spans="2:4" x14ac:dyDescent="0.25">
      <c r="B702" s="2"/>
      <c r="C702" s="17"/>
      <c r="D702" s="2"/>
    </row>
    <row r="703" spans="2:4" x14ac:dyDescent="0.25">
      <c r="B703" s="2"/>
      <c r="C703" s="17"/>
      <c r="D703" s="2"/>
    </row>
    <row r="704" spans="2:4" x14ac:dyDescent="0.25">
      <c r="B704" s="2"/>
      <c r="C704" s="17"/>
      <c r="D704" s="2"/>
    </row>
    <row r="705" spans="2:4" x14ac:dyDescent="0.25">
      <c r="B705" s="2"/>
      <c r="C705" s="17"/>
      <c r="D705" s="2"/>
    </row>
    <row r="706" spans="2:4" x14ac:dyDescent="0.25">
      <c r="B706" s="2"/>
      <c r="C706" s="17"/>
      <c r="D706" s="2"/>
    </row>
    <row r="707" spans="2:4" x14ac:dyDescent="0.25">
      <c r="B707" s="2"/>
      <c r="C707" s="17"/>
      <c r="D707" s="2"/>
    </row>
    <row r="708" spans="2:4" x14ac:dyDescent="0.25">
      <c r="B708" s="2"/>
      <c r="C708" s="17"/>
      <c r="D708" s="2"/>
    </row>
    <row r="709" spans="2:4" x14ac:dyDescent="0.25">
      <c r="B709" s="2"/>
      <c r="C709" s="17"/>
      <c r="D709" s="2"/>
    </row>
    <row r="710" spans="2:4" x14ac:dyDescent="0.25">
      <c r="B710" s="2"/>
      <c r="C710" s="17"/>
      <c r="D710" s="2"/>
    </row>
    <row r="711" spans="2:4" x14ac:dyDescent="0.25">
      <c r="B711" s="2"/>
      <c r="C711" s="17"/>
      <c r="D711" s="2"/>
    </row>
    <row r="712" spans="2:4" x14ac:dyDescent="0.25">
      <c r="B712" s="2"/>
      <c r="C712" s="17"/>
      <c r="D712" s="2"/>
    </row>
    <row r="713" spans="2:4" x14ac:dyDescent="0.25">
      <c r="B713" s="2"/>
      <c r="C713" s="17"/>
      <c r="D713" s="2"/>
    </row>
    <row r="714" spans="2:4" x14ac:dyDescent="0.25">
      <c r="B714" s="2"/>
      <c r="C714" s="17"/>
      <c r="D714" s="2"/>
    </row>
    <row r="715" spans="2:4" x14ac:dyDescent="0.25">
      <c r="B715" s="2"/>
      <c r="C715" s="17"/>
      <c r="D715" s="2"/>
    </row>
    <row r="716" spans="2:4" x14ac:dyDescent="0.25">
      <c r="B716" s="2"/>
      <c r="C716" s="17"/>
      <c r="D716" s="2"/>
    </row>
    <row r="717" spans="2:4" x14ac:dyDescent="0.25">
      <c r="B717" s="2"/>
      <c r="C717" s="17"/>
      <c r="D717" s="2"/>
    </row>
    <row r="718" spans="2:4" x14ac:dyDescent="0.25">
      <c r="B718" s="2"/>
      <c r="C718" s="17"/>
      <c r="D718" s="2"/>
    </row>
    <row r="719" spans="2:4" x14ac:dyDescent="0.25">
      <c r="B719" s="2"/>
      <c r="C719" s="17"/>
      <c r="D719" s="2"/>
    </row>
    <row r="720" spans="2:4" x14ac:dyDescent="0.25">
      <c r="B720" s="2"/>
      <c r="C720" s="17"/>
      <c r="D720" s="2"/>
    </row>
    <row r="721" spans="2:4" x14ac:dyDescent="0.25">
      <c r="B721" s="2"/>
      <c r="C721" s="17"/>
      <c r="D721" s="2"/>
    </row>
    <row r="722" spans="2:4" x14ac:dyDescent="0.25">
      <c r="B722" s="2"/>
      <c r="C722" s="17"/>
      <c r="D722" s="2"/>
    </row>
    <row r="723" spans="2:4" x14ac:dyDescent="0.25">
      <c r="B723" s="2"/>
      <c r="C723" s="17"/>
      <c r="D723" s="2"/>
    </row>
    <row r="724" spans="2:4" x14ac:dyDescent="0.25">
      <c r="B724" s="2"/>
      <c r="C724" s="17"/>
      <c r="D724" s="2"/>
    </row>
    <row r="725" spans="2:4" x14ac:dyDescent="0.25">
      <c r="B725" s="2"/>
      <c r="C725" s="17"/>
      <c r="D725" s="2"/>
    </row>
    <row r="726" spans="2:4" x14ac:dyDescent="0.25">
      <c r="B726" s="2"/>
      <c r="C726" s="17"/>
      <c r="D726" s="2"/>
    </row>
    <row r="727" spans="2:4" x14ac:dyDescent="0.25">
      <c r="B727" s="2"/>
      <c r="C727" s="17"/>
      <c r="D727" s="2"/>
    </row>
    <row r="728" spans="2:4" x14ac:dyDescent="0.25">
      <c r="B728" s="2"/>
      <c r="C728" s="17"/>
      <c r="D728" s="2"/>
    </row>
    <row r="729" spans="2:4" x14ac:dyDescent="0.25">
      <c r="B729" s="2"/>
      <c r="C729" s="17"/>
      <c r="D729" s="2"/>
    </row>
    <row r="730" spans="2:4" x14ac:dyDescent="0.25">
      <c r="B730" s="2"/>
      <c r="C730" s="17"/>
      <c r="D730" s="2"/>
    </row>
    <row r="731" spans="2:4" x14ac:dyDescent="0.25">
      <c r="B731" s="2"/>
      <c r="C731" s="17"/>
      <c r="D731" s="2"/>
    </row>
    <row r="732" spans="2:4" x14ac:dyDescent="0.25">
      <c r="B732" s="2"/>
      <c r="C732" s="17"/>
      <c r="D732" s="2"/>
    </row>
    <row r="733" spans="2:4" x14ac:dyDescent="0.25">
      <c r="B733" s="2"/>
      <c r="C733" s="17"/>
      <c r="D733" s="2"/>
    </row>
    <row r="734" spans="2:4" x14ac:dyDescent="0.25">
      <c r="B734" s="2"/>
      <c r="C734" s="17"/>
      <c r="D734" s="2"/>
    </row>
    <row r="735" spans="2:4" x14ac:dyDescent="0.25">
      <c r="B735" s="2"/>
      <c r="C735" s="17"/>
      <c r="D735" s="2"/>
    </row>
    <row r="736" spans="2:4" x14ac:dyDescent="0.25">
      <c r="B736" s="2"/>
      <c r="C736" s="17"/>
      <c r="D736" s="2"/>
    </row>
    <row r="737" spans="2:4" x14ac:dyDescent="0.25">
      <c r="B737" s="2"/>
      <c r="C737" s="17"/>
      <c r="D737" s="2"/>
    </row>
    <row r="738" spans="2:4" x14ac:dyDescent="0.25">
      <c r="B738" s="2"/>
      <c r="C738" s="17"/>
      <c r="D738" s="2"/>
    </row>
    <row r="739" spans="2:4" x14ac:dyDescent="0.25">
      <c r="B739" s="2"/>
      <c r="C739" s="17"/>
      <c r="D739" s="2"/>
    </row>
    <row r="740" spans="2:4" x14ac:dyDescent="0.25">
      <c r="B740" s="2"/>
      <c r="C740" s="17"/>
      <c r="D740" s="2"/>
    </row>
    <row r="741" spans="2:4" x14ac:dyDescent="0.25">
      <c r="B741" s="2"/>
      <c r="C741" s="17"/>
      <c r="D741" s="2"/>
    </row>
    <row r="742" spans="2:4" x14ac:dyDescent="0.25">
      <c r="B742" s="2"/>
      <c r="C742" s="17"/>
      <c r="D742" s="2"/>
    </row>
    <row r="743" spans="2:4" x14ac:dyDescent="0.25">
      <c r="B743" s="2"/>
      <c r="C743" s="17"/>
      <c r="D743" s="2"/>
    </row>
    <row r="744" spans="2:4" x14ac:dyDescent="0.25">
      <c r="B744" s="2"/>
      <c r="C744" s="17"/>
      <c r="D744" s="2"/>
    </row>
    <row r="745" spans="2:4" x14ac:dyDescent="0.25">
      <c r="B745" s="2"/>
      <c r="C745" s="17"/>
      <c r="D745" s="2"/>
    </row>
    <row r="746" spans="2:4" x14ac:dyDescent="0.25">
      <c r="B746" s="2"/>
      <c r="C746" s="17"/>
      <c r="D746" s="2"/>
    </row>
    <row r="747" spans="2:4" x14ac:dyDescent="0.25">
      <c r="B747" s="2"/>
      <c r="C747" s="17"/>
      <c r="D747" s="2"/>
    </row>
    <row r="748" spans="2:4" x14ac:dyDescent="0.25">
      <c r="B748" s="2"/>
      <c r="C748" s="17"/>
      <c r="D748" s="2"/>
    </row>
    <row r="749" spans="2:4" x14ac:dyDescent="0.25">
      <c r="B749" s="2"/>
      <c r="C749" s="17"/>
      <c r="D749" s="2"/>
    </row>
    <row r="750" spans="2:4" x14ac:dyDescent="0.25">
      <c r="B750" s="2"/>
      <c r="C750" s="17"/>
      <c r="D750" s="2"/>
    </row>
    <row r="751" spans="2:4" x14ac:dyDescent="0.25">
      <c r="B751" s="2"/>
      <c r="C751" s="17"/>
      <c r="D751" s="2"/>
    </row>
    <row r="752" spans="2:4" x14ac:dyDescent="0.25">
      <c r="B752" s="2"/>
      <c r="C752" s="17"/>
      <c r="D752" s="2"/>
    </row>
    <row r="753" spans="2:4" x14ac:dyDescent="0.25">
      <c r="B753" s="2"/>
      <c r="C753" s="17"/>
      <c r="D753" s="2"/>
    </row>
    <row r="754" spans="2:4" x14ac:dyDescent="0.25">
      <c r="B754" s="2"/>
      <c r="C754" s="17"/>
      <c r="D754" s="2"/>
    </row>
    <row r="755" spans="2:4" x14ac:dyDescent="0.25">
      <c r="B755" s="2"/>
      <c r="C755" s="17"/>
      <c r="D755" s="2"/>
    </row>
    <row r="756" spans="2:4" x14ac:dyDescent="0.25">
      <c r="B756" s="2"/>
      <c r="C756" s="17"/>
      <c r="D756" s="2"/>
    </row>
    <row r="757" spans="2:4" x14ac:dyDescent="0.25">
      <c r="B757" s="2"/>
      <c r="C757" s="17"/>
      <c r="D757" s="2"/>
    </row>
    <row r="758" spans="2:4" x14ac:dyDescent="0.25">
      <c r="B758" s="2"/>
      <c r="C758" s="17"/>
      <c r="D758" s="2"/>
    </row>
    <row r="759" spans="2:4" x14ac:dyDescent="0.25">
      <c r="B759" s="2"/>
      <c r="C759" s="17"/>
      <c r="D759" s="2"/>
    </row>
    <row r="760" spans="2:4" x14ac:dyDescent="0.25">
      <c r="B760" s="2"/>
      <c r="C760" s="17"/>
      <c r="D760" s="2"/>
    </row>
    <row r="761" spans="2:4" x14ac:dyDescent="0.25">
      <c r="B761" s="2"/>
      <c r="C761" s="17"/>
      <c r="D761" s="2"/>
    </row>
    <row r="762" spans="2:4" x14ac:dyDescent="0.25">
      <c r="B762" s="2"/>
      <c r="C762" s="17"/>
      <c r="D762" s="2"/>
    </row>
    <row r="763" spans="2:4" x14ac:dyDescent="0.25">
      <c r="B763" s="2"/>
      <c r="C763" s="17"/>
      <c r="D763" s="2"/>
    </row>
    <row r="764" spans="2:4" x14ac:dyDescent="0.25">
      <c r="B764" s="2"/>
      <c r="C764" s="17"/>
      <c r="D764" s="2"/>
    </row>
    <row r="765" spans="2:4" x14ac:dyDescent="0.25">
      <c r="B765" s="2"/>
      <c r="C765" s="17"/>
      <c r="D765" s="2"/>
    </row>
    <row r="766" spans="2:4" x14ac:dyDescent="0.25">
      <c r="B766" s="2"/>
      <c r="C766" s="17"/>
      <c r="D766" s="2"/>
    </row>
    <row r="767" spans="2:4" x14ac:dyDescent="0.25">
      <c r="B767" s="2"/>
      <c r="C767" s="17"/>
      <c r="D767" s="2"/>
    </row>
    <row r="768" spans="2:4" x14ac:dyDescent="0.25">
      <c r="B768" s="2"/>
      <c r="C768" s="17"/>
      <c r="D768" s="2"/>
    </row>
    <row r="769" spans="2:4" x14ac:dyDescent="0.25">
      <c r="B769" s="2"/>
      <c r="C769" s="17"/>
      <c r="D769" s="2"/>
    </row>
    <row r="770" spans="2:4" x14ac:dyDescent="0.25">
      <c r="B770" s="2"/>
      <c r="C770" s="17"/>
      <c r="D770" s="2"/>
    </row>
    <row r="771" spans="2:4" x14ac:dyDescent="0.25">
      <c r="B771" s="2"/>
      <c r="C771" s="17"/>
      <c r="D771" s="2"/>
    </row>
    <row r="772" spans="2:4" x14ac:dyDescent="0.25">
      <c r="B772" s="2"/>
      <c r="C772" s="17"/>
      <c r="D772" s="2"/>
    </row>
    <row r="773" spans="2:4" x14ac:dyDescent="0.25">
      <c r="B773" s="2"/>
      <c r="C773" s="17"/>
      <c r="D773" s="2"/>
    </row>
    <row r="774" spans="2:4" x14ac:dyDescent="0.25">
      <c r="B774" s="2"/>
      <c r="C774" s="17"/>
      <c r="D774" s="2"/>
    </row>
    <row r="775" spans="2:4" x14ac:dyDescent="0.25">
      <c r="B775" s="2"/>
      <c r="C775" s="17"/>
      <c r="D775" s="2"/>
    </row>
    <row r="776" spans="2:4" x14ac:dyDescent="0.25">
      <c r="B776" s="2"/>
      <c r="C776" s="17"/>
      <c r="D776" s="2"/>
    </row>
    <row r="777" spans="2:4" x14ac:dyDescent="0.25">
      <c r="B777" s="2"/>
      <c r="C777" s="17"/>
      <c r="D777" s="2"/>
    </row>
    <row r="778" spans="2:4" x14ac:dyDescent="0.25">
      <c r="B778" s="2"/>
      <c r="C778" s="17"/>
      <c r="D778" s="2"/>
    </row>
    <row r="779" spans="2:4" x14ac:dyDescent="0.25">
      <c r="B779" s="2"/>
      <c r="C779" s="17"/>
      <c r="D779" s="2"/>
    </row>
    <row r="780" spans="2:4" x14ac:dyDescent="0.25">
      <c r="B780" s="2"/>
      <c r="C780" s="17"/>
      <c r="D780" s="2"/>
    </row>
    <row r="781" spans="2:4" x14ac:dyDescent="0.25">
      <c r="B781" s="2"/>
      <c r="C781" s="17"/>
      <c r="D781" s="2"/>
    </row>
    <row r="782" spans="2:4" x14ac:dyDescent="0.25">
      <c r="B782" s="2"/>
      <c r="C782" s="17"/>
      <c r="D782" s="2"/>
    </row>
    <row r="783" spans="2:4" x14ac:dyDescent="0.25">
      <c r="B783" s="2"/>
      <c r="C783" s="17"/>
      <c r="D783" s="2"/>
    </row>
    <row r="784" spans="2:4" x14ac:dyDescent="0.25">
      <c r="B784" s="2"/>
      <c r="C784" s="17"/>
      <c r="D784" s="2"/>
    </row>
    <row r="785" spans="2:4" x14ac:dyDescent="0.25">
      <c r="B785" s="2"/>
      <c r="C785" s="17"/>
      <c r="D785" s="2"/>
    </row>
    <row r="786" spans="2:4" x14ac:dyDescent="0.25">
      <c r="B786" s="2"/>
      <c r="C786" s="17"/>
      <c r="D786" s="2"/>
    </row>
    <row r="787" spans="2:4" x14ac:dyDescent="0.25">
      <c r="B787" s="2"/>
      <c r="C787" s="17"/>
      <c r="D787" s="2"/>
    </row>
    <row r="788" spans="2:4" x14ac:dyDescent="0.25">
      <c r="B788" s="2"/>
      <c r="C788" s="17"/>
      <c r="D788" s="2"/>
    </row>
    <row r="789" spans="2:4" x14ac:dyDescent="0.25">
      <c r="B789" s="2"/>
      <c r="C789" s="17"/>
      <c r="D789" s="2"/>
    </row>
    <row r="790" spans="2:4" x14ac:dyDescent="0.25">
      <c r="B790" s="2"/>
      <c r="C790" s="17"/>
      <c r="D790" s="2"/>
    </row>
    <row r="791" spans="2:4" x14ac:dyDescent="0.25">
      <c r="B791" s="2"/>
      <c r="C791" s="17"/>
      <c r="D791" s="2"/>
    </row>
    <row r="792" spans="2:4" x14ac:dyDescent="0.25">
      <c r="B792" s="2"/>
      <c r="C792" s="17"/>
      <c r="D792" s="2"/>
    </row>
    <row r="793" spans="2:4" x14ac:dyDescent="0.25">
      <c r="B793" s="2"/>
      <c r="C793" s="17"/>
      <c r="D793" s="2"/>
    </row>
    <row r="794" spans="2:4" x14ac:dyDescent="0.25">
      <c r="B794" s="2"/>
      <c r="C794" s="17"/>
      <c r="D794" s="2"/>
    </row>
    <row r="795" spans="2:4" x14ac:dyDescent="0.25">
      <c r="B795" s="2"/>
      <c r="C795" s="17"/>
      <c r="D795" s="2"/>
    </row>
    <row r="796" spans="2:4" x14ac:dyDescent="0.25">
      <c r="B796" s="2"/>
      <c r="C796" s="17"/>
      <c r="D796" s="2"/>
    </row>
    <row r="797" spans="2:4" x14ac:dyDescent="0.25">
      <c r="B797" s="2"/>
      <c r="C797" s="17"/>
      <c r="D797" s="2"/>
    </row>
    <row r="798" spans="2:4" x14ac:dyDescent="0.25">
      <c r="B798" s="2"/>
      <c r="C798" s="17"/>
      <c r="D798" s="2"/>
    </row>
    <row r="799" spans="2:4" x14ac:dyDescent="0.25">
      <c r="B799" s="2"/>
      <c r="C799" s="17"/>
      <c r="D799" s="2"/>
    </row>
    <row r="800" spans="2:4" x14ac:dyDescent="0.25">
      <c r="B800" s="2"/>
      <c r="C800" s="17"/>
      <c r="D800" s="2"/>
    </row>
    <row r="801" spans="2:4" x14ac:dyDescent="0.25">
      <c r="B801" s="2"/>
      <c r="C801" s="17"/>
      <c r="D801" s="2"/>
    </row>
    <row r="802" spans="2:4" x14ac:dyDescent="0.25">
      <c r="B802" s="2"/>
      <c r="C802" s="17"/>
      <c r="D802" s="2"/>
    </row>
    <row r="803" spans="2:4" x14ac:dyDescent="0.25">
      <c r="B803" s="2"/>
      <c r="C803" s="17"/>
      <c r="D803" s="2"/>
    </row>
    <row r="804" spans="2:4" x14ac:dyDescent="0.25">
      <c r="B804" s="2"/>
      <c r="C804" s="17"/>
      <c r="D804" s="2"/>
    </row>
    <row r="805" spans="2:4" x14ac:dyDescent="0.25">
      <c r="B805" s="2"/>
      <c r="C805" s="17"/>
      <c r="D805" s="2"/>
    </row>
    <row r="806" spans="2:4" x14ac:dyDescent="0.25">
      <c r="B806" s="2"/>
      <c r="C806" s="17"/>
      <c r="D806" s="2"/>
    </row>
    <row r="807" spans="2:4" x14ac:dyDescent="0.25">
      <c r="B807" s="2"/>
      <c r="C807" s="17"/>
      <c r="D807" s="2"/>
    </row>
    <row r="808" spans="2:4" x14ac:dyDescent="0.25">
      <c r="B808" s="2"/>
      <c r="C808" s="17"/>
      <c r="D808" s="2"/>
    </row>
    <row r="809" spans="2:4" x14ac:dyDescent="0.25">
      <c r="B809" s="2"/>
      <c r="C809" s="17"/>
      <c r="D809" s="2"/>
    </row>
    <row r="810" spans="2:4" x14ac:dyDescent="0.25">
      <c r="B810" s="2"/>
      <c r="C810" s="17"/>
      <c r="D810" s="2"/>
    </row>
    <row r="811" spans="2:4" x14ac:dyDescent="0.25">
      <c r="B811" s="2"/>
      <c r="C811" s="17"/>
      <c r="D811" s="2"/>
    </row>
    <row r="812" spans="2:4" x14ac:dyDescent="0.25">
      <c r="B812" s="2"/>
      <c r="C812" s="17"/>
      <c r="D812" s="2"/>
    </row>
    <row r="813" spans="2:4" x14ac:dyDescent="0.25">
      <c r="B813" s="2"/>
      <c r="C813" s="17"/>
      <c r="D813" s="2"/>
    </row>
    <row r="814" spans="2:4" x14ac:dyDescent="0.25">
      <c r="B814" s="2"/>
      <c r="C814" s="17"/>
      <c r="D814" s="2"/>
    </row>
    <row r="815" spans="2:4" x14ac:dyDescent="0.25">
      <c r="B815" s="2"/>
      <c r="C815" s="17"/>
      <c r="D815" s="2"/>
    </row>
    <row r="816" spans="2:4" x14ac:dyDescent="0.25">
      <c r="B816" s="2"/>
      <c r="C816" s="17"/>
      <c r="D816" s="2"/>
    </row>
    <row r="817" spans="2:4" x14ac:dyDescent="0.25">
      <c r="B817" s="2"/>
      <c r="C817" s="17"/>
      <c r="D817" s="2"/>
    </row>
    <row r="818" spans="2:4" x14ac:dyDescent="0.25">
      <c r="B818" s="2"/>
      <c r="C818" s="17"/>
      <c r="D818" s="2"/>
    </row>
    <row r="819" spans="2:4" x14ac:dyDescent="0.25">
      <c r="B819" s="2"/>
      <c r="C819" s="17"/>
      <c r="D819" s="2"/>
    </row>
    <row r="820" spans="2:4" x14ac:dyDescent="0.25">
      <c r="B820" s="2"/>
      <c r="C820" s="17"/>
      <c r="D820" s="2"/>
    </row>
    <row r="821" spans="2:4" x14ac:dyDescent="0.25">
      <c r="B821" s="2"/>
      <c r="C821" s="17"/>
      <c r="D821" s="2"/>
    </row>
    <row r="822" spans="2:4" x14ac:dyDescent="0.25">
      <c r="B822" s="2"/>
      <c r="C822" s="17"/>
      <c r="D822" s="2"/>
    </row>
    <row r="823" spans="2:4" x14ac:dyDescent="0.25">
      <c r="B823" s="2"/>
      <c r="C823" s="17"/>
      <c r="D823" s="2"/>
    </row>
    <row r="824" spans="2:4" x14ac:dyDescent="0.25">
      <c r="B824" s="2"/>
      <c r="C824" s="17"/>
      <c r="D824" s="2"/>
    </row>
    <row r="825" spans="2:4" x14ac:dyDescent="0.25">
      <c r="B825" s="2"/>
      <c r="C825" s="17"/>
      <c r="D825" s="2"/>
    </row>
    <row r="826" spans="2:4" x14ac:dyDescent="0.25">
      <c r="B826" s="2"/>
      <c r="C826" s="17"/>
      <c r="D826" s="2"/>
    </row>
    <row r="827" spans="2:4" x14ac:dyDescent="0.25">
      <c r="B827" s="2"/>
      <c r="C827" s="17"/>
      <c r="D827" s="2"/>
    </row>
    <row r="828" spans="2:4" x14ac:dyDescent="0.25">
      <c r="B828" s="2"/>
      <c r="C828" s="17"/>
      <c r="D828" s="2"/>
    </row>
    <row r="829" spans="2:4" x14ac:dyDescent="0.25">
      <c r="B829" s="2"/>
      <c r="C829" s="17"/>
      <c r="D829" s="2"/>
    </row>
    <row r="830" spans="2:4" x14ac:dyDescent="0.25">
      <c r="B830" s="2"/>
      <c r="C830" s="17"/>
      <c r="D830" s="2"/>
    </row>
    <row r="831" spans="2:4" x14ac:dyDescent="0.25">
      <c r="B831" s="2"/>
      <c r="C831" s="17"/>
      <c r="D831" s="2"/>
    </row>
    <row r="832" spans="2:4" x14ac:dyDescent="0.25">
      <c r="B832" s="2"/>
      <c r="C832" s="17"/>
      <c r="D832" s="2"/>
    </row>
    <row r="833" spans="2:4" x14ac:dyDescent="0.25">
      <c r="B833" s="2"/>
      <c r="C833" s="17"/>
      <c r="D833" s="2"/>
    </row>
    <row r="834" spans="2:4" x14ac:dyDescent="0.25">
      <c r="B834" s="2"/>
      <c r="C834" s="17"/>
      <c r="D834" s="2"/>
    </row>
    <row r="835" spans="2:4" x14ac:dyDescent="0.25">
      <c r="B835" s="2"/>
      <c r="C835" s="17"/>
      <c r="D835" s="2"/>
    </row>
    <row r="836" spans="2:4" x14ac:dyDescent="0.25">
      <c r="B836" s="2"/>
      <c r="C836" s="17"/>
      <c r="D836" s="2"/>
    </row>
    <row r="837" spans="2:4" x14ac:dyDescent="0.25">
      <c r="B837" s="2"/>
      <c r="C837" s="17"/>
      <c r="D837" s="2"/>
    </row>
    <row r="838" spans="2:4" x14ac:dyDescent="0.25">
      <c r="B838" s="2"/>
      <c r="C838" s="17"/>
      <c r="D838" s="2"/>
    </row>
    <row r="839" spans="2:4" x14ac:dyDescent="0.25">
      <c r="B839" s="2"/>
      <c r="C839" s="17"/>
      <c r="D839" s="2"/>
    </row>
    <row r="840" spans="2:4" x14ac:dyDescent="0.25">
      <c r="B840" s="2"/>
      <c r="C840" s="17"/>
      <c r="D840" s="2"/>
    </row>
    <row r="841" spans="2:4" x14ac:dyDescent="0.25">
      <c r="B841" s="2"/>
      <c r="C841" s="17"/>
      <c r="D841" s="2"/>
    </row>
    <row r="842" spans="2:4" x14ac:dyDescent="0.25">
      <c r="B842" s="2"/>
      <c r="C842" s="17"/>
      <c r="D842" s="2"/>
    </row>
    <row r="843" spans="2:4" x14ac:dyDescent="0.25">
      <c r="B843" s="2"/>
      <c r="C843" s="17"/>
      <c r="D843" s="2"/>
    </row>
    <row r="844" spans="2:4" x14ac:dyDescent="0.25">
      <c r="B844" s="2"/>
      <c r="C844" s="17"/>
      <c r="D844" s="2"/>
    </row>
    <row r="845" spans="2:4" x14ac:dyDescent="0.25">
      <c r="B845" s="2"/>
      <c r="C845" s="17"/>
      <c r="D845" s="2"/>
    </row>
    <row r="846" spans="2:4" x14ac:dyDescent="0.25">
      <c r="B846" s="2"/>
      <c r="C846" s="17"/>
      <c r="D846" s="2"/>
    </row>
    <row r="847" spans="2:4" x14ac:dyDescent="0.25">
      <c r="B847" s="2"/>
      <c r="C847" s="17"/>
      <c r="D847" s="2"/>
    </row>
    <row r="848" spans="2:4" x14ac:dyDescent="0.25">
      <c r="B848" s="2"/>
      <c r="C848" s="17"/>
      <c r="D848" s="2"/>
    </row>
    <row r="849" spans="2:4" x14ac:dyDescent="0.25">
      <c r="B849" s="2"/>
      <c r="C849" s="17"/>
      <c r="D849" s="2"/>
    </row>
    <row r="850" spans="2:4" x14ac:dyDescent="0.25">
      <c r="B850" s="2"/>
      <c r="C850" s="17"/>
      <c r="D850" s="2"/>
    </row>
    <row r="851" spans="2:4" x14ac:dyDescent="0.25">
      <c r="B851" s="2"/>
      <c r="C851" s="17"/>
      <c r="D851" s="2"/>
    </row>
    <row r="852" spans="2:4" x14ac:dyDescent="0.25">
      <c r="B852" s="2"/>
      <c r="C852" s="17"/>
      <c r="D852" s="2"/>
    </row>
    <row r="853" spans="2:4" x14ac:dyDescent="0.25">
      <c r="B853" s="2"/>
      <c r="C853" s="17"/>
      <c r="D853" s="2"/>
    </row>
    <row r="854" spans="2:4" x14ac:dyDescent="0.25">
      <c r="B854" s="2"/>
      <c r="C854" s="17"/>
      <c r="D854" s="2"/>
    </row>
    <row r="855" spans="2:4" x14ac:dyDescent="0.25">
      <c r="B855" s="2"/>
      <c r="C855" s="17"/>
      <c r="D855" s="2"/>
    </row>
    <row r="856" spans="2:4" x14ac:dyDescent="0.25">
      <c r="B856" s="2"/>
      <c r="C856" s="17"/>
      <c r="D856" s="2"/>
    </row>
    <row r="857" spans="2:4" x14ac:dyDescent="0.25">
      <c r="B857" s="2"/>
      <c r="C857" s="17"/>
      <c r="D857" s="2"/>
    </row>
    <row r="858" spans="2:4" x14ac:dyDescent="0.25">
      <c r="B858" s="2"/>
      <c r="C858" s="17"/>
      <c r="D858" s="2"/>
    </row>
    <row r="859" spans="2:4" x14ac:dyDescent="0.25">
      <c r="B859" s="2"/>
      <c r="C859" s="17"/>
      <c r="D859" s="2"/>
    </row>
    <row r="860" spans="2:4" x14ac:dyDescent="0.25">
      <c r="B860" s="2"/>
      <c r="C860" s="17"/>
      <c r="D860" s="2"/>
    </row>
    <row r="861" spans="2:4" x14ac:dyDescent="0.25">
      <c r="B861" s="2"/>
      <c r="C861" s="17"/>
      <c r="D861" s="2"/>
    </row>
    <row r="862" spans="2:4" x14ac:dyDescent="0.25">
      <c r="B862" s="2"/>
      <c r="C862" s="17"/>
      <c r="D862" s="2"/>
    </row>
    <row r="863" spans="2:4" x14ac:dyDescent="0.25">
      <c r="B863" s="2"/>
      <c r="C863" s="17"/>
      <c r="D863" s="2"/>
    </row>
    <row r="864" spans="2:4" x14ac:dyDescent="0.25">
      <c r="B864" s="2"/>
      <c r="C864" s="17"/>
      <c r="D864" s="2"/>
    </row>
    <row r="865" spans="2:4" x14ac:dyDescent="0.25">
      <c r="B865" s="2"/>
      <c r="C865" s="17"/>
      <c r="D865" s="2"/>
    </row>
    <row r="866" spans="2:4" x14ac:dyDescent="0.25">
      <c r="B866" s="2"/>
      <c r="C866" s="17"/>
      <c r="D866" s="2"/>
    </row>
    <row r="867" spans="2:4" x14ac:dyDescent="0.25">
      <c r="B867" s="2"/>
      <c r="C867" s="17"/>
      <c r="D867" s="2"/>
    </row>
    <row r="868" spans="2:4" x14ac:dyDescent="0.25">
      <c r="B868" s="2"/>
      <c r="C868" s="17"/>
      <c r="D868" s="2"/>
    </row>
    <row r="869" spans="2:4" x14ac:dyDescent="0.25">
      <c r="B869" s="2"/>
      <c r="C869" s="17"/>
      <c r="D869" s="2"/>
    </row>
    <row r="870" spans="2:4" x14ac:dyDescent="0.25">
      <c r="B870" s="2"/>
      <c r="C870" s="17"/>
      <c r="D870" s="2"/>
    </row>
    <row r="871" spans="2:4" x14ac:dyDescent="0.25">
      <c r="B871" s="2"/>
      <c r="C871" s="17"/>
      <c r="D871" s="2"/>
    </row>
    <row r="872" spans="2:4" x14ac:dyDescent="0.25">
      <c r="B872" s="2"/>
      <c r="C872" s="17"/>
      <c r="D872" s="2"/>
    </row>
    <row r="873" spans="2:4" x14ac:dyDescent="0.25">
      <c r="B873" s="2"/>
      <c r="C873" s="17"/>
      <c r="D873" s="2"/>
    </row>
    <row r="874" spans="2:4" x14ac:dyDescent="0.25">
      <c r="B874" s="2"/>
      <c r="C874" s="17"/>
      <c r="D874" s="2"/>
    </row>
    <row r="875" spans="2:4" x14ac:dyDescent="0.25">
      <c r="B875" s="2"/>
      <c r="C875" s="17"/>
      <c r="D875" s="2"/>
    </row>
    <row r="876" spans="2:4" x14ac:dyDescent="0.25">
      <c r="B876" s="2"/>
      <c r="C876" s="17"/>
      <c r="D876" s="2"/>
    </row>
    <row r="877" spans="2:4" x14ac:dyDescent="0.25">
      <c r="B877" s="2"/>
      <c r="C877" s="17"/>
      <c r="D877" s="2"/>
    </row>
    <row r="878" spans="2:4" x14ac:dyDescent="0.25">
      <c r="B878" s="2"/>
      <c r="C878" s="17"/>
      <c r="D878" s="2"/>
    </row>
    <row r="879" spans="2:4" x14ac:dyDescent="0.25">
      <c r="B879" s="2"/>
      <c r="C879" s="17"/>
      <c r="D879" s="2"/>
    </row>
    <row r="880" spans="2:4" x14ac:dyDescent="0.25">
      <c r="B880" s="2"/>
      <c r="C880" s="17"/>
      <c r="D880" s="2"/>
    </row>
    <row r="881" spans="2:4" x14ac:dyDescent="0.25">
      <c r="B881" s="2"/>
      <c r="C881" s="17"/>
      <c r="D881" s="2"/>
    </row>
    <row r="882" spans="2:4" x14ac:dyDescent="0.25">
      <c r="B882" s="2"/>
      <c r="C882" s="17"/>
      <c r="D882" s="2"/>
    </row>
    <row r="883" spans="2:4" x14ac:dyDescent="0.25">
      <c r="B883" s="2"/>
      <c r="C883" s="17"/>
      <c r="D883" s="2"/>
    </row>
    <row r="884" spans="2:4" x14ac:dyDescent="0.25">
      <c r="B884" s="2"/>
      <c r="C884" s="17"/>
      <c r="D884" s="2"/>
    </row>
    <row r="885" spans="2:4" x14ac:dyDescent="0.25">
      <c r="B885" s="2"/>
      <c r="C885" s="17"/>
      <c r="D885" s="2"/>
    </row>
    <row r="886" spans="2:4" x14ac:dyDescent="0.25">
      <c r="B886" s="2"/>
      <c r="C886" s="17"/>
      <c r="D886" s="2"/>
    </row>
    <row r="887" spans="2:4" x14ac:dyDescent="0.25">
      <c r="B887" s="2"/>
      <c r="C887" s="17"/>
      <c r="D887" s="2"/>
    </row>
    <row r="888" spans="2:4" x14ac:dyDescent="0.25">
      <c r="B888" s="2"/>
      <c r="C888" s="17"/>
      <c r="D888" s="2"/>
    </row>
    <row r="889" spans="2:4" x14ac:dyDescent="0.25">
      <c r="B889" s="2"/>
      <c r="C889" s="17"/>
      <c r="D889" s="2"/>
    </row>
    <row r="890" spans="2:4" x14ac:dyDescent="0.25">
      <c r="B890" s="2"/>
      <c r="C890" s="17"/>
      <c r="D890" s="2"/>
    </row>
    <row r="891" spans="2:4" x14ac:dyDescent="0.25">
      <c r="B891" s="2"/>
      <c r="C891" s="17"/>
      <c r="D891" s="2"/>
    </row>
    <row r="892" spans="2:4" x14ac:dyDescent="0.25">
      <c r="B892" s="2"/>
      <c r="C892" s="17"/>
      <c r="D892" s="2"/>
    </row>
    <row r="893" spans="2:4" x14ac:dyDescent="0.25">
      <c r="B893" s="2"/>
      <c r="C893" s="17"/>
      <c r="D893" s="2"/>
    </row>
    <row r="894" spans="2:4" x14ac:dyDescent="0.25">
      <c r="B894" s="2"/>
      <c r="C894" s="17"/>
      <c r="D894" s="2"/>
    </row>
    <row r="895" spans="2:4" x14ac:dyDescent="0.25">
      <c r="B895" s="2"/>
      <c r="C895" s="17"/>
      <c r="D895" s="2"/>
    </row>
    <row r="896" spans="2:4" x14ac:dyDescent="0.25">
      <c r="B896" s="2"/>
      <c r="C896" s="17"/>
      <c r="D896" s="2"/>
    </row>
    <row r="897" spans="2:4" x14ac:dyDescent="0.25">
      <c r="B897" s="2"/>
      <c r="C897" s="17"/>
      <c r="D897" s="2"/>
    </row>
    <row r="898" spans="2:4" x14ac:dyDescent="0.25">
      <c r="B898" s="2"/>
      <c r="C898" s="17"/>
      <c r="D898" s="2"/>
    </row>
    <row r="899" spans="2:4" x14ac:dyDescent="0.25">
      <c r="B899" s="2"/>
      <c r="C899" s="17"/>
      <c r="D899" s="2"/>
    </row>
    <row r="900" spans="2:4" x14ac:dyDescent="0.25">
      <c r="B900" s="2"/>
      <c r="C900" s="17"/>
      <c r="D900" s="2"/>
    </row>
    <row r="901" spans="2:4" x14ac:dyDescent="0.25">
      <c r="B901" s="2"/>
      <c r="C901" s="17"/>
      <c r="D901" s="2"/>
    </row>
    <row r="902" spans="2:4" x14ac:dyDescent="0.25">
      <c r="B902" s="2"/>
      <c r="C902" s="17"/>
      <c r="D902" s="2"/>
    </row>
    <row r="903" spans="2:4" x14ac:dyDescent="0.25">
      <c r="B903" s="2"/>
      <c r="C903" s="17"/>
      <c r="D903" s="2"/>
    </row>
    <row r="904" spans="2:4" x14ac:dyDescent="0.25">
      <c r="B904" s="2"/>
      <c r="C904" s="17"/>
      <c r="D904" s="2"/>
    </row>
    <row r="905" spans="2:4" x14ac:dyDescent="0.25">
      <c r="B905" s="2"/>
      <c r="C905" s="17"/>
      <c r="D905" s="2"/>
    </row>
    <row r="906" spans="2:4" x14ac:dyDescent="0.25">
      <c r="B906" s="2"/>
      <c r="C906" s="17"/>
      <c r="D906" s="2"/>
    </row>
    <row r="907" spans="2:4" x14ac:dyDescent="0.25">
      <c r="B907" s="2"/>
      <c r="C907" s="17"/>
      <c r="D907" s="2"/>
    </row>
    <row r="908" spans="2:4" x14ac:dyDescent="0.25">
      <c r="B908" s="2"/>
      <c r="C908" s="17"/>
      <c r="D908" s="2"/>
    </row>
    <row r="909" spans="2:4" x14ac:dyDescent="0.25">
      <c r="B909" s="2"/>
      <c r="C909" s="17"/>
      <c r="D909" s="2"/>
    </row>
    <row r="910" spans="2:4" x14ac:dyDescent="0.25">
      <c r="B910" s="2"/>
      <c r="C910" s="17"/>
      <c r="D910" s="2"/>
    </row>
    <row r="911" spans="2:4" x14ac:dyDescent="0.25">
      <c r="B911" s="2"/>
      <c r="C911" s="17"/>
      <c r="D911" s="2"/>
    </row>
    <row r="912" spans="2:4" x14ac:dyDescent="0.25">
      <c r="B912" s="2"/>
      <c r="C912" s="17"/>
      <c r="D912" s="2"/>
    </row>
    <row r="913" spans="2:4" x14ac:dyDescent="0.25">
      <c r="B913" s="2"/>
      <c r="C913" s="17"/>
      <c r="D913" s="2"/>
    </row>
    <row r="914" spans="2:4" x14ac:dyDescent="0.25">
      <c r="B914" s="2"/>
      <c r="C914" s="17"/>
      <c r="D914" s="2"/>
    </row>
    <row r="915" spans="2:4" x14ac:dyDescent="0.25">
      <c r="B915" s="2"/>
      <c r="C915" s="17"/>
      <c r="D915" s="2"/>
    </row>
    <row r="916" spans="2:4" x14ac:dyDescent="0.25">
      <c r="B916" s="2"/>
      <c r="C916" s="17"/>
      <c r="D916" s="2"/>
    </row>
    <row r="917" spans="2:4" x14ac:dyDescent="0.25">
      <c r="B917" s="2"/>
      <c r="C917" s="17"/>
      <c r="D917" s="2"/>
    </row>
    <row r="918" spans="2:4" x14ac:dyDescent="0.25">
      <c r="B918" s="2"/>
      <c r="C918" s="17"/>
      <c r="D918" s="2"/>
    </row>
    <row r="919" spans="2:4" x14ac:dyDescent="0.25">
      <c r="B919" s="2"/>
      <c r="C919" s="17"/>
      <c r="D919" s="2"/>
    </row>
    <row r="920" spans="2:4" x14ac:dyDescent="0.25">
      <c r="B920" s="2"/>
      <c r="C920" s="17"/>
      <c r="D920" s="2"/>
    </row>
    <row r="921" spans="2:4" x14ac:dyDescent="0.25">
      <c r="B921" s="2"/>
      <c r="C921" s="17"/>
      <c r="D921" s="2"/>
    </row>
    <row r="922" spans="2:4" x14ac:dyDescent="0.25">
      <c r="B922" s="2"/>
      <c r="C922" s="17"/>
      <c r="D922" s="2"/>
    </row>
    <row r="923" spans="2:4" x14ac:dyDescent="0.25">
      <c r="B923" s="2"/>
      <c r="C923" s="17"/>
      <c r="D923" s="2"/>
    </row>
    <row r="924" spans="2:4" x14ac:dyDescent="0.25">
      <c r="B924" s="2"/>
      <c r="C924" s="17"/>
      <c r="D924" s="2"/>
    </row>
    <row r="925" spans="2:4" x14ac:dyDescent="0.25">
      <c r="B925" s="2"/>
      <c r="C925" s="17"/>
      <c r="D925" s="2"/>
    </row>
    <row r="926" spans="2:4" x14ac:dyDescent="0.25">
      <c r="B926" s="2"/>
      <c r="C926" s="17"/>
      <c r="D926" s="2"/>
    </row>
    <row r="927" spans="2:4" x14ac:dyDescent="0.25">
      <c r="B927" s="2"/>
      <c r="C927" s="17"/>
      <c r="D927" s="2"/>
    </row>
    <row r="928" spans="2:4" x14ac:dyDescent="0.25">
      <c r="B928" s="2"/>
      <c r="C928" s="17"/>
      <c r="D928" s="2"/>
    </row>
    <row r="929" spans="2:4" x14ac:dyDescent="0.25">
      <c r="B929" s="2"/>
      <c r="C929" s="17"/>
      <c r="D929" s="2"/>
    </row>
    <row r="930" spans="2:4" x14ac:dyDescent="0.25">
      <c r="B930" s="2"/>
      <c r="C930" s="17"/>
      <c r="D930" s="2"/>
    </row>
    <row r="931" spans="2:4" x14ac:dyDescent="0.25">
      <c r="B931" s="2"/>
      <c r="C931" s="17"/>
      <c r="D931" s="2"/>
    </row>
    <row r="932" spans="2:4" x14ac:dyDescent="0.25">
      <c r="B932" s="2"/>
      <c r="C932" s="17"/>
      <c r="D932" s="2"/>
    </row>
    <row r="933" spans="2:4" x14ac:dyDescent="0.25">
      <c r="B933" s="2"/>
      <c r="C933" s="17"/>
      <c r="D933" s="2"/>
    </row>
    <row r="934" spans="2:4" x14ac:dyDescent="0.25">
      <c r="B934" s="2"/>
      <c r="C934" s="17"/>
      <c r="D934" s="2"/>
    </row>
    <row r="935" spans="2:4" x14ac:dyDescent="0.25">
      <c r="B935" s="2"/>
      <c r="C935" s="17"/>
      <c r="D935" s="2"/>
    </row>
    <row r="936" spans="2:4" x14ac:dyDescent="0.25">
      <c r="B936" s="2"/>
      <c r="C936" s="17"/>
      <c r="D936" s="2"/>
    </row>
    <row r="937" spans="2:4" x14ac:dyDescent="0.25">
      <c r="B937" s="2"/>
      <c r="C937" s="17"/>
      <c r="D937" s="2"/>
    </row>
    <row r="938" spans="2:4" x14ac:dyDescent="0.25">
      <c r="B938" s="2"/>
      <c r="C938" s="17"/>
      <c r="D938" s="2"/>
    </row>
    <row r="939" spans="2:4" x14ac:dyDescent="0.25">
      <c r="B939" s="2"/>
      <c r="C939" s="17"/>
      <c r="D939" s="2"/>
    </row>
    <row r="940" spans="2:4" x14ac:dyDescent="0.25">
      <c r="B940" s="2"/>
      <c r="C940" s="17"/>
      <c r="D940" s="2"/>
    </row>
    <row r="941" spans="2:4" x14ac:dyDescent="0.25">
      <c r="B941" s="2"/>
      <c r="C941" s="17"/>
      <c r="D941" s="2"/>
    </row>
    <row r="942" spans="2:4" x14ac:dyDescent="0.25">
      <c r="B942" s="2"/>
      <c r="C942" s="17"/>
      <c r="D942" s="2"/>
    </row>
    <row r="943" spans="2:4" x14ac:dyDescent="0.25">
      <c r="B943" s="2"/>
      <c r="C943" s="17"/>
      <c r="D943" s="2"/>
    </row>
    <row r="944" spans="2:4" x14ac:dyDescent="0.25">
      <c r="B944" s="2"/>
      <c r="C944" s="17"/>
      <c r="D944" s="2"/>
    </row>
    <row r="945" spans="2:4" x14ac:dyDescent="0.25">
      <c r="B945" s="2"/>
      <c r="C945" s="17"/>
      <c r="D945" s="2"/>
    </row>
    <row r="946" spans="2:4" x14ac:dyDescent="0.25">
      <c r="B946" s="2"/>
      <c r="C946" s="17"/>
      <c r="D946" s="2"/>
    </row>
    <row r="947" spans="2:4" x14ac:dyDescent="0.25">
      <c r="B947" s="2"/>
      <c r="C947" s="17"/>
      <c r="D947" s="2"/>
    </row>
    <row r="948" spans="2:4" x14ac:dyDescent="0.25">
      <c r="B948" s="2"/>
      <c r="C948" s="17"/>
      <c r="D948" s="2"/>
    </row>
    <row r="949" spans="2:4" x14ac:dyDescent="0.25">
      <c r="B949" s="2"/>
      <c r="C949" s="17"/>
      <c r="D949" s="2"/>
    </row>
    <row r="950" spans="2:4" x14ac:dyDescent="0.25">
      <c r="B950" s="2"/>
      <c r="C950" s="17"/>
      <c r="D950" s="2"/>
    </row>
    <row r="951" spans="2:4" x14ac:dyDescent="0.25">
      <c r="B951" s="2"/>
      <c r="C951" s="17"/>
      <c r="D951" s="2"/>
    </row>
    <row r="952" spans="2:4" x14ac:dyDescent="0.25">
      <c r="B952" s="2"/>
      <c r="C952" s="17"/>
      <c r="D952" s="2"/>
    </row>
    <row r="953" spans="2:4" x14ac:dyDescent="0.25">
      <c r="B953" s="2"/>
      <c r="C953" s="17"/>
      <c r="D953" s="2"/>
    </row>
    <row r="954" spans="2:4" x14ac:dyDescent="0.25">
      <c r="B954" s="2"/>
      <c r="C954" s="17"/>
      <c r="D954" s="2"/>
    </row>
    <row r="955" spans="2:4" x14ac:dyDescent="0.25">
      <c r="B955" s="2"/>
      <c r="C955" s="17"/>
      <c r="D955" s="2"/>
    </row>
    <row r="956" spans="2:4" x14ac:dyDescent="0.25">
      <c r="B956" s="2"/>
      <c r="C956" s="17"/>
      <c r="D956" s="2"/>
    </row>
    <row r="957" spans="2:4" x14ac:dyDescent="0.25">
      <c r="B957" s="2"/>
      <c r="C957" s="17"/>
      <c r="D957" s="2"/>
    </row>
    <row r="958" spans="2:4" x14ac:dyDescent="0.25">
      <c r="B958" s="2"/>
      <c r="C958" s="17"/>
      <c r="D958" s="2"/>
    </row>
    <row r="959" spans="2:4" x14ac:dyDescent="0.25">
      <c r="B959" s="2"/>
      <c r="C959" s="17"/>
      <c r="D959" s="2"/>
    </row>
    <row r="960" spans="2:4" x14ac:dyDescent="0.25">
      <c r="B960" s="2"/>
      <c r="C960" s="17"/>
      <c r="D960" s="2"/>
    </row>
    <row r="961" spans="2:4" x14ac:dyDescent="0.25">
      <c r="B961" s="2"/>
      <c r="C961" s="17"/>
      <c r="D961" s="2"/>
    </row>
    <row r="962" spans="2:4" x14ac:dyDescent="0.25">
      <c r="B962" s="2"/>
      <c r="C962" s="17"/>
      <c r="D962" s="2"/>
    </row>
    <row r="963" spans="2:4" x14ac:dyDescent="0.25">
      <c r="B963" s="2"/>
      <c r="C963" s="17"/>
      <c r="D963" s="2"/>
    </row>
    <row r="964" spans="2:4" x14ac:dyDescent="0.25">
      <c r="B964" s="2"/>
      <c r="C964" s="17"/>
      <c r="D964" s="2"/>
    </row>
    <row r="965" spans="2:4" x14ac:dyDescent="0.25">
      <c r="B965" s="2"/>
      <c r="C965" s="17"/>
      <c r="D965" s="2"/>
    </row>
    <row r="966" spans="2:4" x14ac:dyDescent="0.25">
      <c r="B966" s="2"/>
      <c r="C966" s="17"/>
      <c r="D966" s="2"/>
    </row>
    <row r="967" spans="2:4" x14ac:dyDescent="0.25">
      <c r="B967" s="2"/>
      <c r="C967" s="17"/>
      <c r="D967" s="2"/>
    </row>
    <row r="968" spans="2:4" x14ac:dyDescent="0.25">
      <c r="B968" s="2"/>
      <c r="C968" s="17"/>
      <c r="D968" s="2"/>
    </row>
    <row r="969" spans="2:4" x14ac:dyDescent="0.25">
      <c r="B969" s="2"/>
      <c r="C969" s="17"/>
      <c r="D969" s="2"/>
    </row>
    <row r="970" spans="2:4" x14ac:dyDescent="0.25">
      <c r="B970" s="2"/>
      <c r="C970" s="17"/>
      <c r="D970" s="2"/>
    </row>
    <row r="971" spans="2:4" x14ac:dyDescent="0.25">
      <c r="B971" s="2"/>
      <c r="C971" s="17"/>
      <c r="D971" s="2"/>
    </row>
    <row r="972" spans="2:4" x14ac:dyDescent="0.25">
      <c r="B972" s="2"/>
      <c r="C972" s="17"/>
      <c r="D972" s="2"/>
    </row>
    <row r="973" spans="2:4" x14ac:dyDescent="0.25">
      <c r="B973" s="2"/>
      <c r="C973" s="17"/>
      <c r="D973" s="2"/>
    </row>
    <row r="974" spans="2:4" x14ac:dyDescent="0.25">
      <c r="B974" s="2"/>
      <c r="C974" s="17"/>
      <c r="D974" s="2"/>
    </row>
    <row r="975" spans="2:4" x14ac:dyDescent="0.25">
      <c r="B975" s="2"/>
      <c r="C975" s="17"/>
      <c r="D975" s="2"/>
    </row>
    <row r="976" spans="2:4" x14ac:dyDescent="0.25">
      <c r="B976" s="2"/>
      <c r="C976" s="17"/>
      <c r="D976" s="2"/>
    </row>
    <row r="977" spans="2:4" x14ac:dyDescent="0.25">
      <c r="B977" s="2"/>
      <c r="C977" s="17"/>
      <c r="D977" s="2"/>
    </row>
    <row r="978" spans="2:4" x14ac:dyDescent="0.25">
      <c r="B978" s="2"/>
      <c r="C978" s="17"/>
      <c r="D978" s="2"/>
    </row>
    <row r="979" spans="2:4" x14ac:dyDescent="0.25">
      <c r="B979" s="2"/>
      <c r="C979" s="17"/>
      <c r="D979" s="2"/>
    </row>
    <row r="980" spans="2:4" x14ac:dyDescent="0.25">
      <c r="B980" s="2"/>
      <c r="C980" s="17"/>
      <c r="D980" s="2"/>
    </row>
    <row r="981" spans="2:4" x14ac:dyDescent="0.25">
      <c r="B981" s="2"/>
      <c r="C981" s="17"/>
      <c r="D981" s="2"/>
    </row>
    <row r="982" spans="2:4" x14ac:dyDescent="0.25">
      <c r="B982" s="2"/>
      <c r="C982" s="17"/>
      <c r="D982" s="2"/>
    </row>
    <row r="983" spans="2:4" x14ac:dyDescent="0.25">
      <c r="B983" s="2"/>
      <c r="C983" s="17"/>
      <c r="D983" s="2"/>
    </row>
    <row r="984" spans="2:4" x14ac:dyDescent="0.25">
      <c r="B984" s="2"/>
      <c r="C984" s="17"/>
      <c r="D984" s="2"/>
    </row>
    <row r="985" spans="2:4" x14ac:dyDescent="0.25">
      <c r="B985" s="2"/>
      <c r="C985" s="17"/>
      <c r="D985" s="2"/>
    </row>
    <row r="986" spans="2:4" x14ac:dyDescent="0.25">
      <c r="B986" s="2"/>
      <c r="C986" s="17"/>
      <c r="D986" s="2"/>
    </row>
    <row r="987" spans="2:4" x14ac:dyDescent="0.25">
      <c r="B987" s="2"/>
      <c r="C987" s="17"/>
      <c r="D987" s="2"/>
    </row>
    <row r="988" spans="2:4" x14ac:dyDescent="0.25">
      <c r="B988" s="2"/>
      <c r="C988" s="17"/>
      <c r="D988" s="2"/>
    </row>
    <row r="989" spans="2:4" x14ac:dyDescent="0.25">
      <c r="B989" s="2"/>
      <c r="C989" s="17"/>
      <c r="D989" s="2"/>
    </row>
    <row r="990" spans="2:4" x14ac:dyDescent="0.25">
      <c r="B990" s="2"/>
      <c r="C990" s="17"/>
      <c r="D990" s="2"/>
    </row>
    <row r="991" spans="2:4" x14ac:dyDescent="0.25">
      <c r="B991" s="2"/>
      <c r="C991" s="17"/>
      <c r="D991" s="2"/>
    </row>
    <row r="992" spans="2:4" x14ac:dyDescent="0.25">
      <c r="B992" s="2"/>
      <c r="C992" s="17"/>
      <c r="D992" s="2"/>
    </row>
    <row r="993" spans="2:4" x14ac:dyDescent="0.25">
      <c r="B993" s="2"/>
      <c r="C993" s="17"/>
      <c r="D993" s="2"/>
    </row>
    <row r="994" spans="2:4" x14ac:dyDescent="0.25">
      <c r="B994" s="2"/>
      <c r="C994" s="17"/>
      <c r="D994" s="2"/>
    </row>
    <row r="995" spans="2:4" x14ac:dyDescent="0.25">
      <c r="B995" s="2"/>
      <c r="C995" s="17"/>
      <c r="D995" s="2"/>
    </row>
    <row r="996" spans="2:4" x14ac:dyDescent="0.25">
      <c r="B996" s="2"/>
      <c r="C996" s="17"/>
      <c r="D996" s="2"/>
    </row>
    <row r="997" spans="2:4" x14ac:dyDescent="0.25">
      <c r="B997" s="2"/>
      <c r="C997" s="17"/>
      <c r="D997" s="2"/>
    </row>
    <row r="998" spans="2:4" x14ac:dyDescent="0.25">
      <c r="B998" s="2"/>
      <c r="C998" s="17"/>
      <c r="D998" s="2"/>
    </row>
    <row r="999" spans="2:4" x14ac:dyDescent="0.25">
      <c r="B999" s="2"/>
      <c r="C999" s="17"/>
      <c r="D999" s="2"/>
    </row>
    <row r="1000" spans="2:4" x14ac:dyDescent="0.25">
      <c r="B1000" s="2"/>
      <c r="C1000" s="17"/>
      <c r="D1000" s="2"/>
    </row>
    <row r="1001" spans="2:4" x14ac:dyDescent="0.25">
      <c r="B1001" s="2"/>
      <c r="C1001" s="17"/>
      <c r="D1001" s="2"/>
    </row>
    <row r="1002" spans="2:4" x14ac:dyDescent="0.25">
      <c r="B1002" s="2"/>
      <c r="C1002" s="17"/>
      <c r="D1002" s="2"/>
    </row>
    <row r="1003" spans="2:4" x14ac:dyDescent="0.25">
      <c r="B1003" s="2"/>
      <c r="C1003" s="17"/>
      <c r="D1003" s="2"/>
    </row>
    <row r="1004" spans="2:4" x14ac:dyDescent="0.25">
      <c r="B1004" s="2"/>
      <c r="C1004" s="17"/>
      <c r="D1004" s="2"/>
    </row>
    <row r="1005" spans="2:4" x14ac:dyDescent="0.25">
      <c r="B1005" s="2"/>
      <c r="C1005" s="17"/>
      <c r="D1005" s="2"/>
    </row>
    <row r="1006" spans="2:4" x14ac:dyDescent="0.25">
      <c r="B1006" s="2"/>
      <c r="C1006" s="17"/>
      <c r="D1006" s="2"/>
    </row>
    <row r="1007" spans="2:4" x14ac:dyDescent="0.25">
      <c r="B1007" s="2"/>
      <c r="C1007" s="17"/>
      <c r="D1007" s="2"/>
    </row>
    <row r="1008" spans="2:4" x14ac:dyDescent="0.25">
      <c r="B1008" s="2"/>
      <c r="C1008" s="17"/>
      <c r="D1008" s="2"/>
    </row>
    <row r="1009" spans="2:4" x14ac:dyDescent="0.25">
      <c r="B1009" s="2"/>
      <c r="C1009" s="17"/>
      <c r="D1009" s="2"/>
    </row>
    <row r="1010" spans="2:4" x14ac:dyDescent="0.25">
      <c r="B1010" s="2"/>
      <c r="C1010" s="17"/>
      <c r="D1010" s="2"/>
    </row>
    <row r="1011" spans="2:4" x14ac:dyDescent="0.25">
      <c r="B1011" s="2"/>
      <c r="C1011" s="17"/>
      <c r="D1011" s="2"/>
    </row>
    <row r="1012" spans="2:4" x14ac:dyDescent="0.25">
      <c r="B1012" s="2"/>
      <c r="C1012" s="17"/>
      <c r="D1012" s="2"/>
    </row>
    <row r="1013" spans="2:4" x14ac:dyDescent="0.25">
      <c r="B1013" s="2"/>
      <c r="C1013" s="17"/>
      <c r="D1013" s="2"/>
    </row>
    <row r="1014" spans="2:4" x14ac:dyDescent="0.25">
      <c r="B1014" s="2"/>
      <c r="C1014" s="17"/>
      <c r="D1014" s="2"/>
    </row>
    <row r="1015" spans="2:4" x14ac:dyDescent="0.25">
      <c r="B1015" s="2"/>
      <c r="C1015" s="17"/>
      <c r="D1015" s="2"/>
    </row>
    <row r="1016" spans="2:4" x14ac:dyDescent="0.25">
      <c r="B1016" s="2"/>
      <c r="C1016" s="17"/>
      <c r="D1016" s="2"/>
    </row>
    <row r="1017" spans="2:4" x14ac:dyDescent="0.25">
      <c r="B1017" s="2"/>
      <c r="C1017" s="17"/>
      <c r="D1017" s="2"/>
    </row>
    <row r="1018" spans="2:4" x14ac:dyDescent="0.25">
      <c r="B1018" s="2"/>
      <c r="C1018" s="17"/>
      <c r="D1018" s="2"/>
    </row>
    <row r="1019" spans="2:4" x14ac:dyDescent="0.25">
      <c r="B1019" s="2"/>
      <c r="C1019" s="17"/>
      <c r="D1019" s="2"/>
    </row>
    <row r="1020" spans="2:4" x14ac:dyDescent="0.25">
      <c r="B1020" s="2"/>
      <c r="C1020" s="17"/>
      <c r="D1020" s="2"/>
    </row>
    <row r="1021" spans="2:4" x14ac:dyDescent="0.25">
      <c r="B1021" s="2"/>
      <c r="C1021" s="17"/>
      <c r="D1021" s="2"/>
    </row>
    <row r="1022" spans="2:4" x14ac:dyDescent="0.25">
      <c r="B1022" s="2"/>
      <c r="C1022" s="17"/>
      <c r="D1022" s="2"/>
    </row>
    <row r="1023" spans="2:4" x14ac:dyDescent="0.25">
      <c r="B1023" s="2"/>
      <c r="C1023" s="17"/>
      <c r="D1023" s="2"/>
    </row>
    <row r="1024" spans="2:4" x14ac:dyDescent="0.25">
      <c r="B1024" s="2"/>
      <c r="C1024" s="17"/>
      <c r="D1024" s="2"/>
    </row>
    <row r="1025" spans="2:4" x14ac:dyDescent="0.25">
      <c r="B1025" s="2"/>
      <c r="C1025" s="17"/>
      <c r="D1025" s="2"/>
    </row>
    <row r="1026" spans="2:4" x14ac:dyDescent="0.25">
      <c r="B1026" s="2"/>
      <c r="C1026" s="17"/>
      <c r="D1026" s="2"/>
    </row>
    <row r="1027" spans="2:4" x14ac:dyDescent="0.25">
      <c r="B1027" s="2"/>
      <c r="C1027" s="17"/>
      <c r="D1027" s="2"/>
    </row>
    <row r="1028" spans="2:4" x14ac:dyDescent="0.25">
      <c r="B1028" s="2"/>
      <c r="C1028" s="17"/>
      <c r="D1028" s="2"/>
    </row>
    <row r="1029" spans="2:4" x14ac:dyDescent="0.25">
      <c r="B1029" s="2"/>
      <c r="C1029" s="17"/>
      <c r="D1029" s="2"/>
    </row>
    <row r="1030" spans="2:4" x14ac:dyDescent="0.25">
      <c r="B1030" s="2"/>
      <c r="C1030" s="17"/>
      <c r="D1030" s="2"/>
    </row>
    <row r="1031" spans="2:4" x14ac:dyDescent="0.25">
      <c r="B1031" s="2"/>
      <c r="C1031" s="17"/>
      <c r="D1031" s="2"/>
    </row>
    <row r="1032" spans="2:4" x14ac:dyDescent="0.25">
      <c r="B1032" s="2"/>
      <c r="C1032" s="17"/>
      <c r="D1032" s="2"/>
    </row>
    <row r="1033" spans="2:4" x14ac:dyDescent="0.25">
      <c r="B1033" s="2"/>
      <c r="C1033" s="17"/>
      <c r="D1033" s="2"/>
    </row>
    <row r="1034" spans="2:4" x14ac:dyDescent="0.25">
      <c r="B1034" s="2"/>
      <c r="C1034" s="17"/>
      <c r="D1034" s="2"/>
    </row>
    <row r="1035" spans="2:4" x14ac:dyDescent="0.25">
      <c r="B1035" s="2"/>
      <c r="C1035" s="17"/>
      <c r="D1035" s="2"/>
    </row>
    <row r="1036" spans="2:4" x14ac:dyDescent="0.25">
      <c r="B1036" s="2"/>
      <c r="C1036" s="17"/>
      <c r="D1036" s="2"/>
    </row>
    <row r="1037" spans="2:4" x14ac:dyDescent="0.25">
      <c r="B1037" s="2"/>
      <c r="C1037" s="17"/>
      <c r="D1037" s="2"/>
    </row>
    <row r="1038" spans="2:4" x14ac:dyDescent="0.25">
      <c r="B1038" s="2"/>
      <c r="C1038" s="17"/>
      <c r="D1038" s="2"/>
    </row>
    <row r="1039" spans="2:4" x14ac:dyDescent="0.25">
      <c r="B1039" s="2"/>
      <c r="C1039" s="17"/>
      <c r="D1039" s="2"/>
    </row>
    <row r="1040" spans="2:4" x14ac:dyDescent="0.25">
      <c r="B1040" s="2"/>
      <c r="C1040" s="17"/>
      <c r="D1040" s="2"/>
    </row>
    <row r="1041" spans="2:4" x14ac:dyDescent="0.25">
      <c r="B1041" s="2"/>
      <c r="C1041" s="17"/>
      <c r="D1041" s="2"/>
    </row>
    <row r="1042" spans="2:4" x14ac:dyDescent="0.25">
      <c r="B1042" s="2"/>
      <c r="C1042" s="17"/>
      <c r="D1042" s="2"/>
    </row>
    <row r="1043" spans="2:4" x14ac:dyDescent="0.25">
      <c r="B1043" s="2"/>
      <c r="C1043" s="17"/>
      <c r="D1043" s="2"/>
    </row>
    <row r="1044" spans="2:4" x14ac:dyDescent="0.25">
      <c r="B1044" s="2"/>
      <c r="C1044" s="17"/>
      <c r="D1044" s="2"/>
    </row>
    <row r="1045" spans="2:4" x14ac:dyDescent="0.25">
      <c r="B1045" s="2"/>
      <c r="C1045" s="17"/>
      <c r="D1045" s="2"/>
    </row>
    <row r="1046" spans="2:4" x14ac:dyDescent="0.25">
      <c r="B1046" s="2"/>
      <c r="C1046" s="17"/>
      <c r="D1046" s="2"/>
    </row>
    <row r="1047" spans="2:4" x14ac:dyDescent="0.25">
      <c r="B1047" s="2"/>
      <c r="C1047" s="17"/>
      <c r="D1047" s="2"/>
    </row>
    <row r="1048" spans="2:4" x14ac:dyDescent="0.25">
      <c r="B1048" s="2"/>
      <c r="C1048" s="17"/>
      <c r="D1048" s="2"/>
    </row>
    <row r="1049" spans="2:4" x14ac:dyDescent="0.25">
      <c r="B1049" s="2"/>
      <c r="C1049" s="17"/>
      <c r="D1049" s="2"/>
    </row>
    <row r="1050" spans="2:4" x14ac:dyDescent="0.25">
      <c r="B1050" s="2"/>
      <c r="C1050" s="17"/>
      <c r="D1050" s="2"/>
    </row>
    <row r="1051" spans="2:4" x14ac:dyDescent="0.25">
      <c r="B1051" s="2"/>
      <c r="C1051" s="17"/>
      <c r="D1051" s="2"/>
    </row>
    <row r="1052" spans="2:4" x14ac:dyDescent="0.25">
      <c r="B1052" s="2"/>
      <c r="C1052" s="17"/>
      <c r="D1052" s="2"/>
    </row>
    <row r="1053" spans="2:4" x14ac:dyDescent="0.25">
      <c r="B1053" s="2"/>
      <c r="C1053" s="17"/>
      <c r="D1053" s="2"/>
    </row>
    <row r="1054" spans="2:4" x14ac:dyDescent="0.25">
      <c r="B1054" s="2"/>
      <c r="C1054" s="17"/>
      <c r="D1054" s="2"/>
    </row>
    <row r="1055" spans="2:4" x14ac:dyDescent="0.25">
      <c r="B1055" s="2"/>
      <c r="C1055" s="17"/>
      <c r="D1055" s="2"/>
    </row>
    <row r="1056" spans="2:4" x14ac:dyDescent="0.25">
      <c r="B1056" s="2"/>
      <c r="C1056" s="17"/>
      <c r="D1056" s="2"/>
    </row>
    <row r="1057" spans="2:4" x14ac:dyDescent="0.25">
      <c r="B1057" s="2"/>
      <c r="C1057" s="17"/>
      <c r="D1057" s="2"/>
    </row>
    <row r="1058" spans="2:4" x14ac:dyDescent="0.25">
      <c r="B1058" s="2"/>
      <c r="C1058" s="17"/>
      <c r="D1058" s="2"/>
    </row>
    <row r="1059" spans="2:4" x14ac:dyDescent="0.25">
      <c r="B1059" s="2"/>
      <c r="C1059" s="17"/>
      <c r="D1059" s="2"/>
    </row>
    <row r="1060" spans="2:4" x14ac:dyDescent="0.25">
      <c r="B1060" s="2"/>
      <c r="C1060" s="17"/>
      <c r="D1060" s="2"/>
    </row>
    <row r="1061" spans="2:4" x14ac:dyDescent="0.25">
      <c r="B1061" s="2"/>
      <c r="C1061" s="17"/>
      <c r="D1061" s="2"/>
    </row>
    <row r="1062" spans="2:4" x14ac:dyDescent="0.25">
      <c r="B1062" s="2"/>
      <c r="C1062" s="17"/>
      <c r="D1062" s="2"/>
    </row>
    <row r="1063" spans="2:4" x14ac:dyDescent="0.25">
      <c r="B1063" s="2"/>
      <c r="C1063" s="17"/>
      <c r="D1063" s="2"/>
    </row>
    <row r="1064" spans="2:4" x14ac:dyDescent="0.25">
      <c r="B1064" s="2"/>
      <c r="C1064" s="17"/>
      <c r="D1064" s="2"/>
    </row>
    <row r="1065" spans="2:4" x14ac:dyDescent="0.25">
      <c r="B1065" s="2"/>
      <c r="C1065" s="17"/>
      <c r="D1065" s="2"/>
    </row>
    <row r="1066" spans="2:4" x14ac:dyDescent="0.25">
      <c r="B1066" s="2"/>
      <c r="C1066" s="17"/>
      <c r="D1066" s="2"/>
    </row>
    <row r="1067" spans="2:4" x14ac:dyDescent="0.25">
      <c r="B1067" s="2"/>
      <c r="C1067" s="17"/>
      <c r="D1067" s="2"/>
    </row>
    <row r="1068" spans="2:4" x14ac:dyDescent="0.25">
      <c r="B1068" s="2"/>
      <c r="C1068" s="17"/>
      <c r="D1068" s="2"/>
    </row>
    <row r="1069" spans="2:4" x14ac:dyDescent="0.25">
      <c r="B1069" s="2"/>
      <c r="C1069" s="17"/>
      <c r="D1069" s="2"/>
    </row>
    <row r="1070" spans="2:4" x14ac:dyDescent="0.25">
      <c r="B1070" s="2"/>
      <c r="C1070" s="17"/>
      <c r="D1070" s="2"/>
    </row>
    <row r="1071" spans="2:4" x14ac:dyDescent="0.25">
      <c r="B1071" s="2"/>
      <c r="C1071" s="17"/>
      <c r="D1071" s="2"/>
    </row>
    <row r="1072" spans="2:4" x14ac:dyDescent="0.25">
      <c r="B1072" s="2"/>
      <c r="C1072" s="17"/>
      <c r="D1072" s="2"/>
    </row>
    <row r="1073" spans="2:4" x14ac:dyDescent="0.25">
      <c r="B1073" s="2"/>
      <c r="C1073" s="17"/>
      <c r="D1073" s="2"/>
    </row>
    <row r="1074" spans="2:4" x14ac:dyDescent="0.25">
      <c r="B1074" s="2"/>
      <c r="C1074" s="17"/>
      <c r="D1074" s="2"/>
    </row>
    <row r="1075" spans="2:4" x14ac:dyDescent="0.25">
      <c r="B1075" s="2"/>
      <c r="C1075" s="17"/>
      <c r="D1075" s="2"/>
    </row>
    <row r="1076" spans="2:4" x14ac:dyDescent="0.25">
      <c r="B1076" s="2"/>
      <c r="C1076" s="17"/>
      <c r="D1076" s="2"/>
    </row>
    <row r="1077" spans="2:4" x14ac:dyDescent="0.25">
      <c r="B1077" s="2"/>
      <c r="C1077" s="17"/>
      <c r="D1077" s="2"/>
    </row>
    <row r="1078" spans="2:4" x14ac:dyDescent="0.25">
      <c r="B1078" s="2"/>
      <c r="C1078" s="17"/>
      <c r="D1078" s="2"/>
    </row>
    <row r="1079" spans="2:4" x14ac:dyDescent="0.25">
      <c r="B1079" s="2"/>
      <c r="C1079" s="17"/>
      <c r="D1079" s="2"/>
    </row>
    <row r="1080" spans="2:4" x14ac:dyDescent="0.25">
      <c r="B1080" s="2"/>
      <c r="C1080" s="17"/>
      <c r="D1080" s="2"/>
    </row>
    <row r="1081" spans="2:4" x14ac:dyDescent="0.25">
      <c r="B1081" s="2"/>
      <c r="C1081" s="17"/>
      <c r="D1081" s="2"/>
    </row>
    <row r="1082" spans="2:4" x14ac:dyDescent="0.25">
      <c r="B1082" s="2"/>
      <c r="C1082" s="17"/>
      <c r="D1082" s="2"/>
    </row>
    <row r="1083" spans="2:4" x14ac:dyDescent="0.25">
      <c r="B1083" s="2"/>
      <c r="C1083" s="17"/>
      <c r="D1083" s="2"/>
    </row>
    <row r="1084" spans="2:4" x14ac:dyDescent="0.25">
      <c r="B1084" s="2"/>
      <c r="C1084" s="17"/>
      <c r="D1084" s="2"/>
    </row>
    <row r="1085" spans="2:4" x14ac:dyDescent="0.25">
      <c r="B1085" s="2"/>
      <c r="C1085" s="17"/>
      <c r="D1085" s="2"/>
    </row>
    <row r="1086" spans="2:4" x14ac:dyDescent="0.25">
      <c r="B1086" s="2"/>
      <c r="C1086" s="17"/>
      <c r="D1086" s="2"/>
    </row>
    <row r="1087" spans="2:4" x14ac:dyDescent="0.25">
      <c r="B1087" s="2"/>
      <c r="C1087" s="17"/>
      <c r="D1087" s="2"/>
    </row>
    <row r="1088" spans="2:4" x14ac:dyDescent="0.25">
      <c r="B1088" s="2"/>
      <c r="C1088" s="17"/>
      <c r="D1088" s="2"/>
    </row>
    <row r="1089" spans="2:4" x14ac:dyDescent="0.25">
      <c r="B1089" s="2"/>
      <c r="C1089" s="17"/>
      <c r="D1089" s="2"/>
    </row>
    <row r="1090" spans="2:4" x14ac:dyDescent="0.25">
      <c r="B1090" s="2"/>
      <c r="C1090" s="17"/>
      <c r="D1090" s="2"/>
    </row>
    <row r="1091" spans="2:4" x14ac:dyDescent="0.25">
      <c r="B1091" s="2"/>
      <c r="C1091" s="17"/>
      <c r="D1091" s="2"/>
    </row>
    <row r="1092" spans="2:4" x14ac:dyDescent="0.25">
      <c r="B1092" s="2"/>
      <c r="C1092" s="17"/>
      <c r="D1092" s="2"/>
    </row>
    <row r="1093" spans="2:4" x14ac:dyDescent="0.25">
      <c r="B1093" s="2"/>
      <c r="C1093" s="17"/>
      <c r="D1093" s="2"/>
    </row>
    <row r="1094" spans="2:4" x14ac:dyDescent="0.25">
      <c r="B1094" s="2"/>
      <c r="C1094" s="17"/>
      <c r="D1094" s="2"/>
    </row>
    <row r="1095" spans="2:4" x14ac:dyDescent="0.25">
      <c r="B1095" s="2"/>
      <c r="C1095" s="17"/>
      <c r="D1095" s="2"/>
    </row>
    <row r="1096" spans="2:4" x14ac:dyDescent="0.25">
      <c r="B1096" s="2"/>
      <c r="C1096" s="17"/>
      <c r="D1096" s="2"/>
    </row>
    <row r="1097" spans="2:4" x14ac:dyDescent="0.25">
      <c r="B1097" s="2"/>
      <c r="C1097" s="17"/>
      <c r="D1097" s="2"/>
    </row>
    <row r="1098" spans="2:4" x14ac:dyDescent="0.25">
      <c r="B1098" s="2"/>
      <c r="C1098" s="17"/>
      <c r="D1098" s="2"/>
    </row>
    <row r="1099" spans="2:4" x14ac:dyDescent="0.25">
      <c r="B1099" s="2"/>
      <c r="C1099" s="17"/>
      <c r="D1099" s="2"/>
    </row>
    <row r="1100" spans="2:4" x14ac:dyDescent="0.25">
      <c r="B1100" s="2"/>
      <c r="C1100" s="17"/>
      <c r="D1100" s="2"/>
    </row>
    <row r="1101" spans="2:4" x14ac:dyDescent="0.25">
      <c r="B1101" s="2"/>
      <c r="C1101" s="17"/>
      <c r="D1101" s="2"/>
    </row>
    <row r="1102" spans="2:4" x14ac:dyDescent="0.25">
      <c r="B1102" s="2"/>
      <c r="C1102" s="17"/>
      <c r="D1102" s="2"/>
    </row>
    <row r="1103" spans="2:4" x14ac:dyDescent="0.25">
      <c r="B1103" s="2"/>
      <c r="C1103" s="17"/>
      <c r="D1103" s="2"/>
    </row>
    <row r="1104" spans="2:4" x14ac:dyDescent="0.25">
      <c r="B1104" s="2"/>
      <c r="C1104" s="17"/>
      <c r="D1104" s="2"/>
    </row>
    <row r="1105" spans="2:4" x14ac:dyDescent="0.25">
      <c r="B1105" s="2"/>
      <c r="C1105" s="17"/>
      <c r="D1105" s="2"/>
    </row>
    <row r="1106" spans="2:4" x14ac:dyDescent="0.25">
      <c r="B1106" s="2"/>
      <c r="C1106" s="17"/>
      <c r="D1106" s="2"/>
    </row>
    <row r="1107" spans="2:4" x14ac:dyDescent="0.25">
      <c r="B1107" s="2"/>
      <c r="C1107" s="17"/>
      <c r="D1107" s="2"/>
    </row>
    <row r="1108" spans="2:4" x14ac:dyDescent="0.25">
      <c r="B1108" s="2"/>
      <c r="C1108" s="17"/>
      <c r="D1108" s="2"/>
    </row>
    <row r="1109" spans="2:4" x14ac:dyDescent="0.25">
      <c r="B1109" s="2"/>
      <c r="C1109" s="17"/>
      <c r="D1109" s="2"/>
    </row>
    <row r="1110" spans="2:4" x14ac:dyDescent="0.25">
      <c r="B1110" s="2"/>
      <c r="C1110" s="17"/>
      <c r="D1110" s="2"/>
    </row>
    <row r="1111" spans="2:4" x14ac:dyDescent="0.25">
      <c r="B1111" s="2"/>
      <c r="C1111" s="17"/>
      <c r="D1111" s="2"/>
    </row>
    <row r="1112" spans="2:4" x14ac:dyDescent="0.25">
      <c r="B1112" s="2"/>
      <c r="C1112" s="17"/>
      <c r="D1112" s="2"/>
    </row>
    <row r="1113" spans="2:4" x14ac:dyDescent="0.25">
      <c r="B1113" s="2"/>
      <c r="C1113" s="17"/>
      <c r="D1113" s="2"/>
    </row>
    <row r="1114" spans="2:4" x14ac:dyDescent="0.25">
      <c r="B1114" s="2"/>
      <c r="C1114" s="17"/>
      <c r="D1114" s="2"/>
    </row>
    <row r="1115" spans="2:4" x14ac:dyDescent="0.25">
      <c r="B1115" s="2"/>
      <c r="C1115" s="17"/>
      <c r="D1115" s="2"/>
    </row>
    <row r="1116" spans="2:4" x14ac:dyDescent="0.25">
      <c r="B1116" s="2"/>
      <c r="C1116" s="17"/>
      <c r="D1116" s="2"/>
    </row>
    <row r="1117" spans="2:4" x14ac:dyDescent="0.25">
      <c r="B1117" s="2"/>
      <c r="C1117" s="17"/>
      <c r="D1117" s="2"/>
    </row>
    <row r="1118" spans="2:4" x14ac:dyDescent="0.25">
      <c r="B1118" s="2"/>
      <c r="C1118" s="17"/>
      <c r="D1118" s="2"/>
    </row>
    <row r="1119" spans="2:4" x14ac:dyDescent="0.25">
      <c r="B1119" s="2"/>
      <c r="C1119" s="17"/>
      <c r="D1119" s="2"/>
    </row>
    <row r="1120" spans="2:4" x14ac:dyDescent="0.25">
      <c r="B1120" s="2"/>
      <c r="C1120" s="17"/>
      <c r="D1120" s="2"/>
    </row>
    <row r="1121" spans="2:4" x14ac:dyDescent="0.25">
      <c r="B1121" s="2"/>
      <c r="C1121" s="17"/>
      <c r="D1121" s="2"/>
    </row>
    <row r="1122" spans="2:4" x14ac:dyDescent="0.25">
      <c r="B1122" s="2"/>
      <c r="C1122" s="17"/>
      <c r="D1122" s="2"/>
    </row>
    <row r="1123" spans="2:4" x14ac:dyDescent="0.25">
      <c r="B1123" s="2"/>
      <c r="C1123" s="17"/>
      <c r="D1123" s="2"/>
    </row>
    <row r="1124" spans="2:4" x14ac:dyDescent="0.25">
      <c r="B1124" s="2"/>
      <c r="C1124" s="17"/>
      <c r="D1124" s="2"/>
    </row>
    <row r="1125" spans="2:4" x14ac:dyDescent="0.25">
      <c r="B1125" s="2"/>
      <c r="C1125" s="17"/>
      <c r="D1125" s="2"/>
    </row>
    <row r="1126" spans="2:4" x14ac:dyDescent="0.25">
      <c r="B1126" s="2"/>
      <c r="C1126" s="17"/>
      <c r="D1126" s="2"/>
    </row>
    <row r="1127" spans="2:4" x14ac:dyDescent="0.25">
      <c r="B1127" s="2"/>
      <c r="C1127" s="17"/>
      <c r="D1127" s="2"/>
    </row>
    <row r="1128" spans="2:4" x14ac:dyDescent="0.25">
      <c r="B1128" s="2"/>
      <c r="C1128" s="17"/>
      <c r="D1128" s="2"/>
    </row>
    <row r="1129" spans="2:4" x14ac:dyDescent="0.25">
      <c r="B1129" s="2"/>
      <c r="C1129" s="17"/>
      <c r="D1129" s="2"/>
    </row>
    <row r="1130" spans="2:4" x14ac:dyDescent="0.25">
      <c r="B1130" s="2"/>
      <c r="C1130" s="17"/>
      <c r="D1130" s="2"/>
    </row>
    <row r="1131" spans="2:4" x14ac:dyDescent="0.25">
      <c r="B1131" s="2"/>
      <c r="C1131" s="17"/>
      <c r="D1131" s="2"/>
    </row>
    <row r="1132" spans="2:4" x14ac:dyDescent="0.25">
      <c r="B1132" s="2"/>
      <c r="C1132" s="17"/>
      <c r="D1132" s="2"/>
    </row>
    <row r="1133" spans="2:4" x14ac:dyDescent="0.25">
      <c r="B1133" s="2"/>
      <c r="C1133" s="17"/>
      <c r="D1133" s="2"/>
    </row>
    <row r="1134" spans="2:4" x14ac:dyDescent="0.25">
      <c r="B1134" s="2"/>
      <c r="C1134" s="17"/>
      <c r="D1134" s="2"/>
    </row>
    <row r="1135" spans="2:4" x14ac:dyDescent="0.25">
      <c r="B1135" s="2"/>
      <c r="C1135" s="17"/>
      <c r="D1135" s="2"/>
    </row>
    <row r="1136" spans="2:4" x14ac:dyDescent="0.25">
      <c r="B1136" s="2"/>
      <c r="C1136" s="17"/>
      <c r="D1136" s="2"/>
    </row>
    <row r="1137" spans="2:4" x14ac:dyDescent="0.25">
      <c r="B1137" s="2"/>
      <c r="C1137" s="17"/>
      <c r="D1137" s="2"/>
    </row>
    <row r="1138" spans="2:4" x14ac:dyDescent="0.25">
      <c r="B1138" s="2"/>
      <c r="C1138" s="17"/>
      <c r="D1138" s="2"/>
    </row>
    <row r="1139" spans="2:4" x14ac:dyDescent="0.25">
      <c r="B1139" s="2"/>
      <c r="C1139" s="17"/>
      <c r="D1139" s="2"/>
    </row>
    <row r="1140" spans="2:4" x14ac:dyDescent="0.25">
      <c r="B1140" s="2"/>
      <c r="C1140" s="17"/>
      <c r="D1140" s="2"/>
    </row>
    <row r="1141" spans="2:4" x14ac:dyDescent="0.25">
      <c r="B1141" s="2"/>
      <c r="C1141" s="17"/>
      <c r="D1141" s="2"/>
    </row>
    <row r="1142" spans="2:4" x14ac:dyDescent="0.25">
      <c r="B1142" s="2"/>
      <c r="C1142" s="17"/>
      <c r="D1142" s="2"/>
    </row>
    <row r="1143" spans="2:4" x14ac:dyDescent="0.25">
      <c r="B1143" s="2"/>
      <c r="C1143" s="17"/>
      <c r="D1143" s="2"/>
    </row>
    <row r="1144" spans="2:4" x14ac:dyDescent="0.25">
      <c r="B1144" s="2"/>
      <c r="C1144" s="17"/>
      <c r="D1144" s="2"/>
    </row>
    <row r="1145" spans="2:4" x14ac:dyDescent="0.25">
      <c r="B1145" s="2"/>
      <c r="C1145" s="17"/>
      <c r="D1145" s="2"/>
    </row>
    <row r="1146" spans="2:4" x14ac:dyDescent="0.25">
      <c r="B1146" s="2"/>
      <c r="C1146" s="17"/>
      <c r="D1146" s="2"/>
    </row>
    <row r="1147" spans="2:4" x14ac:dyDescent="0.25">
      <c r="B1147" s="2"/>
      <c r="C1147" s="17"/>
      <c r="D1147" s="2"/>
    </row>
    <row r="1148" spans="2:4" x14ac:dyDescent="0.25">
      <c r="B1148" s="2"/>
      <c r="C1148" s="17"/>
      <c r="D1148" s="2"/>
    </row>
    <row r="1149" spans="2:4" x14ac:dyDescent="0.25">
      <c r="B1149" s="2"/>
      <c r="C1149" s="17"/>
      <c r="D1149" s="2"/>
    </row>
    <row r="1150" spans="2:4" x14ac:dyDescent="0.25">
      <c r="B1150" s="2"/>
      <c r="C1150" s="17"/>
      <c r="D1150" s="2"/>
    </row>
    <row r="1151" spans="2:4" x14ac:dyDescent="0.25">
      <c r="B1151" s="2"/>
      <c r="C1151" s="17"/>
      <c r="D1151" s="2"/>
    </row>
    <row r="1152" spans="2:4" x14ac:dyDescent="0.25">
      <c r="B1152" s="2"/>
      <c r="C1152" s="17"/>
      <c r="D1152" s="2"/>
    </row>
    <row r="1153" spans="2:4" x14ac:dyDescent="0.25">
      <c r="B1153" s="2"/>
      <c r="C1153" s="17"/>
      <c r="D1153" s="2"/>
    </row>
    <row r="1154" spans="2:4" x14ac:dyDescent="0.25">
      <c r="B1154" s="2"/>
      <c r="C1154" s="17"/>
      <c r="D1154" s="2"/>
    </row>
    <row r="1155" spans="2:4" x14ac:dyDescent="0.25">
      <c r="B1155" s="2"/>
      <c r="C1155" s="17"/>
      <c r="D1155" s="2"/>
    </row>
    <row r="1156" spans="2:4" x14ac:dyDescent="0.25">
      <c r="B1156" s="2"/>
      <c r="C1156" s="17"/>
      <c r="D1156" s="2"/>
    </row>
    <row r="1157" spans="2:4" x14ac:dyDescent="0.25">
      <c r="B1157" s="2"/>
      <c r="C1157" s="17"/>
      <c r="D1157" s="2"/>
    </row>
    <row r="1158" spans="2:4" x14ac:dyDescent="0.25">
      <c r="B1158" s="2"/>
      <c r="C1158" s="17"/>
      <c r="D1158" s="2"/>
    </row>
    <row r="1159" spans="2:4" x14ac:dyDescent="0.25">
      <c r="B1159" s="2"/>
      <c r="C1159" s="17"/>
      <c r="D1159" s="2"/>
    </row>
    <row r="1160" spans="2:4" x14ac:dyDescent="0.25">
      <c r="B1160" s="2"/>
      <c r="C1160" s="17"/>
      <c r="D1160" s="2"/>
    </row>
    <row r="1161" spans="2:4" x14ac:dyDescent="0.25">
      <c r="B1161" s="2"/>
      <c r="C1161" s="17"/>
      <c r="D1161" s="2"/>
    </row>
    <row r="1162" spans="2:4" x14ac:dyDescent="0.25">
      <c r="B1162" s="2"/>
      <c r="C1162" s="17"/>
      <c r="D1162" s="2"/>
    </row>
    <row r="1163" spans="2:4" x14ac:dyDescent="0.25">
      <c r="B1163" s="2"/>
      <c r="C1163" s="17"/>
      <c r="D1163" s="2"/>
    </row>
    <row r="1164" spans="2:4" x14ac:dyDescent="0.25">
      <c r="B1164" s="2"/>
      <c r="C1164" s="17"/>
      <c r="D1164" s="2"/>
    </row>
    <row r="1165" spans="2:4" x14ac:dyDescent="0.25">
      <c r="B1165" s="2"/>
      <c r="C1165" s="17"/>
      <c r="D1165" s="2"/>
    </row>
    <row r="1166" spans="2:4" x14ac:dyDescent="0.25">
      <c r="B1166" s="2"/>
      <c r="C1166" s="17"/>
      <c r="D1166" s="2"/>
    </row>
    <row r="1167" spans="2:4" x14ac:dyDescent="0.25">
      <c r="B1167" s="2"/>
      <c r="C1167" s="17"/>
      <c r="D1167" s="2"/>
    </row>
    <row r="1168" spans="2:4" x14ac:dyDescent="0.25">
      <c r="B1168" s="2"/>
      <c r="C1168" s="17"/>
      <c r="D1168" s="2"/>
    </row>
    <row r="1169" spans="2:4" x14ac:dyDescent="0.25">
      <c r="B1169" s="2"/>
      <c r="C1169" s="17"/>
      <c r="D1169" s="2"/>
    </row>
    <row r="1170" spans="2:4" x14ac:dyDescent="0.25">
      <c r="B1170" s="2"/>
      <c r="C1170" s="17"/>
      <c r="D1170" s="2"/>
    </row>
    <row r="1171" spans="2:4" x14ac:dyDescent="0.25">
      <c r="B1171" s="2"/>
      <c r="C1171" s="17"/>
      <c r="D1171" s="2"/>
    </row>
    <row r="1172" spans="2:4" x14ac:dyDescent="0.25">
      <c r="B1172" s="2"/>
      <c r="C1172" s="17"/>
      <c r="D1172" s="2"/>
    </row>
    <row r="1173" spans="2:4" x14ac:dyDescent="0.25">
      <c r="B1173" s="2"/>
      <c r="C1173" s="17"/>
      <c r="D1173" s="2"/>
    </row>
    <row r="1174" spans="2:4" x14ac:dyDescent="0.25">
      <c r="B1174" s="2"/>
      <c r="C1174" s="17"/>
      <c r="D1174" s="2"/>
    </row>
    <row r="1175" spans="2:4" x14ac:dyDescent="0.25">
      <c r="B1175" s="2"/>
      <c r="C1175" s="17"/>
      <c r="D1175" s="2"/>
    </row>
    <row r="1176" spans="2:4" x14ac:dyDescent="0.25">
      <c r="B1176" s="2"/>
      <c r="C1176" s="17"/>
      <c r="D1176" s="2"/>
    </row>
    <row r="1177" spans="2:4" x14ac:dyDescent="0.25">
      <c r="B1177" s="2"/>
      <c r="C1177" s="17"/>
      <c r="D1177" s="2"/>
    </row>
    <row r="1178" spans="2:4" x14ac:dyDescent="0.25">
      <c r="B1178" s="2"/>
      <c r="C1178" s="17"/>
      <c r="D1178" s="2"/>
    </row>
    <row r="1179" spans="2:4" x14ac:dyDescent="0.25">
      <c r="B1179" s="2"/>
      <c r="C1179" s="17"/>
      <c r="D1179" s="2"/>
    </row>
    <row r="1180" spans="2:4" x14ac:dyDescent="0.25">
      <c r="B1180" s="2"/>
      <c r="C1180" s="17"/>
      <c r="D1180" s="2"/>
    </row>
    <row r="1181" spans="2:4" x14ac:dyDescent="0.25">
      <c r="B1181" s="2"/>
      <c r="C1181" s="17"/>
      <c r="D1181" s="2"/>
    </row>
    <row r="1182" spans="2:4" x14ac:dyDescent="0.25">
      <c r="B1182" s="2"/>
      <c r="C1182" s="17"/>
      <c r="D1182" s="2"/>
    </row>
    <row r="1183" spans="2:4" x14ac:dyDescent="0.25">
      <c r="B1183" s="2"/>
      <c r="C1183" s="17"/>
      <c r="D1183" s="2"/>
    </row>
    <row r="1184" spans="2:4" x14ac:dyDescent="0.25">
      <c r="B1184" s="2"/>
      <c r="C1184" s="17"/>
      <c r="D1184" s="2"/>
    </row>
    <row r="1185" spans="2:4" x14ac:dyDescent="0.25">
      <c r="B1185" s="2"/>
      <c r="C1185" s="17"/>
      <c r="D1185" s="2"/>
    </row>
    <row r="1186" spans="2:4" x14ac:dyDescent="0.25">
      <c r="B1186" s="2"/>
      <c r="C1186" s="17"/>
      <c r="D1186" s="2"/>
    </row>
    <row r="1187" spans="2:4" x14ac:dyDescent="0.25">
      <c r="B1187" s="2"/>
      <c r="C1187" s="17"/>
      <c r="D1187" s="2"/>
    </row>
    <row r="1188" spans="2:4" x14ac:dyDescent="0.25">
      <c r="B1188" s="2"/>
      <c r="C1188" s="17"/>
      <c r="D1188" s="2"/>
    </row>
    <row r="1189" spans="2:4" x14ac:dyDescent="0.25">
      <c r="B1189" s="2"/>
      <c r="C1189" s="17"/>
      <c r="D1189" s="2"/>
    </row>
    <row r="1190" spans="2:4" x14ac:dyDescent="0.25">
      <c r="B1190" s="2"/>
      <c r="C1190" s="17"/>
      <c r="D1190" s="2"/>
    </row>
    <row r="1191" spans="2:4" x14ac:dyDescent="0.25">
      <c r="B1191" s="2"/>
      <c r="C1191" s="17"/>
      <c r="D1191" s="2"/>
    </row>
    <row r="1192" spans="2:4" x14ac:dyDescent="0.25">
      <c r="B1192" s="2"/>
      <c r="C1192" s="17"/>
      <c r="D1192" s="2"/>
    </row>
    <row r="1193" spans="2:4" x14ac:dyDescent="0.25">
      <c r="B1193" s="2"/>
      <c r="C1193" s="17"/>
      <c r="D1193" s="2"/>
    </row>
    <row r="1194" spans="2:4" x14ac:dyDescent="0.25">
      <c r="B1194" s="2"/>
      <c r="C1194" s="17"/>
      <c r="D1194" s="2"/>
    </row>
    <row r="1195" spans="2:4" x14ac:dyDescent="0.25">
      <c r="B1195" s="2"/>
      <c r="C1195" s="17"/>
      <c r="D1195" s="2"/>
    </row>
    <row r="1196" spans="2:4" x14ac:dyDescent="0.25">
      <c r="B1196" s="2"/>
      <c r="C1196" s="17"/>
      <c r="D1196" s="2"/>
    </row>
    <row r="1197" spans="2:4" x14ac:dyDescent="0.25">
      <c r="B1197" s="2"/>
      <c r="C1197" s="17"/>
      <c r="D1197" s="2"/>
    </row>
    <row r="1198" spans="2:4" x14ac:dyDescent="0.25">
      <c r="B1198" s="2"/>
      <c r="C1198" s="17"/>
      <c r="D1198" s="2"/>
    </row>
    <row r="1199" spans="2:4" x14ac:dyDescent="0.25">
      <c r="B1199" s="2"/>
      <c r="C1199" s="17"/>
      <c r="D1199" s="2"/>
    </row>
    <row r="1200" spans="2:4" x14ac:dyDescent="0.25">
      <c r="B1200" s="2"/>
      <c r="C1200" s="17"/>
      <c r="D1200" s="2"/>
    </row>
    <row r="1201" spans="2:4" x14ac:dyDescent="0.25">
      <c r="B1201" s="2"/>
      <c r="C1201" s="17"/>
      <c r="D1201" s="2"/>
    </row>
    <row r="1202" spans="2:4" x14ac:dyDescent="0.25">
      <c r="B1202" s="2"/>
      <c r="C1202" s="17"/>
      <c r="D1202" s="2"/>
    </row>
    <row r="1203" spans="2:4" x14ac:dyDescent="0.25">
      <c r="B1203" s="2"/>
      <c r="C1203" s="17"/>
      <c r="D1203" s="2"/>
    </row>
    <row r="1204" spans="2:4" x14ac:dyDescent="0.25">
      <c r="B1204" s="2"/>
      <c r="C1204" s="17"/>
      <c r="D1204" s="2"/>
    </row>
    <row r="1205" spans="2:4" x14ac:dyDescent="0.25">
      <c r="B1205" s="2"/>
      <c r="C1205" s="17"/>
      <c r="D1205" s="2"/>
    </row>
    <row r="1206" spans="2:4" x14ac:dyDescent="0.25">
      <c r="B1206" s="2"/>
      <c r="C1206" s="17"/>
      <c r="D1206" s="2"/>
    </row>
    <row r="1207" spans="2:4" x14ac:dyDescent="0.25">
      <c r="B1207" s="2"/>
      <c r="C1207" s="17"/>
      <c r="D1207" s="2"/>
    </row>
    <row r="1208" spans="2:4" x14ac:dyDescent="0.25">
      <c r="B1208" s="2"/>
      <c r="C1208" s="17"/>
      <c r="D1208" s="2"/>
    </row>
    <row r="1209" spans="2:4" x14ac:dyDescent="0.25">
      <c r="B1209" s="2"/>
      <c r="C1209" s="17"/>
      <c r="D1209" s="2"/>
    </row>
    <row r="1210" spans="2:4" x14ac:dyDescent="0.25">
      <c r="B1210" s="2"/>
      <c r="C1210" s="17"/>
      <c r="D1210" s="2"/>
    </row>
    <row r="1211" spans="2:4" x14ac:dyDescent="0.25">
      <c r="B1211" s="2"/>
      <c r="C1211" s="17"/>
      <c r="D1211" s="2"/>
    </row>
    <row r="1212" spans="2:4" x14ac:dyDescent="0.25">
      <c r="B1212" s="2"/>
      <c r="C1212" s="17"/>
      <c r="D1212" s="2"/>
    </row>
    <row r="1213" spans="2:4" x14ac:dyDescent="0.25">
      <c r="B1213" s="2"/>
      <c r="C1213" s="17"/>
      <c r="D1213" s="2"/>
    </row>
    <row r="1214" spans="2:4" x14ac:dyDescent="0.25">
      <c r="B1214" s="2"/>
      <c r="C1214" s="17"/>
      <c r="D1214" s="2"/>
    </row>
    <row r="1215" spans="2:4" x14ac:dyDescent="0.25">
      <c r="B1215" s="2"/>
      <c r="C1215" s="17"/>
      <c r="D1215" s="2"/>
    </row>
    <row r="1216" spans="2:4" x14ac:dyDescent="0.25">
      <c r="B1216" s="2"/>
      <c r="C1216" s="17"/>
      <c r="D1216" s="2"/>
    </row>
    <row r="1217" spans="2:4" x14ac:dyDescent="0.25">
      <c r="B1217" s="2"/>
      <c r="C1217" s="17"/>
      <c r="D1217" s="2"/>
    </row>
    <row r="1218" spans="2:4" x14ac:dyDescent="0.25">
      <c r="B1218" s="2"/>
      <c r="C1218" s="17"/>
      <c r="D1218" s="2"/>
    </row>
    <row r="1219" spans="2:4" x14ac:dyDescent="0.25">
      <c r="B1219" s="2"/>
      <c r="C1219" s="17"/>
      <c r="D1219" s="2"/>
    </row>
    <row r="1220" spans="2:4" x14ac:dyDescent="0.25">
      <c r="B1220" s="2"/>
      <c r="C1220" s="17"/>
      <c r="D1220" s="2"/>
    </row>
    <row r="1221" spans="2:4" x14ac:dyDescent="0.25">
      <c r="B1221" s="2"/>
      <c r="C1221" s="17"/>
      <c r="D1221" s="2"/>
    </row>
    <row r="1222" spans="2:4" x14ac:dyDescent="0.25">
      <c r="B1222" s="2"/>
      <c r="C1222" s="17"/>
      <c r="D1222" s="2"/>
    </row>
    <row r="1223" spans="2:4" x14ac:dyDescent="0.25">
      <c r="B1223" s="2"/>
      <c r="C1223" s="17"/>
      <c r="D1223" s="2"/>
    </row>
    <row r="1224" spans="2:4" x14ac:dyDescent="0.25">
      <c r="B1224" s="2"/>
      <c r="C1224" s="17"/>
      <c r="D1224" s="2"/>
    </row>
    <row r="1225" spans="2:4" x14ac:dyDescent="0.25">
      <c r="B1225" s="2"/>
      <c r="C1225" s="17"/>
      <c r="D1225" s="2"/>
    </row>
    <row r="1226" spans="2:4" x14ac:dyDescent="0.25">
      <c r="B1226" s="2"/>
      <c r="C1226" s="17"/>
      <c r="D1226" s="2"/>
    </row>
    <row r="1227" spans="2:4" x14ac:dyDescent="0.25">
      <c r="B1227" s="2"/>
      <c r="C1227" s="17"/>
      <c r="D1227" s="2"/>
    </row>
    <row r="1228" spans="2:4" x14ac:dyDescent="0.25">
      <c r="B1228" s="2"/>
      <c r="C1228" s="17"/>
      <c r="D1228" s="2"/>
    </row>
    <row r="1229" spans="2:4" x14ac:dyDescent="0.25">
      <c r="B1229" s="2"/>
      <c r="C1229" s="17"/>
      <c r="D1229" s="2"/>
    </row>
    <row r="1230" spans="2:4" x14ac:dyDescent="0.25">
      <c r="B1230" s="2"/>
      <c r="C1230" s="17"/>
      <c r="D1230" s="2"/>
    </row>
    <row r="1231" spans="2:4" x14ac:dyDescent="0.25">
      <c r="B1231" s="2"/>
      <c r="C1231" s="17"/>
      <c r="D1231" s="2"/>
    </row>
    <row r="1232" spans="2:4" x14ac:dyDescent="0.25">
      <c r="B1232" s="2"/>
      <c r="C1232" s="17"/>
      <c r="D1232" s="2"/>
    </row>
    <row r="1233" spans="2:4" x14ac:dyDescent="0.25">
      <c r="B1233" s="2"/>
      <c r="C1233" s="17"/>
      <c r="D1233" s="2"/>
    </row>
    <row r="1234" spans="2:4" x14ac:dyDescent="0.25">
      <c r="B1234" s="2"/>
      <c r="C1234" s="17"/>
      <c r="D1234" s="2"/>
    </row>
    <row r="1235" spans="2:4" x14ac:dyDescent="0.25">
      <c r="B1235" s="2"/>
      <c r="C1235" s="17"/>
      <c r="D1235" s="2"/>
    </row>
    <row r="1236" spans="2:4" x14ac:dyDescent="0.25">
      <c r="B1236" s="2"/>
      <c r="C1236" s="17"/>
      <c r="D1236" s="2"/>
    </row>
    <row r="1237" spans="2:4" x14ac:dyDescent="0.25">
      <c r="B1237" s="2"/>
      <c r="C1237" s="17"/>
      <c r="D1237" s="2"/>
    </row>
    <row r="1238" spans="2:4" x14ac:dyDescent="0.25">
      <c r="B1238" s="2"/>
      <c r="C1238" s="17"/>
      <c r="D1238" s="2"/>
    </row>
    <row r="1239" spans="2:4" x14ac:dyDescent="0.25">
      <c r="B1239" s="2"/>
      <c r="C1239" s="17"/>
      <c r="D1239" s="2"/>
    </row>
    <row r="1240" spans="2:4" x14ac:dyDescent="0.25">
      <c r="B1240" s="2"/>
      <c r="C1240" s="17"/>
      <c r="D1240" s="2"/>
    </row>
    <row r="1241" spans="2:4" x14ac:dyDescent="0.25">
      <c r="B1241" s="2"/>
      <c r="C1241" s="17"/>
      <c r="D1241" s="2"/>
    </row>
    <row r="1242" spans="2:4" x14ac:dyDescent="0.25">
      <c r="B1242" s="2"/>
      <c r="C1242" s="17"/>
      <c r="D1242" s="2"/>
    </row>
    <row r="1243" spans="2:4" x14ac:dyDescent="0.25">
      <c r="B1243" s="2"/>
      <c r="C1243" s="17"/>
      <c r="D1243" s="2"/>
    </row>
    <row r="1244" spans="2:4" x14ac:dyDescent="0.25">
      <c r="B1244" s="2"/>
      <c r="C1244" s="17"/>
      <c r="D1244" s="2"/>
    </row>
    <row r="1245" spans="2:4" x14ac:dyDescent="0.25">
      <c r="B1245" s="2"/>
      <c r="C1245" s="17"/>
      <c r="D1245" s="2"/>
    </row>
    <row r="1246" spans="2:4" x14ac:dyDescent="0.25">
      <c r="B1246" s="2"/>
      <c r="C1246" s="17"/>
      <c r="D1246" s="2"/>
    </row>
    <row r="1247" spans="2:4" x14ac:dyDescent="0.25">
      <c r="B1247" s="2"/>
      <c r="C1247" s="17"/>
      <c r="D1247" s="2"/>
    </row>
    <row r="1248" spans="2:4" x14ac:dyDescent="0.25">
      <c r="B1248" s="2"/>
      <c r="C1248" s="17"/>
      <c r="D1248" s="2"/>
    </row>
    <row r="1249" spans="2:4" x14ac:dyDescent="0.25">
      <c r="B1249" s="2"/>
      <c r="C1249" s="17"/>
      <c r="D1249" s="2"/>
    </row>
    <row r="1250" spans="2:4" x14ac:dyDescent="0.25">
      <c r="B1250" s="2"/>
      <c r="C1250" s="17"/>
      <c r="D1250" s="2"/>
    </row>
    <row r="1251" spans="2:4" x14ac:dyDescent="0.25">
      <c r="B1251" s="2"/>
      <c r="C1251" s="17"/>
      <c r="D1251" s="2"/>
    </row>
    <row r="1252" spans="2:4" x14ac:dyDescent="0.25">
      <c r="B1252" s="2"/>
      <c r="C1252" s="17"/>
      <c r="D1252" s="2"/>
    </row>
    <row r="1253" spans="2:4" x14ac:dyDescent="0.25">
      <c r="B1253" s="2"/>
      <c r="C1253" s="17"/>
      <c r="D1253" s="2"/>
    </row>
    <row r="1254" spans="2:4" x14ac:dyDescent="0.25">
      <c r="B1254" s="2"/>
      <c r="C1254" s="17"/>
      <c r="D1254" s="2"/>
    </row>
    <row r="1255" spans="2:4" x14ac:dyDescent="0.25">
      <c r="B1255" s="2"/>
      <c r="C1255" s="17"/>
      <c r="D1255" s="2"/>
    </row>
    <row r="1256" spans="2:4" x14ac:dyDescent="0.25">
      <c r="B1256" s="2"/>
      <c r="C1256" s="17"/>
      <c r="D1256" s="2"/>
    </row>
    <row r="1257" spans="2:4" x14ac:dyDescent="0.25">
      <c r="B1257" s="2"/>
      <c r="C1257" s="17"/>
      <c r="D1257" s="2"/>
    </row>
    <row r="1258" spans="2:4" x14ac:dyDescent="0.25">
      <c r="B1258" s="2"/>
      <c r="C1258" s="17"/>
      <c r="D1258" s="2"/>
    </row>
    <row r="1259" spans="2:4" x14ac:dyDescent="0.25">
      <c r="B1259" s="2"/>
      <c r="C1259" s="17"/>
      <c r="D1259" s="2"/>
    </row>
    <row r="1260" spans="2:4" x14ac:dyDescent="0.25">
      <c r="B1260" s="2"/>
      <c r="C1260" s="17"/>
      <c r="D1260" s="2"/>
    </row>
    <row r="1261" spans="2:4" x14ac:dyDescent="0.25">
      <c r="B1261" s="2"/>
      <c r="C1261" s="17"/>
      <c r="D1261" s="2"/>
    </row>
    <row r="1262" spans="2:4" x14ac:dyDescent="0.25">
      <c r="B1262" s="2"/>
      <c r="C1262" s="17"/>
      <c r="D1262" s="2"/>
    </row>
    <row r="1263" spans="2:4" x14ac:dyDescent="0.25">
      <c r="B1263" s="2"/>
      <c r="C1263" s="17"/>
      <c r="D1263" s="2"/>
    </row>
    <row r="1264" spans="2:4" x14ac:dyDescent="0.25">
      <c r="B1264" s="2"/>
      <c r="C1264" s="17"/>
      <c r="D1264" s="2"/>
    </row>
    <row r="1265" spans="2:4" x14ac:dyDescent="0.25">
      <c r="B1265" s="2"/>
      <c r="C1265" s="17"/>
      <c r="D1265" s="2"/>
    </row>
    <row r="1266" spans="2:4" x14ac:dyDescent="0.25">
      <c r="B1266" s="2"/>
      <c r="C1266" s="17"/>
      <c r="D1266" s="2"/>
    </row>
    <row r="1267" spans="2:4" x14ac:dyDescent="0.25">
      <c r="B1267" s="2"/>
      <c r="C1267" s="17"/>
      <c r="D1267" s="2"/>
    </row>
    <row r="1268" spans="2:4" x14ac:dyDescent="0.25">
      <c r="B1268" s="2"/>
      <c r="C1268" s="17"/>
      <c r="D1268" s="2"/>
    </row>
    <row r="1269" spans="2:4" x14ac:dyDescent="0.25">
      <c r="B1269" s="2"/>
      <c r="C1269" s="17"/>
      <c r="D1269" s="2"/>
    </row>
    <row r="1270" spans="2:4" x14ac:dyDescent="0.25">
      <c r="B1270" s="2"/>
      <c r="C1270" s="17"/>
      <c r="D1270" s="2"/>
    </row>
    <row r="1271" spans="2:4" x14ac:dyDescent="0.25">
      <c r="B1271" s="2"/>
      <c r="C1271" s="17"/>
      <c r="D1271" s="2"/>
    </row>
    <row r="1272" spans="2:4" x14ac:dyDescent="0.25">
      <c r="B1272" s="2"/>
      <c r="C1272" s="17"/>
      <c r="D1272" s="2"/>
    </row>
    <row r="1273" spans="2:4" x14ac:dyDescent="0.25">
      <c r="B1273" s="2"/>
      <c r="C1273" s="17"/>
      <c r="D1273" s="2"/>
    </row>
    <row r="1274" spans="2:4" x14ac:dyDescent="0.25">
      <c r="B1274" s="2"/>
      <c r="C1274" s="17"/>
      <c r="D1274" s="2"/>
    </row>
    <row r="1275" spans="2:4" x14ac:dyDescent="0.25">
      <c r="B1275" s="2"/>
      <c r="C1275" s="17"/>
      <c r="D1275" s="2"/>
    </row>
    <row r="1276" spans="2:4" x14ac:dyDescent="0.25">
      <c r="B1276" s="2"/>
      <c r="C1276" s="17"/>
      <c r="D1276" s="2"/>
    </row>
    <row r="1277" spans="2:4" x14ac:dyDescent="0.25">
      <c r="B1277" s="2"/>
      <c r="C1277" s="17"/>
      <c r="D1277" s="2"/>
    </row>
    <row r="1278" spans="2:4" x14ac:dyDescent="0.25">
      <c r="B1278" s="2"/>
      <c r="C1278" s="17"/>
      <c r="D1278" s="2"/>
    </row>
    <row r="1279" spans="2:4" x14ac:dyDescent="0.25">
      <c r="B1279" s="2"/>
      <c r="C1279" s="17"/>
      <c r="D1279" s="2"/>
    </row>
    <row r="1280" spans="2:4" x14ac:dyDescent="0.25">
      <c r="B1280" s="2"/>
      <c r="C1280" s="17"/>
      <c r="D1280" s="2"/>
    </row>
    <row r="1281" spans="2:4" x14ac:dyDescent="0.25">
      <c r="B1281" s="2"/>
      <c r="C1281" s="17"/>
      <c r="D1281" s="2"/>
    </row>
    <row r="1282" spans="2:4" x14ac:dyDescent="0.25">
      <c r="B1282" s="2"/>
      <c r="C1282" s="17"/>
      <c r="D1282" s="2"/>
    </row>
    <row r="1283" spans="2:4" x14ac:dyDescent="0.25">
      <c r="B1283" s="2"/>
      <c r="C1283" s="17"/>
      <c r="D1283" s="2"/>
    </row>
    <row r="1284" spans="2:4" x14ac:dyDescent="0.25">
      <c r="B1284" s="2"/>
      <c r="C1284" s="17"/>
      <c r="D1284" s="2"/>
    </row>
    <row r="1285" spans="2:4" x14ac:dyDescent="0.25">
      <c r="B1285" s="2"/>
      <c r="C1285" s="17"/>
      <c r="D1285" s="2"/>
    </row>
    <row r="1286" spans="2:4" x14ac:dyDescent="0.25">
      <c r="B1286" s="2"/>
      <c r="C1286" s="17"/>
      <c r="D1286" s="2"/>
    </row>
    <row r="1287" spans="2:4" x14ac:dyDescent="0.25">
      <c r="B1287" s="2"/>
      <c r="C1287" s="17"/>
      <c r="D1287" s="2"/>
    </row>
    <row r="1288" spans="2:4" x14ac:dyDescent="0.25">
      <c r="B1288" s="2"/>
      <c r="C1288" s="17"/>
      <c r="D1288" s="2"/>
    </row>
    <row r="1289" spans="2:4" x14ac:dyDescent="0.25">
      <c r="B1289" s="2"/>
      <c r="C1289" s="17"/>
      <c r="D1289" s="2"/>
    </row>
    <row r="1290" spans="2:4" x14ac:dyDescent="0.25">
      <c r="B1290" s="2"/>
      <c r="C1290" s="17"/>
      <c r="D1290" s="2"/>
    </row>
    <row r="1291" spans="2:4" x14ac:dyDescent="0.25">
      <c r="B1291" s="2"/>
      <c r="C1291" s="17"/>
      <c r="D1291" s="2"/>
    </row>
    <row r="1292" spans="2:4" x14ac:dyDescent="0.25">
      <c r="B1292" s="2"/>
      <c r="C1292" s="17"/>
      <c r="D1292" s="2"/>
    </row>
    <row r="1293" spans="2:4" x14ac:dyDescent="0.25">
      <c r="B1293" s="2"/>
      <c r="C1293" s="17"/>
      <c r="D1293" s="2"/>
    </row>
    <row r="1294" spans="2:4" x14ac:dyDescent="0.25">
      <c r="B1294" s="2"/>
      <c r="C1294" s="17"/>
      <c r="D1294" s="2"/>
    </row>
    <row r="1295" spans="2:4" x14ac:dyDescent="0.25">
      <c r="B1295" s="2"/>
      <c r="C1295" s="17"/>
      <c r="D1295" s="2"/>
    </row>
    <row r="1296" spans="2:4" x14ac:dyDescent="0.25">
      <c r="B1296" s="2"/>
      <c r="C1296" s="17"/>
      <c r="D1296" s="2"/>
    </row>
    <row r="1297" spans="2:4" x14ac:dyDescent="0.25">
      <c r="B1297" s="2"/>
      <c r="C1297" s="17"/>
      <c r="D1297" s="2"/>
    </row>
    <row r="1298" spans="2:4" x14ac:dyDescent="0.25">
      <c r="B1298" s="2"/>
      <c r="C1298" s="17"/>
      <c r="D1298" s="2"/>
    </row>
    <row r="1299" spans="2:4" x14ac:dyDescent="0.25">
      <c r="B1299" s="2"/>
      <c r="C1299" s="17"/>
      <c r="D1299" s="2"/>
    </row>
    <row r="1300" spans="2:4" x14ac:dyDescent="0.25">
      <c r="B1300" s="2"/>
      <c r="C1300" s="17"/>
      <c r="D1300" s="2"/>
    </row>
    <row r="1301" spans="2:4" x14ac:dyDescent="0.25">
      <c r="B1301" s="2"/>
      <c r="C1301" s="17"/>
      <c r="D1301" s="2"/>
    </row>
    <row r="1302" spans="2:4" x14ac:dyDescent="0.25">
      <c r="B1302" s="2"/>
      <c r="C1302" s="17"/>
      <c r="D1302" s="2"/>
    </row>
    <row r="1303" spans="2:4" x14ac:dyDescent="0.25">
      <c r="B1303" s="2"/>
      <c r="C1303" s="17"/>
      <c r="D1303" s="2"/>
    </row>
    <row r="1304" spans="2:4" x14ac:dyDescent="0.25">
      <c r="B1304" s="2"/>
      <c r="C1304" s="17"/>
      <c r="D1304" s="2"/>
    </row>
    <row r="1305" spans="2:4" x14ac:dyDescent="0.25">
      <c r="B1305" s="2"/>
      <c r="C1305" s="17"/>
      <c r="D1305" s="2"/>
    </row>
    <row r="1306" spans="2:4" x14ac:dyDescent="0.25">
      <c r="B1306" s="2"/>
      <c r="C1306" s="17"/>
      <c r="D1306" s="2"/>
    </row>
    <row r="1307" spans="2:4" x14ac:dyDescent="0.25">
      <c r="B1307" s="2"/>
      <c r="C1307" s="17"/>
      <c r="D1307" s="2"/>
    </row>
    <row r="1308" spans="2:4" x14ac:dyDescent="0.25">
      <c r="B1308" s="2"/>
      <c r="C1308" s="17"/>
      <c r="D1308" s="2"/>
    </row>
    <row r="1309" spans="2:4" x14ac:dyDescent="0.25">
      <c r="B1309" s="2"/>
      <c r="C1309" s="17"/>
      <c r="D1309" s="2"/>
    </row>
    <row r="1310" spans="2:4" x14ac:dyDescent="0.25">
      <c r="B1310" s="2"/>
      <c r="C1310" s="17"/>
      <c r="D1310" s="2"/>
    </row>
    <row r="1311" spans="2:4" x14ac:dyDescent="0.25">
      <c r="B1311" s="2"/>
      <c r="C1311" s="17"/>
      <c r="D1311" s="2"/>
    </row>
    <row r="1312" spans="2:4" x14ac:dyDescent="0.25">
      <c r="B1312" s="2"/>
      <c r="C1312" s="17"/>
      <c r="D1312" s="2"/>
    </row>
    <row r="1313" spans="2:4" x14ac:dyDescent="0.25">
      <c r="B1313" s="2"/>
      <c r="C1313" s="17"/>
      <c r="D1313" s="2"/>
    </row>
    <row r="1314" spans="2:4" x14ac:dyDescent="0.25">
      <c r="B1314" s="2"/>
      <c r="C1314" s="17"/>
      <c r="D1314" s="2"/>
    </row>
    <row r="1315" spans="2:4" x14ac:dyDescent="0.25">
      <c r="B1315" s="2"/>
      <c r="C1315" s="17"/>
      <c r="D1315" s="2"/>
    </row>
    <row r="1316" spans="2:4" x14ac:dyDescent="0.25">
      <c r="B1316" s="2"/>
      <c r="C1316" s="17"/>
      <c r="D1316" s="2"/>
    </row>
    <row r="1317" spans="2:4" x14ac:dyDescent="0.25">
      <c r="B1317" s="2"/>
      <c r="C1317" s="17"/>
      <c r="D1317" s="2"/>
    </row>
    <row r="1318" spans="2:4" x14ac:dyDescent="0.25">
      <c r="B1318" s="2"/>
      <c r="C1318" s="17"/>
      <c r="D1318" s="2"/>
    </row>
    <row r="1319" spans="2:4" x14ac:dyDescent="0.25">
      <c r="B1319" s="2"/>
      <c r="C1319" s="17"/>
      <c r="D1319" s="2"/>
    </row>
    <row r="1320" spans="2:4" x14ac:dyDescent="0.25">
      <c r="B1320" s="2"/>
      <c r="C1320" s="17"/>
      <c r="D1320" s="2"/>
    </row>
    <row r="1321" spans="2:4" x14ac:dyDescent="0.25">
      <c r="B1321" s="2"/>
      <c r="C1321" s="17"/>
      <c r="D1321" s="2"/>
    </row>
    <row r="1322" spans="2:4" x14ac:dyDescent="0.25">
      <c r="B1322" s="2"/>
      <c r="C1322" s="17"/>
      <c r="D1322" s="2"/>
    </row>
    <row r="1323" spans="2:4" x14ac:dyDescent="0.25">
      <c r="B1323" s="2"/>
      <c r="C1323" s="17"/>
      <c r="D1323" s="2"/>
    </row>
    <row r="1324" spans="2:4" x14ac:dyDescent="0.25">
      <c r="B1324" s="2"/>
      <c r="C1324" s="17"/>
      <c r="D1324" s="2"/>
    </row>
    <row r="1325" spans="2:4" x14ac:dyDescent="0.25">
      <c r="B1325" s="2"/>
      <c r="C1325" s="17"/>
      <c r="D1325" s="2"/>
    </row>
    <row r="1326" spans="2:4" x14ac:dyDescent="0.25">
      <c r="B1326" s="2"/>
      <c r="C1326" s="17"/>
      <c r="D1326" s="2"/>
    </row>
    <row r="1327" spans="2:4" x14ac:dyDescent="0.25">
      <c r="B1327" s="2"/>
      <c r="C1327" s="17"/>
      <c r="D1327" s="2"/>
    </row>
    <row r="1328" spans="2:4" x14ac:dyDescent="0.25">
      <c r="B1328" s="2"/>
      <c r="C1328" s="17"/>
      <c r="D1328" s="2"/>
    </row>
    <row r="1329" spans="2:4" x14ac:dyDescent="0.25">
      <c r="B1329" s="2"/>
      <c r="C1329" s="17"/>
      <c r="D1329" s="2"/>
    </row>
    <row r="1330" spans="2:4" x14ac:dyDescent="0.25">
      <c r="B1330" s="2"/>
      <c r="C1330" s="17"/>
      <c r="D1330" s="2"/>
    </row>
    <row r="1331" spans="2:4" x14ac:dyDescent="0.25">
      <c r="B1331" s="2"/>
      <c r="C1331" s="17"/>
      <c r="D1331" s="2"/>
    </row>
    <row r="1332" spans="2:4" x14ac:dyDescent="0.25">
      <c r="B1332" s="2"/>
      <c r="C1332" s="17"/>
      <c r="D1332" s="2"/>
    </row>
    <row r="1333" spans="2:4" x14ac:dyDescent="0.25">
      <c r="B1333" s="2"/>
      <c r="C1333" s="17"/>
      <c r="D1333" s="2"/>
    </row>
    <row r="1334" spans="2:4" x14ac:dyDescent="0.25">
      <c r="B1334" s="2"/>
      <c r="C1334" s="17"/>
      <c r="D1334" s="2"/>
    </row>
    <row r="1335" spans="2:4" x14ac:dyDescent="0.25">
      <c r="B1335" s="2"/>
      <c r="C1335" s="17"/>
      <c r="D1335" s="2"/>
    </row>
    <row r="1336" spans="2:4" x14ac:dyDescent="0.25">
      <c r="B1336" s="2"/>
      <c r="C1336" s="17"/>
      <c r="D1336" s="2"/>
    </row>
    <row r="1337" spans="2:4" x14ac:dyDescent="0.25">
      <c r="B1337" s="2"/>
      <c r="C1337" s="17"/>
      <c r="D1337" s="2"/>
    </row>
    <row r="1338" spans="2:4" x14ac:dyDescent="0.25">
      <c r="B1338" s="2"/>
      <c r="C1338" s="17"/>
      <c r="D1338" s="2"/>
    </row>
    <row r="1339" spans="2:4" x14ac:dyDescent="0.25">
      <c r="B1339" s="2"/>
      <c r="C1339" s="17"/>
      <c r="D1339" s="2"/>
    </row>
    <row r="1340" spans="2:4" x14ac:dyDescent="0.25">
      <c r="B1340" s="2"/>
      <c r="C1340" s="17"/>
      <c r="D1340" s="2"/>
    </row>
    <row r="1341" spans="2:4" x14ac:dyDescent="0.25">
      <c r="B1341" s="2"/>
      <c r="C1341" s="17"/>
      <c r="D1341" s="2"/>
    </row>
    <row r="1342" spans="2:4" x14ac:dyDescent="0.25">
      <c r="B1342" s="2"/>
      <c r="C1342" s="17"/>
      <c r="D1342" s="2"/>
    </row>
    <row r="1343" spans="2:4" x14ac:dyDescent="0.25">
      <c r="B1343" s="2"/>
      <c r="C1343" s="17"/>
      <c r="D1343" s="2"/>
    </row>
    <row r="1344" spans="2:4" x14ac:dyDescent="0.25">
      <c r="B1344" s="2"/>
      <c r="C1344" s="17"/>
      <c r="D1344" s="2"/>
    </row>
    <row r="1345" spans="2:4" x14ac:dyDescent="0.25">
      <c r="B1345" s="2"/>
      <c r="C1345" s="17"/>
      <c r="D1345" s="2"/>
    </row>
    <row r="1346" spans="2:4" x14ac:dyDescent="0.25">
      <c r="B1346" s="2"/>
      <c r="C1346" s="17"/>
      <c r="D1346" s="2"/>
    </row>
    <row r="1347" spans="2:4" x14ac:dyDescent="0.25">
      <c r="B1347" s="2"/>
      <c r="C1347" s="17"/>
      <c r="D1347" s="2"/>
    </row>
    <row r="1348" spans="2:4" x14ac:dyDescent="0.25">
      <c r="B1348" s="2"/>
      <c r="C1348" s="17"/>
      <c r="D1348" s="2"/>
    </row>
    <row r="1349" spans="2:4" x14ac:dyDescent="0.25">
      <c r="B1349" s="2"/>
      <c r="C1349" s="17"/>
      <c r="D1349" s="2"/>
    </row>
    <row r="1350" spans="2:4" x14ac:dyDescent="0.25">
      <c r="B1350" s="2"/>
      <c r="C1350" s="17"/>
      <c r="D1350" s="2"/>
    </row>
    <row r="1351" spans="2:4" x14ac:dyDescent="0.25">
      <c r="B1351" s="2"/>
      <c r="C1351" s="17"/>
      <c r="D1351" s="2"/>
    </row>
    <row r="1352" spans="2:4" x14ac:dyDescent="0.25">
      <c r="B1352" s="2"/>
      <c r="C1352" s="17"/>
      <c r="D1352" s="2"/>
    </row>
    <row r="1353" spans="2:4" x14ac:dyDescent="0.25">
      <c r="B1353" s="2"/>
      <c r="C1353" s="17"/>
      <c r="D1353" s="2"/>
    </row>
    <row r="1354" spans="2:4" x14ac:dyDescent="0.25">
      <c r="B1354" s="2"/>
      <c r="C1354" s="17"/>
      <c r="D1354" s="2"/>
    </row>
    <row r="1355" spans="2:4" x14ac:dyDescent="0.25">
      <c r="B1355" s="2"/>
      <c r="C1355" s="17"/>
      <c r="D1355" s="2"/>
    </row>
    <row r="1356" spans="2:4" x14ac:dyDescent="0.25">
      <c r="B1356" s="2"/>
      <c r="C1356" s="17"/>
      <c r="D1356" s="2"/>
    </row>
    <row r="1357" spans="2:4" x14ac:dyDescent="0.25">
      <c r="B1357" s="2"/>
      <c r="C1357" s="17"/>
      <c r="D1357" s="2"/>
    </row>
    <row r="1358" spans="2:4" x14ac:dyDescent="0.25">
      <c r="B1358" s="2"/>
      <c r="C1358" s="17"/>
      <c r="D1358" s="2"/>
    </row>
    <row r="1359" spans="2:4" x14ac:dyDescent="0.25">
      <c r="B1359" s="2"/>
      <c r="C1359" s="17"/>
      <c r="D1359" s="2"/>
    </row>
    <row r="1360" spans="2:4" x14ac:dyDescent="0.25">
      <c r="B1360" s="2"/>
      <c r="C1360" s="17"/>
      <c r="D1360" s="2"/>
    </row>
    <row r="1361" spans="2:4" x14ac:dyDescent="0.25">
      <c r="B1361" s="2"/>
      <c r="C1361" s="17"/>
      <c r="D1361" s="2"/>
    </row>
    <row r="1362" spans="2:4" x14ac:dyDescent="0.25">
      <c r="B1362" s="2"/>
      <c r="C1362" s="17"/>
      <c r="D1362" s="2"/>
    </row>
    <row r="1363" spans="2:4" x14ac:dyDescent="0.25">
      <c r="B1363" s="2"/>
      <c r="C1363" s="17"/>
      <c r="D1363" s="2"/>
    </row>
    <row r="1364" spans="2:4" x14ac:dyDescent="0.25">
      <c r="B1364" s="2"/>
      <c r="C1364" s="17"/>
      <c r="D1364" s="2"/>
    </row>
    <row r="1365" spans="2:4" x14ac:dyDescent="0.25">
      <c r="B1365" s="2"/>
      <c r="C1365" s="17"/>
      <c r="D1365" s="2"/>
    </row>
    <row r="1366" spans="2:4" x14ac:dyDescent="0.25">
      <c r="B1366" s="2"/>
      <c r="C1366" s="17"/>
      <c r="D1366" s="2"/>
    </row>
    <row r="1367" spans="2:4" x14ac:dyDescent="0.25">
      <c r="B1367" s="2"/>
      <c r="C1367" s="17"/>
      <c r="D1367" s="2"/>
    </row>
    <row r="1368" spans="2:4" x14ac:dyDescent="0.25">
      <c r="B1368" s="2"/>
      <c r="C1368" s="17"/>
      <c r="D1368" s="2"/>
    </row>
    <row r="1369" spans="2:4" x14ac:dyDescent="0.25">
      <c r="B1369" s="2"/>
      <c r="C1369" s="17"/>
      <c r="D1369" s="2"/>
    </row>
    <row r="1370" spans="2:4" x14ac:dyDescent="0.25">
      <c r="B1370" s="2"/>
      <c r="C1370" s="17"/>
      <c r="D1370" s="2"/>
    </row>
    <row r="1371" spans="2:4" x14ac:dyDescent="0.25">
      <c r="B1371" s="2"/>
      <c r="C1371" s="17"/>
      <c r="D1371" s="2"/>
    </row>
    <row r="1372" spans="2:4" x14ac:dyDescent="0.25">
      <c r="B1372" s="2"/>
      <c r="C1372" s="17"/>
      <c r="D1372" s="2"/>
    </row>
    <row r="1373" spans="2:4" x14ac:dyDescent="0.25">
      <c r="B1373" s="2"/>
      <c r="C1373" s="17"/>
      <c r="D1373" s="2"/>
    </row>
    <row r="1374" spans="2:4" x14ac:dyDescent="0.25">
      <c r="B1374" s="2"/>
      <c r="C1374" s="17"/>
      <c r="D1374" s="2"/>
    </row>
    <row r="1375" spans="2:4" x14ac:dyDescent="0.25">
      <c r="B1375" s="2"/>
      <c r="C1375" s="17"/>
      <c r="D1375" s="2"/>
    </row>
    <row r="1376" spans="2:4" x14ac:dyDescent="0.25">
      <c r="B1376" s="2"/>
      <c r="C1376" s="17"/>
      <c r="D1376" s="2"/>
    </row>
    <row r="1377" spans="2:4" x14ac:dyDescent="0.25">
      <c r="B1377" s="2"/>
      <c r="C1377" s="17"/>
      <c r="D1377" s="2"/>
    </row>
    <row r="1378" spans="2:4" x14ac:dyDescent="0.25">
      <c r="B1378" s="2"/>
      <c r="C1378" s="17"/>
      <c r="D1378" s="2"/>
    </row>
    <row r="1379" spans="2:4" x14ac:dyDescent="0.25">
      <c r="B1379" s="2"/>
      <c r="C1379" s="17"/>
      <c r="D1379" s="2"/>
    </row>
    <row r="1380" spans="2:4" x14ac:dyDescent="0.25">
      <c r="B1380" s="2"/>
      <c r="C1380" s="17"/>
      <c r="D1380" s="2"/>
    </row>
    <row r="1381" spans="2:4" x14ac:dyDescent="0.25">
      <c r="B1381" s="2"/>
      <c r="C1381" s="17"/>
      <c r="D1381" s="2"/>
    </row>
    <row r="1382" spans="2:4" x14ac:dyDescent="0.25">
      <c r="B1382" s="2"/>
      <c r="C1382" s="17"/>
      <c r="D1382" s="2"/>
    </row>
    <row r="1383" spans="2:4" x14ac:dyDescent="0.25">
      <c r="B1383" s="2"/>
      <c r="C1383" s="17"/>
      <c r="D1383" s="2"/>
    </row>
    <row r="1384" spans="2:4" x14ac:dyDescent="0.25">
      <c r="B1384" s="2"/>
      <c r="C1384" s="17"/>
      <c r="D1384" s="2"/>
    </row>
    <row r="1385" spans="2:4" x14ac:dyDescent="0.25">
      <c r="B1385" s="2"/>
      <c r="C1385" s="17"/>
      <c r="D1385" s="2"/>
    </row>
    <row r="1386" spans="2:4" x14ac:dyDescent="0.25">
      <c r="B1386" s="2"/>
      <c r="C1386" s="17"/>
      <c r="D1386" s="2"/>
    </row>
    <row r="1387" spans="2:4" x14ac:dyDescent="0.25">
      <c r="B1387" s="2"/>
      <c r="C1387" s="17"/>
      <c r="D1387" s="2"/>
    </row>
    <row r="1388" spans="2:4" x14ac:dyDescent="0.25">
      <c r="B1388" s="2"/>
      <c r="C1388" s="17"/>
      <c r="D1388" s="2"/>
    </row>
    <row r="1389" spans="2:4" x14ac:dyDescent="0.25">
      <c r="B1389" s="2"/>
      <c r="C1389" s="17"/>
      <c r="D1389" s="2"/>
    </row>
    <row r="1390" spans="2:4" x14ac:dyDescent="0.25">
      <c r="B1390" s="2"/>
      <c r="C1390" s="17"/>
      <c r="D1390" s="2"/>
    </row>
    <row r="1391" spans="2:4" x14ac:dyDescent="0.25">
      <c r="B1391" s="2"/>
      <c r="C1391" s="17"/>
      <c r="D1391" s="2"/>
    </row>
    <row r="1392" spans="2:4" x14ac:dyDescent="0.25">
      <c r="B1392" s="2"/>
      <c r="C1392" s="17"/>
      <c r="D1392" s="2"/>
    </row>
    <row r="1393" spans="2:4" x14ac:dyDescent="0.25">
      <c r="B1393" s="2"/>
      <c r="C1393" s="17"/>
      <c r="D1393" s="2"/>
    </row>
    <row r="1394" spans="2:4" x14ac:dyDescent="0.25">
      <c r="B1394" s="2"/>
      <c r="C1394" s="17"/>
      <c r="D1394" s="2"/>
    </row>
    <row r="1395" spans="2:4" x14ac:dyDescent="0.25">
      <c r="B1395" s="2"/>
      <c r="C1395" s="17"/>
      <c r="D1395" s="2"/>
    </row>
    <row r="1396" spans="2:4" x14ac:dyDescent="0.25">
      <c r="B1396" s="2"/>
      <c r="C1396" s="17"/>
      <c r="D1396" s="2"/>
    </row>
    <row r="1397" spans="2:4" x14ac:dyDescent="0.25">
      <c r="B1397" s="2"/>
      <c r="C1397" s="17"/>
      <c r="D1397" s="2"/>
    </row>
    <row r="1398" spans="2:4" x14ac:dyDescent="0.25">
      <c r="B1398" s="2"/>
      <c r="C1398" s="17"/>
      <c r="D1398" s="2"/>
    </row>
    <row r="1399" spans="2:4" x14ac:dyDescent="0.25">
      <c r="B1399" s="2"/>
      <c r="C1399" s="17"/>
      <c r="D1399" s="2"/>
    </row>
    <row r="1400" spans="2:4" x14ac:dyDescent="0.25">
      <c r="B1400" s="2"/>
      <c r="C1400" s="17"/>
      <c r="D1400" s="2"/>
    </row>
    <row r="1401" spans="2:4" x14ac:dyDescent="0.25">
      <c r="B1401" s="2"/>
      <c r="C1401" s="17"/>
      <c r="D1401" s="2"/>
    </row>
    <row r="1402" spans="2:4" x14ac:dyDescent="0.25">
      <c r="B1402" s="2"/>
      <c r="C1402" s="17"/>
      <c r="D1402" s="2"/>
    </row>
    <row r="1403" spans="2:4" x14ac:dyDescent="0.25">
      <c r="B1403" s="2"/>
      <c r="C1403" s="17"/>
      <c r="D1403" s="2"/>
    </row>
    <row r="1404" spans="2:4" x14ac:dyDescent="0.25">
      <c r="B1404" s="2"/>
      <c r="C1404" s="17"/>
      <c r="D1404" s="2"/>
    </row>
    <row r="1405" spans="2:4" x14ac:dyDescent="0.25">
      <c r="B1405" s="2"/>
      <c r="C1405" s="17"/>
      <c r="D1405" s="2"/>
    </row>
    <row r="1406" spans="2:4" x14ac:dyDescent="0.25">
      <c r="B1406" s="2"/>
      <c r="C1406" s="17"/>
      <c r="D1406" s="2"/>
    </row>
    <row r="1407" spans="2:4" x14ac:dyDescent="0.25">
      <c r="B1407" s="2"/>
      <c r="C1407" s="17"/>
      <c r="D1407" s="2"/>
    </row>
    <row r="1408" spans="2:4" x14ac:dyDescent="0.25">
      <c r="B1408" s="2"/>
      <c r="C1408" s="17"/>
      <c r="D1408" s="2"/>
    </row>
    <row r="1409" spans="2:4" x14ac:dyDescent="0.25">
      <c r="B1409" s="2"/>
      <c r="C1409" s="17"/>
      <c r="D1409" s="2"/>
    </row>
    <row r="1410" spans="2:4" x14ac:dyDescent="0.25">
      <c r="B1410" s="2"/>
      <c r="C1410" s="17"/>
      <c r="D1410" s="2"/>
    </row>
    <row r="1411" spans="2:4" x14ac:dyDescent="0.25">
      <c r="B1411" s="2"/>
      <c r="C1411" s="17"/>
      <c r="D1411" s="2"/>
    </row>
    <row r="1412" spans="2:4" x14ac:dyDescent="0.25">
      <c r="B1412" s="2"/>
      <c r="C1412" s="17"/>
      <c r="D1412" s="2"/>
    </row>
    <row r="1413" spans="2:4" x14ac:dyDescent="0.25">
      <c r="B1413" s="2"/>
      <c r="C1413" s="17"/>
      <c r="D1413" s="2"/>
    </row>
    <row r="1414" spans="2:4" x14ac:dyDescent="0.25">
      <c r="B1414" s="2"/>
      <c r="C1414" s="17"/>
      <c r="D1414" s="2"/>
    </row>
    <row r="1415" spans="2:4" x14ac:dyDescent="0.25">
      <c r="B1415" s="2"/>
      <c r="C1415" s="17"/>
      <c r="D1415" s="2"/>
    </row>
    <row r="1416" spans="2:4" x14ac:dyDescent="0.25">
      <c r="B1416" s="2"/>
      <c r="C1416" s="17"/>
      <c r="D1416" s="2"/>
    </row>
    <row r="1417" spans="2:4" x14ac:dyDescent="0.25">
      <c r="B1417" s="2"/>
      <c r="C1417" s="17"/>
      <c r="D1417" s="2"/>
    </row>
    <row r="1418" spans="2:4" x14ac:dyDescent="0.25">
      <c r="B1418" s="2"/>
      <c r="C1418" s="17"/>
      <c r="D1418" s="2"/>
    </row>
    <row r="1419" spans="2:4" x14ac:dyDescent="0.25">
      <c r="B1419" s="2"/>
      <c r="C1419" s="17"/>
      <c r="D1419" s="2"/>
    </row>
    <row r="1420" spans="2:4" x14ac:dyDescent="0.25">
      <c r="B1420" s="2"/>
      <c r="C1420" s="17"/>
      <c r="D1420" s="2"/>
    </row>
    <row r="1421" spans="2:4" x14ac:dyDescent="0.25">
      <c r="B1421" s="2"/>
      <c r="C1421" s="17"/>
      <c r="D1421" s="2"/>
    </row>
    <row r="1422" spans="2:4" x14ac:dyDescent="0.25">
      <c r="B1422" s="2"/>
      <c r="C1422" s="17"/>
      <c r="D1422" s="2"/>
    </row>
    <row r="1423" spans="2:4" x14ac:dyDescent="0.25">
      <c r="B1423" s="2"/>
      <c r="C1423" s="17"/>
      <c r="D1423" s="2"/>
    </row>
    <row r="1424" spans="2:4" x14ac:dyDescent="0.25">
      <c r="B1424" s="2"/>
      <c r="C1424" s="17"/>
      <c r="D1424" s="2"/>
    </row>
    <row r="1425" spans="2:4" x14ac:dyDescent="0.25">
      <c r="B1425" s="2"/>
      <c r="C1425" s="17"/>
      <c r="D1425" s="2"/>
    </row>
    <row r="1426" spans="2:4" x14ac:dyDescent="0.25">
      <c r="B1426" s="2"/>
      <c r="C1426" s="17"/>
      <c r="D1426" s="2"/>
    </row>
    <row r="1427" spans="2:4" x14ac:dyDescent="0.25">
      <c r="B1427" s="2"/>
      <c r="C1427" s="17"/>
      <c r="D1427" s="2"/>
    </row>
    <row r="1428" spans="2:4" x14ac:dyDescent="0.25">
      <c r="B1428" s="2"/>
      <c r="C1428" s="17"/>
      <c r="D1428" s="2"/>
    </row>
    <row r="1429" spans="2:4" x14ac:dyDescent="0.25">
      <c r="B1429" s="2"/>
      <c r="C1429" s="17"/>
      <c r="D1429" s="2"/>
    </row>
    <row r="1430" spans="2:4" x14ac:dyDescent="0.25">
      <c r="B1430" s="2"/>
      <c r="C1430" s="17"/>
      <c r="D1430" s="2"/>
    </row>
    <row r="1431" spans="2:4" x14ac:dyDescent="0.25">
      <c r="B1431" s="2"/>
      <c r="C1431" s="17"/>
      <c r="D1431" s="2"/>
    </row>
    <row r="1432" spans="2:4" x14ac:dyDescent="0.25">
      <c r="B1432" s="2"/>
      <c r="C1432" s="17"/>
      <c r="D1432" s="2"/>
    </row>
    <row r="1433" spans="2:4" x14ac:dyDescent="0.25">
      <c r="B1433" s="2"/>
      <c r="C1433" s="17"/>
      <c r="D1433" s="2"/>
    </row>
    <row r="1434" spans="2:4" x14ac:dyDescent="0.25">
      <c r="B1434" s="2"/>
      <c r="C1434" s="17"/>
      <c r="D1434" s="2"/>
    </row>
    <row r="1435" spans="2:4" x14ac:dyDescent="0.25">
      <c r="B1435" s="2"/>
      <c r="C1435" s="17"/>
      <c r="D1435" s="2"/>
    </row>
    <row r="1436" spans="2:4" x14ac:dyDescent="0.25">
      <c r="B1436" s="2"/>
      <c r="C1436" s="17"/>
      <c r="D1436" s="2"/>
    </row>
    <row r="1437" spans="2:4" x14ac:dyDescent="0.25">
      <c r="B1437" s="2"/>
      <c r="C1437" s="17"/>
      <c r="D1437" s="2"/>
    </row>
    <row r="1438" spans="2:4" x14ac:dyDescent="0.25">
      <c r="B1438" s="2"/>
      <c r="C1438" s="17"/>
      <c r="D1438" s="2"/>
    </row>
    <row r="1439" spans="2:4" x14ac:dyDescent="0.25">
      <c r="B1439" s="2"/>
      <c r="C1439" s="17"/>
      <c r="D1439" s="2"/>
    </row>
    <row r="1440" spans="2:4" x14ac:dyDescent="0.25">
      <c r="B1440" s="2"/>
      <c r="C1440" s="17"/>
      <c r="D1440" s="2"/>
    </row>
    <row r="1441" spans="2:4" x14ac:dyDescent="0.25">
      <c r="B1441" s="2"/>
      <c r="C1441" s="17"/>
      <c r="D1441" s="2"/>
    </row>
    <row r="1442" spans="2:4" x14ac:dyDescent="0.25">
      <c r="B1442" s="2"/>
      <c r="C1442" s="17"/>
      <c r="D1442" s="2"/>
    </row>
    <row r="1443" spans="2:4" x14ac:dyDescent="0.25">
      <c r="B1443" s="2"/>
      <c r="C1443" s="17"/>
      <c r="D1443" s="2"/>
    </row>
    <row r="1444" spans="2:4" x14ac:dyDescent="0.25">
      <c r="B1444" s="2"/>
      <c r="C1444" s="17"/>
      <c r="D1444" s="2"/>
    </row>
    <row r="1445" spans="2:4" x14ac:dyDescent="0.25">
      <c r="B1445" s="2"/>
      <c r="C1445" s="17"/>
      <c r="D1445" s="2"/>
    </row>
    <row r="1446" spans="2:4" x14ac:dyDescent="0.25">
      <c r="B1446" s="2"/>
      <c r="C1446" s="17"/>
      <c r="D1446" s="2"/>
    </row>
    <row r="1447" spans="2:4" x14ac:dyDescent="0.25">
      <c r="B1447" s="2"/>
      <c r="C1447" s="17"/>
      <c r="D1447" s="2"/>
    </row>
    <row r="1448" spans="2:4" x14ac:dyDescent="0.25">
      <c r="B1448" s="2"/>
      <c r="C1448" s="17"/>
      <c r="D1448" s="2"/>
    </row>
    <row r="1449" spans="2:4" x14ac:dyDescent="0.25">
      <c r="B1449" s="2"/>
      <c r="C1449" s="17"/>
      <c r="D1449" s="2"/>
    </row>
    <row r="1450" spans="2:4" x14ac:dyDescent="0.25">
      <c r="B1450" s="2"/>
      <c r="C1450" s="17"/>
      <c r="D1450" s="2"/>
    </row>
    <row r="1451" spans="2:4" x14ac:dyDescent="0.25">
      <c r="B1451" s="2"/>
      <c r="C1451" s="17"/>
      <c r="D1451" s="2"/>
    </row>
    <row r="1452" spans="2:4" x14ac:dyDescent="0.25">
      <c r="B1452" s="2"/>
      <c r="C1452" s="17"/>
      <c r="D1452" s="2"/>
    </row>
    <row r="1453" spans="2:4" x14ac:dyDescent="0.25">
      <c r="B1453" s="2"/>
      <c r="C1453" s="17"/>
      <c r="D1453" s="2"/>
    </row>
    <row r="1454" spans="2:4" x14ac:dyDescent="0.25">
      <c r="B1454" s="2"/>
      <c r="C1454" s="17"/>
      <c r="D1454" s="2"/>
    </row>
    <row r="1455" spans="2:4" x14ac:dyDescent="0.25">
      <c r="B1455" s="2"/>
      <c r="C1455" s="17"/>
      <c r="D1455" s="2"/>
    </row>
    <row r="1456" spans="2:4" x14ac:dyDescent="0.25">
      <c r="B1456" s="2"/>
      <c r="C1456" s="17"/>
      <c r="D1456" s="2"/>
    </row>
    <row r="1457" spans="2:4" x14ac:dyDescent="0.25">
      <c r="B1457" s="2"/>
      <c r="C1457" s="17"/>
      <c r="D1457" s="2"/>
    </row>
    <row r="1458" spans="2:4" x14ac:dyDescent="0.25">
      <c r="B1458" s="2"/>
      <c r="C1458" s="17"/>
      <c r="D1458" s="2"/>
    </row>
    <row r="1459" spans="2:4" x14ac:dyDescent="0.25">
      <c r="B1459" s="2"/>
      <c r="C1459" s="17"/>
      <c r="D1459" s="2"/>
    </row>
    <row r="1460" spans="2:4" x14ac:dyDescent="0.25">
      <c r="B1460" s="2"/>
      <c r="C1460" s="17"/>
      <c r="D1460" s="2"/>
    </row>
    <row r="1461" spans="2:4" x14ac:dyDescent="0.25">
      <c r="B1461" s="2"/>
      <c r="C1461" s="17"/>
      <c r="D1461" s="2"/>
    </row>
    <row r="1462" spans="2:4" x14ac:dyDescent="0.25">
      <c r="B1462" s="2"/>
      <c r="C1462" s="17"/>
      <c r="D1462" s="2"/>
    </row>
    <row r="1463" spans="2:4" x14ac:dyDescent="0.25">
      <c r="B1463" s="2"/>
      <c r="C1463" s="17"/>
      <c r="D1463" s="2"/>
    </row>
    <row r="1464" spans="2:4" x14ac:dyDescent="0.25">
      <c r="B1464" s="2"/>
      <c r="C1464" s="17"/>
      <c r="D1464" s="2"/>
    </row>
    <row r="1465" spans="2:4" x14ac:dyDescent="0.25">
      <c r="B1465" s="2"/>
      <c r="C1465" s="17"/>
      <c r="D1465" s="2"/>
    </row>
    <row r="1466" spans="2:4" x14ac:dyDescent="0.25">
      <c r="B1466" s="2"/>
      <c r="C1466" s="17"/>
      <c r="D1466" s="2"/>
    </row>
    <row r="1467" spans="2:4" x14ac:dyDescent="0.25">
      <c r="B1467" s="2"/>
      <c r="C1467" s="17"/>
      <c r="D1467" s="2"/>
    </row>
    <row r="1468" spans="2:4" x14ac:dyDescent="0.25">
      <c r="B1468" s="2"/>
      <c r="C1468" s="17"/>
      <c r="D1468" s="2"/>
    </row>
    <row r="1469" spans="2:4" x14ac:dyDescent="0.25">
      <c r="B1469" s="2"/>
      <c r="C1469" s="17"/>
      <c r="D1469" s="2"/>
    </row>
    <row r="1470" spans="2:4" x14ac:dyDescent="0.25">
      <c r="B1470" s="2"/>
      <c r="C1470" s="17"/>
      <c r="D1470" s="2"/>
    </row>
    <row r="1471" spans="2:4" x14ac:dyDescent="0.25">
      <c r="B1471" s="2"/>
      <c r="C1471" s="17"/>
      <c r="D1471" s="2"/>
    </row>
    <row r="1472" spans="2:4" x14ac:dyDescent="0.25">
      <c r="B1472" s="2"/>
      <c r="C1472" s="17"/>
      <c r="D1472" s="2"/>
    </row>
    <row r="1473" spans="2:4" x14ac:dyDescent="0.25">
      <c r="B1473" s="2"/>
      <c r="C1473" s="17"/>
      <c r="D1473" s="2"/>
    </row>
    <row r="1474" spans="2:4" x14ac:dyDescent="0.25">
      <c r="B1474" s="2"/>
      <c r="C1474" s="17"/>
      <c r="D1474" s="2"/>
    </row>
    <row r="1475" spans="2:4" x14ac:dyDescent="0.25">
      <c r="B1475" s="2"/>
      <c r="C1475" s="17"/>
      <c r="D1475" s="2"/>
    </row>
    <row r="1476" spans="2:4" x14ac:dyDescent="0.25">
      <c r="B1476" s="2"/>
      <c r="C1476" s="17"/>
      <c r="D1476" s="2"/>
    </row>
    <row r="1477" spans="2:4" x14ac:dyDescent="0.25">
      <c r="B1477" s="2"/>
      <c r="C1477" s="17"/>
      <c r="D1477" s="2"/>
    </row>
    <row r="1478" spans="2:4" x14ac:dyDescent="0.25">
      <c r="B1478" s="2"/>
      <c r="C1478" s="17"/>
      <c r="D1478" s="2"/>
    </row>
    <row r="1479" spans="2:4" x14ac:dyDescent="0.25">
      <c r="B1479" s="2"/>
      <c r="C1479" s="17"/>
      <c r="D1479" s="2"/>
    </row>
    <row r="1480" spans="2:4" x14ac:dyDescent="0.25">
      <c r="B1480" s="2"/>
      <c r="C1480" s="17"/>
      <c r="D1480" s="2"/>
    </row>
    <row r="1481" spans="2:4" x14ac:dyDescent="0.25">
      <c r="B1481" s="2"/>
      <c r="C1481" s="17"/>
      <c r="D1481" s="2"/>
    </row>
    <row r="1482" spans="2:4" x14ac:dyDescent="0.25">
      <c r="B1482" s="2"/>
      <c r="C1482" s="17"/>
      <c r="D1482" s="2"/>
    </row>
    <row r="1483" spans="2:4" x14ac:dyDescent="0.25">
      <c r="B1483" s="2"/>
      <c r="C1483" s="17"/>
      <c r="D1483" s="2"/>
    </row>
    <row r="1484" spans="2:4" x14ac:dyDescent="0.25">
      <c r="B1484" s="2"/>
      <c r="C1484" s="17"/>
      <c r="D1484" s="2"/>
    </row>
    <row r="1485" spans="2:4" x14ac:dyDescent="0.25">
      <c r="B1485" s="2"/>
      <c r="C1485" s="17"/>
      <c r="D1485" s="2"/>
    </row>
    <row r="1486" spans="2:4" x14ac:dyDescent="0.25">
      <c r="B1486" s="2"/>
      <c r="C1486" s="17"/>
      <c r="D1486" s="2"/>
    </row>
    <row r="1487" spans="2:4" x14ac:dyDescent="0.25">
      <c r="B1487" s="2"/>
      <c r="C1487" s="17"/>
      <c r="D1487" s="2"/>
    </row>
    <row r="1488" spans="2:4" x14ac:dyDescent="0.25">
      <c r="B1488" s="2"/>
      <c r="C1488" s="17"/>
      <c r="D1488" s="2"/>
    </row>
    <row r="1489" spans="2:4" x14ac:dyDescent="0.25">
      <c r="B1489" s="2"/>
      <c r="C1489" s="17"/>
      <c r="D1489" s="2"/>
    </row>
    <row r="1490" spans="2:4" x14ac:dyDescent="0.25">
      <c r="B1490" s="2"/>
      <c r="C1490" s="17"/>
      <c r="D1490" s="2"/>
    </row>
    <row r="1491" spans="2:4" x14ac:dyDescent="0.25">
      <c r="B1491" s="2"/>
      <c r="C1491" s="17"/>
      <c r="D1491" s="2"/>
    </row>
    <row r="1492" spans="2:4" x14ac:dyDescent="0.25">
      <c r="B1492" s="2"/>
      <c r="C1492" s="17"/>
      <c r="D1492" s="2"/>
    </row>
    <row r="1493" spans="2:4" x14ac:dyDescent="0.25">
      <c r="B1493" s="2"/>
      <c r="C1493" s="17"/>
      <c r="D1493" s="2"/>
    </row>
    <row r="1494" spans="2:4" x14ac:dyDescent="0.25">
      <c r="B1494" s="2"/>
      <c r="C1494" s="17"/>
      <c r="D1494" s="2"/>
    </row>
    <row r="1495" spans="2:4" x14ac:dyDescent="0.25">
      <c r="B1495" s="2"/>
      <c r="C1495" s="17"/>
      <c r="D1495" s="2"/>
    </row>
    <row r="1496" spans="2:4" x14ac:dyDescent="0.25">
      <c r="B1496" s="2"/>
      <c r="C1496" s="17"/>
      <c r="D1496" s="2"/>
    </row>
    <row r="1497" spans="2:4" x14ac:dyDescent="0.25">
      <c r="B1497" s="2"/>
      <c r="C1497" s="17"/>
      <c r="D1497" s="2"/>
    </row>
    <row r="1498" spans="2:4" x14ac:dyDescent="0.25">
      <c r="B1498" s="2"/>
      <c r="C1498" s="17"/>
      <c r="D1498" s="2"/>
    </row>
    <row r="1499" spans="2:4" x14ac:dyDescent="0.25">
      <c r="B1499" s="2"/>
      <c r="C1499" s="17"/>
      <c r="D1499" s="2"/>
    </row>
    <row r="1500" spans="2:4" x14ac:dyDescent="0.25">
      <c r="B1500" s="2"/>
      <c r="C1500" s="17"/>
      <c r="D1500" s="2"/>
    </row>
    <row r="1501" spans="2:4" x14ac:dyDescent="0.25">
      <c r="B1501" s="2"/>
      <c r="C1501" s="17"/>
      <c r="D1501" s="2"/>
    </row>
    <row r="1502" spans="2:4" x14ac:dyDescent="0.25">
      <c r="B1502" s="2"/>
      <c r="C1502" s="17"/>
      <c r="D1502" s="2"/>
    </row>
    <row r="1503" spans="2:4" x14ac:dyDescent="0.25">
      <c r="B1503" s="2"/>
      <c r="C1503" s="17"/>
      <c r="D1503" s="2"/>
    </row>
    <row r="1504" spans="2:4" x14ac:dyDescent="0.25">
      <c r="B1504" s="2"/>
      <c r="C1504" s="17"/>
      <c r="D1504" s="2"/>
    </row>
    <row r="1505" spans="2:4" x14ac:dyDescent="0.25">
      <c r="B1505" s="2"/>
      <c r="C1505" s="17"/>
      <c r="D1505" s="2"/>
    </row>
    <row r="1506" spans="2:4" x14ac:dyDescent="0.25">
      <c r="B1506" s="2"/>
      <c r="C1506" s="17"/>
      <c r="D1506" s="2"/>
    </row>
    <row r="1507" spans="2:4" x14ac:dyDescent="0.25">
      <c r="B1507" s="2"/>
      <c r="C1507" s="17"/>
      <c r="D1507" s="2"/>
    </row>
    <row r="1508" spans="2:4" x14ac:dyDescent="0.25">
      <c r="B1508" s="2"/>
      <c r="C1508" s="17"/>
      <c r="D1508" s="2"/>
    </row>
    <row r="1509" spans="2:4" x14ac:dyDescent="0.25">
      <c r="B1509" s="2"/>
      <c r="C1509" s="17"/>
      <c r="D1509" s="2"/>
    </row>
    <row r="1510" spans="2:4" x14ac:dyDescent="0.25">
      <c r="B1510" s="2"/>
      <c r="C1510" s="17"/>
      <c r="D1510" s="2"/>
    </row>
    <row r="1511" spans="2:4" x14ac:dyDescent="0.25">
      <c r="B1511" s="2"/>
      <c r="C1511" s="17"/>
      <c r="D1511" s="2"/>
    </row>
    <row r="1512" spans="2:4" x14ac:dyDescent="0.25">
      <c r="B1512" s="2"/>
      <c r="C1512" s="17"/>
      <c r="D1512" s="2"/>
    </row>
    <row r="1513" spans="2:4" x14ac:dyDescent="0.25">
      <c r="B1513" s="2"/>
      <c r="C1513" s="17"/>
      <c r="D1513" s="2"/>
    </row>
    <row r="1514" spans="2:4" x14ac:dyDescent="0.25">
      <c r="B1514" s="2"/>
      <c r="C1514" s="17"/>
      <c r="D1514" s="2"/>
    </row>
    <row r="1515" spans="2:4" x14ac:dyDescent="0.25">
      <c r="B1515" s="2"/>
      <c r="C1515" s="17"/>
      <c r="D1515" s="2"/>
    </row>
    <row r="1516" spans="2:4" x14ac:dyDescent="0.25">
      <c r="B1516" s="2"/>
      <c r="C1516" s="17"/>
      <c r="D1516" s="2"/>
    </row>
    <row r="1517" spans="2:4" x14ac:dyDescent="0.25">
      <c r="B1517" s="2"/>
      <c r="C1517" s="17"/>
      <c r="D1517" s="2"/>
    </row>
    <row r="1518" spans="2:4" x14ac:dyDescent="0.25">
      <c r="B1518" s="2"/>
      <c r="C1518" s="17"/>
      <c r="D1518" s="2"/>
    </row>
    <row r="1519" spans="2:4" x14ac:dyDescent="0.25">
      <c r="B1519" s="2"/>
      <c r="C1519" s="17"/>
      <c r="D1519" s="2"/>
    </row>
    <row r="1520" spans="2:4" x14ac:dyDescent="0.25">
      <c r="B1520" s="2"/>
      <c r="C1520" s="17"/>
      <c r="D1520" s="2"/>
    </row>
    <row r="1521" spans="2:4" x14ac:dyDescent="0.25">
      <c r="B1521" s="2"/>
      <c r="C1521" s="17"/>
      <c r="D1521" s="2"/>
    </row>
    <row r="1522" spans="2:4" x14ac:dyDescent="0.25">
      <c r="B1522" s="2"/>
      <c r="C1522" s="17"/>
      <c r="D1522" s="2"/>
    </row>
    <row r="1523" spans="2:4" x14ac:dyDescent="0.25">
      <c r="B1523" s="2"/>
      <c r="C1523" s="17"/>
      <c r="D1523" s="2"/>
    </row>
    <row r="1524" spans="2:4" x14ac:dyDescent="0.25">
      <c r="B1524" s="2"/>
      <c r="C1524" s="17"/>
      <c r="D1524" s="2"/>
    </row>
    <row r="1525" spans="2:4" x14ac:dyDescent="0.25">
      <c r="B1525" s="2"/>
      <c r="C1525" s="17"/>
      <c r="D1525" s="2"/>
    </row>
    <row r="1526" spans="2:4" x14ac:dyDescent="0.25">
      <c r="B1526" s="2"/>
      <c r="C1526" s="17"/>
      <c r="D1526" s="2"/>
    </row>
    <row r="1527" spans="2:4" x14ac:dyDescent="0.25">
      <c r="B1527" s="2"/>
      <c r="C1527" s="17"/>
      <c r="D1527" s="2"/>
    </row>
    <row r="1528" spans="2:4" x14ac:dyDescent="0.25">
      <c r="B1528" s="2"/>
      <c r="C1528" s="17"/>
      <c r="D1528" s="2"/>
    </row>
    <row r="1529" spans="2:4" x14ac:dyDescent="0.25">
      <c r="B1529" s="2"/>
      <c r="C1529" s="17"/>
      <c r="D1529" s="2"/>
    </row>
    <row r="1530" spans="2:4" x14ac:dyDescent="0.25">
      <c r="B1530" s="2"/>
      <c r="C1530" s="17"/>
      <c r="D1530" s="2"/>
    </row>
    <row r="1531" spans="2:4" x14ac:dyDescent="0.25">
      <c r="B1531" s="2"/>
      <c r="C1531" s="17"/>
      <c r="D1531" s="2"/>
    </row>
    <row r="1532" spans="2:4" x14ac:dyDescent="0.25">
      <c r="B1532" s="2"/>
      <c r="C1532" s="17"/>
      <c r="D1532" s="2"/>
    </row>
    <row r="1533" spans="2:4" x14ac:dyDescent="0.25">
      <c r="B1533" s="2"/>
      <c r="C1533" s="17"/>
      <c r="D1533" s="2"/>
    </row>
    <row r="1534" spans="2:4" x14ac:dyDescent="0.25">
      <c r="B1534" s="2"/>
      <c r="C1534" s="17"/>
      <c r="D1534" s="2"/>
    </row>
    <row r="1535" spans="2:4" x14ac:dyDescent="0.25">
      <c r="B1535" s="2"/>
      <c r="C1535" s="17"/>
      <c r="D1535" s="2"/>
    </row>
    <row r="1536" spans="2:4" x14ac:dyDescent="0.25">
      <c r="B1536" s="2"/>
      <c r="C1536" s="17"/>
      <c r="D1536" s="2"/>
    </row>
    <row r="1537" spans="2:4" x14ac:dyDescent="0.25">
      <c r="B1537" s="2"/>
      <c r="C1537" s="17"/>
      <c r="D1537" s="2"/>
    </row>
    <row r="1538" spans="2:4" x14ac:dyDescent="0.25">
      <c r="B1538" s="2"/>
      <c r="C1538" s="17"/>
      <c r="D1538" s="2"/>
    </row>
    <row r="1539" spans="2:4" x14ac:dyDescent="0.25">
      <c r="B1539" s="2"/>
      <c r="C1539" s="17"/>
      <c r="D1539" s="2"/>
    </row>
    <row r="1540" spans="2:4" x14ac:dyDescent="0.25">
      <c r="B1540" s="2"/>
      <c r="C1540" s="17"/>
      <c r="D1540" s="2"/>
    </row>
    <row r="1541" spans="2:4" x14ac:dyDescent="0.25">
      <c r="B1541" s="2"/>
      <c r="C1541" s="17"/>
      <c r="D1541" s="2"/>
    </row>
    <row r="1542" spans="2:4" x14ac:dyDescent="0.25">
      <c r="B1542" s="2"/>
      <c r="C1542" s="17"/>
      <c r="D1542" s="2"/>
    </row>
    <row r="1543" spans="2:4" x14ac:dyDescent="0.25">
      <c r="B1543" s="2"/>
      <c r="C1543" s="17"/>
      <c r="D1543" s="2"/>
    </row>
    <row r="1544" spans="2:4" x14ac:dyDescent="0.25">
      <c r="B1544" s="2"/>
      <c r="C1544" s="17"/>
      <c r="D1544" s="2"/>
    </row>
    <row r="1545" spans="2:4" x14ac:dyDescent="0.25">
      <c r="B1545" s="2"/>
      <c r="C1545" s="17"/>
      <c r="D1545" s="2"/>
    </row>
    <row r="1546" spans="2:4" x14ac:dyDescent="0.25">
      <c r="B1546" s="2"/>
      <c r="C1546" s="17"/>
      <c r="D1546" s="2"/>
    </row>
    <row r="1547" spans="2:4" x14ac:dyDescent="0.25">
      <c r="B1547" s="2"/>
      <c r="C1547" s="17"/>
      <c r="D1547" s="2"/>
    </row>
    <row r="1548" spans="2:4" x14ac:dyDescent="0.25">
      <c r="B1548" s="2"/>
      <c r="C1548" s="17"/>
      <c r="D1548" s="2"/>
    </row>
    <row r="1549" spans="2:4" x14ac:dyDescent="0.25">
      <c r="B1549" s="2"/>
      <c r="C1549" s="17"/>
      <c r="D1549" s="2"/>
    </row>
    <row r="1550" spans="2:4" x14ac:dyDescent="0.25">
      <c r="B1550" s="2"/>
      <c r="C1550" s="17"/>
      <c r="D1550" s="2"/>
    </row>
    <row r="1551" spans="2:4" x14ac:dyDescent="0.25">
      <c r="B1551" s="2"/>
      <c r="C1551" s="17"/>
      <c r="D1551" s="2"/>
    </row>
    <row r="1552" spans="2:4" x14ac:dyDescent="0.25">
      <c r="B1552" s="2"/>
      <c r="C1552" s="17"/>
      <c r="D1552" s="2"/>
    </row>
    <row r="1553" spans="2:4" x14ac:dyDescent="0.25">
      <c r="B1553" s="2"/>
      <c r="C1553" s="17"/>
      <c r="D1553" s="2"/>
    </row>
    <row r="1554" spans="2:4" x14ac:dyDescent="0.25">
      <c r="B1554" s="2"/>
      <c r="C1554" s="17"/>
      <c r="D1554" s="2"/>
    </row>
    <row r="1555" spans="2:4" x14ac:dyDescent="0.25">
      <c r="B1555" s="2"/>
      <c r="C1555" s="17"/>
      <c r="D1555" s="2"/>
    </row>
    <row r="1556" spans="2:4" x14ac:dyDescent="0.25">
      <c r="B1556" s="2"/>
      <c r="C1556" s="17"/>
      <c r="D1556" s="2"/>
    </row>
    <row r="1557" spans="2:4" x14ac:dyDescent="0.25">
      <c r="B1557" s="2"/>
      <c r="C1557" s="17"/>
      <c r="D1557" s="2"/>
    </row>
    <row r="1558" spans="2:4" x14ac:dyDescent="0.25">
      <c r="B1558" s="2"/>
      <c r="C1558" s="17"/>
      <c r="D1558" s="2"/>
    </row>
    <row r="1559" spans="2:4" x14ac:dyDescent="0.25">
      <c r="B1559" s="2"/>
      <c r="C1559" s="17"/>
      <c r="D1559" s="2"/>
    </row>
    <row r="1560" spans="2:4" x14ac:dyDescent="0.25">
      <c r="B1560" s="2"/>
      <c r="C1560" s="17"/>
      <c r="D1560" s="2"/>
    </row>
    <row r="1561" spans="2:4" x14ac:dyDescent="0.25">
      <c r="B1561" s="2"/>
      <c r="C1561" s="17"/>
      <c r="D1561" s="2"/>
    </row>
    <row r="1562" spans="2:4" x14ac:dyDescent="0.25">
      <c r="B1562" s="2"/>
      <c r="C1562" s="17"/>
      <c r="D1562" s="2"/>
    </row>
    <row r="1563" spans="2:4" x14ac:dyDescent="0.25">
      <c r="B1563" s="2"/>
      <c r="C1563" s="17"/>
      <c r="D1563" s="2"/>
    </row>
    <row r="1564" spans="2:4" x14ac:dyDescent="0.25">
      <c r="B1564" s="2"/>
      <c r="C1564" s="17"/>
      <c r="D1564" s="2"/>
    </row>
    <row r="1565" spans="2:4" x14ac:dyDescent="0.25">
      <c r="B1565" s="2"/>
      <c r="C1565" s="17"/>
      <c r="D1565" s="2"/>
    </row>
    <row r="1566" spans="2:4" x14ac:dyDescent="0.25">
      <c r="B1566" s="2"/>
      <c r="C1566" s="17"/>
      <c r="D1566" s="2"/>
    </row>
    <row r="1567" spans="2:4" x14ac:dyDescent="0.25">
      <c r="B1567" s="2"/>
      <c r="C1567" s="17"/>
      <c r="D1567" s="2"/>
    </row>
    <row r="1568" spans="2:4" x14ac:dyDescent="0.25">
      <c r="B1568" s="2"/>
      <c r="C1568" s="17"/>
      <c r="D1568" s="2"/>
    </row>
    <row r="1569" spans="2:4" x14ac:dyDescent="0.25">
      <c r="B1569" s="2"/>
      <c r="C1569" s="17"/>
      <c r="D1569" s="2"/>
    </row>
    <row r="1570" spans="2:4" x14ac:dyDescent="0.25">
      <c r="B1570" s="2"/>
      <c r="C1570" s="17"/>
      <c r="D1570" s="2"/>
    </row>
    <row r="1571" spans="2:4" x14ac:dyDescent="0.25">
      <c r="B1571" s="2"/>
      <c r="C1571" s="17"/>
      <c r="D1571" s="2"/>
    </row>
    <row r="1572" spans="2:4" x14ac:dyDescent="0.25">
      <c r="B1572" s="2"/>
      <c r="C1572" s="17"/>
      <c r="D1572" s="2"/>
    </row>
    <row r="1573" spans="2:4" x14ac:dyDescent="0.25">
      <c r="B1573" s="2"/>
      <c r="C1573" s="17"/>
      <c r="D1573" s="2"/>
    </row>
    <row r="1574" spans="2:4" x14ac:dyDescent="0.25">
      <c r="B1574" s="2"/>
      <c r="C1574" s="17"/>
      <c r="D1574" s="2"/>
    </row>
    <row r="1575" spans="2:4" x14ac:dyDescent="0.25">
      <c r="B1575" s="2"/>
      <c r="C1575" s="17"/>
      <c r="D1575" s="2"/>
    </row>
    <row r="1576" spans="2:4" x14ac:dyDescent="0.25">
      <c r="B1576" s="2"/>
      <c r="C1576" s="17"/>
      <c r="D1576" s="2"/>
    </row>
    <row r="1577" spans="2:4" x14ac:dyDescent="0.25">
      <c r="B1577" s="2"/>
      <c r="C1577" s="17"/>
      <c r="D1577" s="2"/>
    </row>
    <row r="1578" spans="2:4" x14ac:dyDescent="0.25">
      <c r="B1578" s="2"/>
      <c r="C1578" s="17"/>
      <c r="D1578" s="2"/>
    </row>
    <row r="1579" spans="2:4" x14ac:dyDescent="0.25">
      <c r="B1579" s="2"/>
      <c r="C1579" s="17"/>
      <c r="D1579" s="2"/>
    </row>
    <row r="1580" spans="2:4" x14ac:dyDescent="0.25">
      <c r="B1580" s="2"/>
      <c r="C1580" s="17"/>
      <c r="D1580" s="2"/>
    </row>
    <row r="1581" spans="2:4" x14ac:dyDescent="0.25">
      <c r="B1581" s="2"/>
      <c r="C1581" s="17"/>
      <c r="D1581" s="2"/>
    </row>
    <row r="1582" spans="2:4" x14ac:dyDescent="0.25">
      <c r="B1582" s="2"/>
      <c r="C1582" s="17"/>
      <c r="D1582" s="2"/>
    </row>
    <row r="1583" spans="2:4" x14ac:dyDescent="0.25">
      <c r="B1583" s="2"/>
      <c r="C1583" s="17"/>
      <c r="D1583" s="2"/>
    </row>
    <row r="1584" spans="2:4" x14ac:dyDescent="0.25">
      <c r="B1584" s="2"/>
      <c r="C1584" s="17"/>
      <c r="D1584" s="2"/>
    </row>
    <row r="1585" spans="2:4" x14ac:dyDescent="0.25">
      <c r="B1585" s="2"/>
      <c r="C1585" s="17"/>
      <c r="D1585" s="2"/>
    </row>
    <row r="1586" spans="2:4" x14ac:dyDescent="0.25">
      <c r="B1586" s="2"/>
      <c r="C1586" s="17"/>
      <c r="D1586" s="2"/>
    </row>
    <row r="1587" spans="2:4" x14ac:dyDescent="0.25">
      <c r="B1587" s="2"/>
      <c r="C1587" s="17"/>
      <c r="D1587" s="2"/>
    </row>
    <row r="1588" spans="2:4" x14ac:dyDescent="0.25">
      <c r="B1588" s="2"/>
      <c r="C1588" s="17"/>
      <c r="D1588" s="2"/>
    </row>
    <row r="1589" spans="2:4" x14ac:dyDescent="0.25">
      <c r="B1589" s="2"/>
      <c r="C1589" s="17"/>
      <c r="D1589" s="2"/>
    </row>
    <row r="1590" spans="2:4" x14ac:dyDescent="0.25">
      <c r="B1590" s="2"/>
      <c r="C1590" s="17"/>
      <c r="D1590" s="2"/>
    </row>
    <row r="1591" spans="2:4" x14ac:dyDescent="0.25">
      <c r="B1591" s="2"/>
      <c r="C1591" s="17"/>
      <c r="D1591" s="2"/>
    </row>
    <row r="1592" spans="2:4" x14ac:dyDescent="0.25">
      <c r="B1592" s="2"/>
      <c r="C1592" s="17"/>
      <c r="D1592" s="2"/>
    </row>
    <row r="1593" spans="2:4" x14ac:dyDescent="0.25">
      <c r="B1593" s="2"/>
      <c r="C1593" s="17"/>
      <c r="D1593" s="2"/>
    </row>
    <row r="1594" spans="2:4" x14ac:dyDescent="0.25">
      <c r="B1594" s="2"/>
      <c r="C1594" s="17"/>
      <c r="D1594" s="2"/>
    </row>
    <row r="1595" spans="2:4" x14ac:dyDescent="0.25">
      <c r="B1595" s="2"/>
      <c r="C1595" s="17"/>
      <c r="D1595" s="2"/>
    </row>
    <row r="1596" spans="2:4" x14ac:dyDescent="0.25">
      <c r="B1596" s="2"/>
      <c r="C1596" s="17"/>
      <c r="D1596" s="2"/>
    </row>
    <row r="1597" spans="2:4" x14ac:dyDescent="0.25">
      <c r="B1597" s="2"/>
      <c r="C1597" s="17"/>
      <c r="D1597" s="2"/>
    </row>
    <row r="1598" spans="2:4" x14ac:dyDescent="0.25">
      <c r="B1598" s="2"/>
      <c r="C1598" s="17"/>
      <c r="D1598" s="2"/>
    </row>
    <row r="1599" spans="2:4" x14ac:dyDescent="0.25">
      <c r="B1599" s="2"/>
      <c r="C1599" s="17"/>
      <c r="D1599" s="2"/>
    </row>
    <row r="1600" spans="2:4" x14ac:dyDescent="0.25">
      <c r="B1600" s="2"/>
      <c r="C1600" s="17"/>
      <c r="D1600" s="2"/>
    </row>
    <row r="1601" spans="2:4" x14ac:dyDescent="0.25">
      <c r="B1601" s="2"/>
      <c r="C1601" s="17"/>
      <c r="D1601" s="2"/>
    </row>
    <row r="1602" spans="2:4" x14ac:dyDescent="0.25">
      <c r="B1602" s="2"/>
      <c r="C1602" s="17"/>
      <c r="D1602" s="2"/>
    </row>
    <row r="1603" spans="2:4" x14ac:dyDescent="0.25">
      <c r="B1603" s="2"/>
      <c r="C1603" s="17"/>
      <c r="D1603" s="2"/>
    </row>
    <row r="1604" spans="2:4" x14ac:dyDescent="0.25">
      <c r="B1604" s="2"/>
      <c r="C1604" s="17"/>
      <c r="D1604" s="2"/>
    </row>
    <row r="1605" spans="2:4" x14ac:dyDescent="0.25">
      <c r="B1605" s="2"/>
      <c r="C1605" s="17"/>
      <c r="D1605" s="2"/>
    </row>
    <row r="1606" spans="2:4" x14ac:dyDescent="0.25">
      <c r="B1606" s="2"/>
      <c r="C1606" s="17"/>
      <c r="D1606" s="2"/>
    </row>
    <row r="1607" spans="2:4" x14ac:dyDescent="0.25">
      <c r="B1607" s="2"/>
      <c r="C1607" s="17"/>
      <c r="D1607" s="2"/>
    </row>
    <row r="1608" spans="2:4" x14ac:dyDescent="0.25">
      <c r="B1608" s="2"/>
      <c r="C1608" s="17"/>
      <c r="D1608" s="2"/>
    </row>
    <row r="1609" spans="2:4" x14ac:dyDescent="0.25">
      <c r="B1609" s="2"/>
      <c r="C1609" s="17"/>
      <c r="D1609" s="2"/>
    </row>
    <row r="1610" spans="2:4" x14ac:dyDescent="0.25">
      <c r="B1610" s="2"/>
      <c r="C1610" s="17"/>
      <c r="D1610" s="2"/>
    </row>
    <row r="1611" spans="2:4" x14ac:dyDescent="0.25">
      <c r="B1611" s="2"/>
      <c r="C1611" s="17"/>
      <c r="D1611" s="2"/>
    </row>
    <row r="1612" spans="2:4" x14ac:dyDescent="0.25">
      <c r="B1612" s="2"/>
      <c r="C1612" s="17"/>
      <c r="D1612" s="2"/>
    </row>
    <row r="1613" spans="2:4" x14ac:dyDescent="0.25">
      <c r="B1613" s="2"/>
      <c r="C1613" s="17"/>
      <c r="D1613" s="2"/>
    </row>
    <row r="1614" spans="2:4" x14ac:dyDescent="0.25">
      <c r="B1614" s="2"/>
      <c r="C1614" s="17"/>
      <c r="D1614" s="2"/>
    </row>
    <row r="1615" spans="2:4" x14ac:dyDescent="0.25">
      <c r="B1615" s="2"/>
      <c r="C1615" s="17"/>
      <c r="D1615" s="2"/>
    </row>
    <row r="1616" spans="2:4" x14ac:dyDescent="0.25">
      <c r="B1616" s="2"/>
      <c r="C1616" s="17"/>
      <c r="D1616" s="2"/>
    </row>
    <row r="1617" spans="2:4" x14ac:dyDescent="0.25">
      <c r="B1617" s="2"/>
      <c r="C1617" s="17"/>
      <c r="D1617" s="2"/>
    </row>
    <row r="1618" spans="2:4" x14ac:dyDescent="0.25">
      <c r="B1618" s="2"/>
      <c r="C1618" s="17"/>
      <c r="D1618" s="2"/>
    </row>
    <row r="1619" spans="2:4" x14ac:dyDescent="0.25">
      <c r="B1619" s="2"/>
      <c r="C1619" s="17"/>
      <c r="D1619" s="2"/>
    </row>
    <row r="1620" spans="2:4" x14ac:dyDescent="0.25">
      <c r="B1620" s="2"/>
      <c r="C1620" s="17"/>
      <c r="D1620" s="2"/>
    </row>
    <row r="1621" spans="2:4" x14ac:dyDescent="0.25">
      <c r="B1621" s="2"/>
      <c r="C1621" s="17"/>
      <c r="D1621" s="2"/>
    </row>
    <row r="1622" spans="2:4" x14ac:dyDescent="0.25">
      <c r="B1622" s="2"/>
      <c r="C1622" s="17"/>
      <c r="D1622" s="2"/>
    </row>
    <row r="1623" spans="2:4" x14ac:dyDescent="0.25">
      <c r="B1623" s="2"/>
      <c r="C1623" s="17"/>
      <c r="D1623" s="2"/>
    </row>
    <row r="1624" spans="2:4" x14ac:dyDescent="0.25">
      <c r="B1624" s="2"/>
      <c r="C1624" s="17"/>
      <c r="D1624" s="2"/>
    </row>
    <row r="1625" spans="2:4" x14ac:dyDescent="0.25">
      <c r="B1625" s="2"/>
      <c r="C1625" s="17"/>
      <c r="D1625" s="2"/>
    </row>
    <row r="1626" spans="2:4" x14ac:dyDescent="0.25">
      <c r="B1626" s="2"/>
      <c r="C1626" s="17"/>
      <c r="D1626" s="2"/>
    </row>
    <row r="1627" spans="2:4" x14ac:dyDescent="0.25">
      <c r="B1627" s="2"/>
      <c r="C1627" s="17"/>
      <c r="D1627" s="2"/>
    </row>
    <row r="1628" spans="2:4" x14ac:dyDescent="0.25">
      <c r="B1628" s="2"/>
      <c r="C1628" s="17"/>
      <c r="D1628" s="2"/>
    </row>
    <row r="1629" spans="2:4" x14ac:dyDescent="0.25">
      <c r="B1629" s="2"/>
      <c r="C1629" s="17"/>
      <c r="D1629" s="2"/>
    </row>
    <row r="1630" spans="2:4" x14ac:dyDescent="0.25">
      <c r="B1630" s="2"/>
      <c r="C1630" s="17"/>
      <c r="D1630" s="2"/>
    </row>
    <row r="1631" spans="2:4" x14ac:dyDescent="0.25">
      <c r="B1631" s="2"/>
      <c r="C1631" s="17"/>
      <c r="D1631" s="2"/>
    </row>
    <row r="1632" spans="2:4" x14ac:dyDescent="0.25">
      <c r="B1632" s="2"/>
      <c r="C1632" s="17"/>
      <c r="D1632" s="2"/>
    </row>
    <row r="1633" spans="2:4" x14ac:dyDescent="0.25">
      <c r="B1633" s="2"/>
      <c r="C1633" s="17"/>
      <c r="D1633" s="2"/>
    </row>
    <row r="1634" spans="2:4" x14ac:dyDescent="0.25">
      <c r="B1634" s="2"/>
      <c r="C1634" s="17"/>
      <c r="D1634" s="2"/>
    </row>
    <row r="1635" spans="2:4" x14ac:dyDescent="0.25">
      <c r="B1635" s="2"/>
      <c r="C1635" s="17"/>
      <c r="D1635" s="2"/>
    </row>
    <row r="1636" spans="2:4" x14ac:dyDescent="0.25">
      <c r="B1636" s="2"/>
      <c r="C1636" s="17"/>
      <c r="D1636" s="2"/>
    </row>
    <row r="1637" spans="2:4" x14ac:dyDescent="0.25">
      <c r="B1637" s="2"/>
      <c r="C1637" s="17"/>
      <c r="D1637" s="2"/>
    </row>
    <row r="1638" spans="2:4" x14ac:dyDescent="0.25">
      <c r="B1638" s="2"/>
      <c r="C1638" s="17"/>
      <c r="D1638" s="2"/>
    </row>
    <row r="1639" spans="2:4" x14ac:dyDescent="0.25">
      <c r="B1639" s="2"/>
      <c r="C1639" s="17"/>
      <c r="D1639" s="2"/>
    </row>
    <row r="1640" spans="2:4" x14ac:dyDescent="0.25">
      <c r="B1640" s="2"/>
      <c r="C1640" s="17"/>
      <c r="D1640" s="2"/>
    </row>
    <row r="1641" spans="2:4" x14ac:dyDescent="0.25">
      <c r="B1641" s="2"/>
      <c r="C1641" s="17"/>
      <c r="D1641" s="2"/>
    </row>
    <row r="1642" spans="2:4" x14ac:dyDescent="0.25">
      <c r="B1642" s="2"/>
      <c r="C1642" s="17"/>
      <c r="D1642" s="2"/>
    </row>
    <row r="1643" spans="2:4" x14ac:dyDescent="0.25">
      <c r="B1643" s="2"/>
      <c r="C1643" s="17"/>
      <c r="D1643" s="2"/>
    </row>
    <row r="1644" spans="2:4" x14ac:dyDescent="0.25">
      <c r="B1644" s="2"/>
      <c r="C1644" s="17"/>
      <c r="D1644" s="2"/>
    </row>
    <row r="1645" spans="2:4" x14ac:dyDescent="0.25">
      <c r="B1645" s="2"/>
      <c r="C1645" s="17"/>
      <c r="D1645" s="2"/>
    </row>
    <row r="1646" spans="2:4" x14ac:dyDescent="0.25">
      <c r="B1646" s="2"/>
      <c r="C1646" s="17"/>
      <c r="D1646" s="2"/>
    </row>
    <row r="1647" spans="2:4" x14ac:dyDescent="0.25">
      <c r="B1647" s="2"/>
      <c r="C1647" s="17"/>
      <c r="D1647" s="2"/>
    </row>
    <row r="1648" spans="2:4" x14ac:dyDescent="0.25">
      <c r="B1648" s="2"/>
      <c r="C1648" s="17"/>
      <c r="D1648" s="2"/>
    </row>
    <row r="1649" spans="2:4" x14ac:dyDescent="0.25">
      <c r="B1649" s="2"/>
      <c r="C1649" s="17"/>
      <c r="D1649" s="2"/>
    </row>
    <row r="1650" spans="2:4" x14ac:dyDescent="0.25">
      <c r="B1650" s="2"/>
      <c r="C1650" s="17"/>
      <c r="D1650" s="2"/>
    </row>
    <row r="1651" spans="2:4" x14ac:dyDescent="0.25">
      <c r="B1651" s="2"/>
      <c r="C1651" s="17"/>
      <c r="D1651" s="2"/>
    </row>
    <row r="1652" spans="2:4" x14ac:dyDescent="0.25">
      <c r="B1652" s="2"/>
      <c r="C1652" s="17"/>
      <c r="D1652" s="2"/>
    </row>
    <row r="1653" spans="2:4" x14ac:dyDescent="0.25">
      <c r="B1653" s="2"/>
      <c r="C1653" s="17"/>
      <c r="D1653" s="2"/>
    </row>
    <row r="1654" spans="2:4" x14ac:dyDescent="0.25">
      <c r="B1654" s="2"/>
      <c r="C1654" s="17"/>
      <c r="D1654" s="2"/>
    </row>
    <row r="1655" spans="2:4" x14ac:dyDescent="0.25">
      <c r="B1655" s="2"/>
      <c r="C1655" s="17"/>
      <c r="D1655" s="2"/>
    </row>
    <row r="1656" spans="2:4" x14ac:dyDescent="0.25">
      <c r="B1656" s="2"/>
      <c r="C1656" s="17"/>
      <c r="D1656" s="2"/>
    </row>
    <row r="1657" spans="2:4" x14ac:dyDescent="0.25">
      <c r="B1657" s="2"/>
      <c r="C1657" s="17"/>
      <c r="D1657" s="2"/>
    </row>
    <row r="1658" spans="2:4" x14ac:dyDescent="0.25">
      <c r="B1658" s="2"/>
      <c r="C1658" s="17"/>
      <c r="D1658" s="2"/>
    </row>
    <row r="1659" spans="2:4" x14ac:dyDescent="0.25">
      <c r="B1659" s="2"/>
      <c r="C1659" s="17"/>
      <c r="D1659" s="2"/>
    </row>
    <row r="1660" spans="2:4" x14ac:dyDescent="0.25">
      <c r="B1660" s="2"/>
      <c r="C1660" s="17"/>
      <c r="D1660" s="2"/>
    </row>
    <row r="1661" spans="2:4" x14ac:dyDescent="0.25">
      <c r="B1661" s="2"/>
      <c r="C1661" s="17"/>
      <c r="D1661" s="2"/>
    </row>
    <row r="1662" spans="2:4" x14ac:dyDescent="0.25">
      <c r="B1662" s="2"/>
      <c r="C1662" s="17"/>
      <c r="D1662" s="2"/>
    </row>
    <row r="1663" spans="2:4" x14ac:dyDescent="0.25">
      <c r="B1663" s="2"/>
      <c r="C1663" s="17"/>
      <c r="D1663" s="2"/>
    </row>
    <row r="1664" spans="2:4" x14ac:dyDescent="0.25">
      <c r="B1664" s="2"/>
      <c r="C1664" s="17"/>
      <c r="D1664" s="2"/>
    </row>
    <row r="1665" spans="2:4" x14ac:dyDescent="0.25">
      <c r="B1665" s="2"/>
      <c r="C1665" s="17"/>
      <c r="D1665" s="2"/>
    </row>
    <row r="1666" spans="2:4" x14ac:dyDescent="0.25">
      <c r="B1666" s="2"/>
      <c r="C1666" s="17"/>
      <c r="D1666" s="2"/>
    </row>
    <row r="1667" spans="2:4" x14ac:dyDescent="0.25">
      <c r="B1667" s="2"/>
      <c r="C1667" s="17"/>
      <c r="D1667" s="2"/>
    </row>
    <row r="1668" spans="2:4" x14ac:dyDescent="0.25">
      <c r="B1668" s="2"/>
      <c r="C1668" s="17"/>
      <c r="D1668" s="2"/>
    </row>
    <row r="1669" spans="2:4" x14ac:dyDescent="0.25">
      <c r="B1669" s="2"/>
      <c r="C1669" s="17"/>
      <c r="D1669" s="2"/>
    </row>
    <row r="1670" spans="2:4" x14ac:dyDescent="0.25">
      <c r="B1670" s="2"/>
      <c r="C1670" s="17"/>
      <c r="D1670" s="2"/>
    </row>
    <row r="1671" spans="2:4" x14ac:dyDescent="0.25">
      <c r="B1671" s="2"/>
      <c r="C1671" s="17"/>
      <c r="D1671" s="2"/>
    </row>
    <row r="1672" spans="2:4" x14ac:dyDescent="0.25">
      <c r="B1672" s="2"/>
      <c r="C1672" s="17"/>
      <c r="D1672" s="2"/>
    </row>
    <row r="1673" spans="2:4" x14ac:dyDescent="0.25">
      <c r="B1673" s="2"/>
      <c r="C1673" s="17"/>
      <c r="D1673" s="2"/>
    </row>
    <row r="1674" spans="2:4" x14ac:dyDescent="0.25">
      <c r="B1674" s="2"/>
      <c r="C1674" s="17"/>
      <c r="D1674" s="2"/>
    </row>
    <row r="1675" spans="2:4" x14ac:dyDescent="0.25">
      <c r="B1675" s="2"/>
      <c r="C1675" s="17"/>
      <c r="D1675" s="2"/>
    </row>
    <row r="1676" spans="2:4" x14ac:dyDescent="0.25">
      <c r="B1676" s="2"/>
      <c r="C1676" s="17"/>
      <c r="D1676" s="2"/>
    </row>
    <row r="1677" spans="2:4" x14ac:dyDescent="0.25">
      <c r="B1677" s="2"/>
      <c r="C1677" s="17"/>
      <c r="D1677" s="2"/>
    </row>
    <row r="1678" spans="2:4" x14ac:dyDescent="0.25">
      <c r="B1678" s="2"/>
      <c r="C1678" s="17"/>
      <c r="D1678" s="2"/>
    </row>
    <row r="1679" spans="2:4" x14ac:dyDescent="0.25">
      <c r="B1679" s="2"/>
      <c r="C1679" s="17"/>
      <c r="D1679" s="2"/>
    </row>
    <row r="1680" spans="2:4" x14ac:dyDescent="0.25">
      <c r="B1680" s="2"/>
      <c r="C1680" s="17"/>
      <c r="D1680" s="2"/>
    </row>
    <row r="1681" spans="2:4" x14ac:dyDescent="0.25">
      <c r="B1681" s="2"/>
      <c r="C1681" s="17"/>
      <c r="D1681" s="2"/>
    </row>
    <row r="1682" spans="2:4" x14ac:dyDescent="0.25">
      <c r="B1682" s="2"/>
      <c r="C1682" s="17"/>
      <c r="D1682" s="2"/>
    </row>
    <row r="1683" spans="2:4" x14ac:dyDescent="0.25">
      <c r="B1683" s="2"/>
      <c r="C1683" s="17"/>
      <c r="D1683" s="2"/>
    </row>
    <row r="1684" spans="2:4" x14ac:dyDescent="0.25">
      <c r="B1684" s="2"/>
      <c r="C1684" s="17"/>
      <c r="D1684" s="2"/>
    </row>
    <row r="1685" spans="2:4" x14ac:dyDescent="0.25">
      <c r="B1685" s="2"/>
      <c r="C1685" s="17"/>
      <c r="D1685" s="2"/>
    </row>
    <row r="1686" spans="2:4" x14ac:dyDescent="0.25">
      <c r="B1686" s="2"/>
      <c r="C1686" s="17"/>
      <c r="D1686" s="2"/>
    </row>
    <row r="1687" spans="2:4" x14ac:dyDescent="0.25">
      <c r="B1687" s="2"/>
      <c r="C1687" s="17"/>
      <c r="D1687" s="2"/>
    </row>
    <row r="1688" spans="2:4" x14ac:dyDescent="0.25">
      <c r="B1688" s="2"/>
      <c r="C1688" s="17"/>
      <c r="D1688" s="2"/>
    </row>
    <row r="1689" spans="2:4" x14ac:dyDescent="0.25">
      <c r="B1689" s="2"/>
      <c r="C1689" s="17"/>
      <c r="D1689" s="2"/>
    </row>
    <row r="1690" spans="2:4" x14ac:dyDescent="0.25">
      <c r="B1690" s="2"/>
      <c r="C1690" s="17"/>
      <c r="D1690" s="2"/>
    </row>
    <row r="1691" spans="2:4" x14ac:dyDescent="0.25">
      <c r="B1691" s="2"/>
      <c r="C1691" s="17"/>
      <c r="D1691" s="2"/>
    </row>
    <row r="1692" spans="2:4" x14ac:dyDescent="0.25">
      <c r="B1692" s="2"/>
      <c r="C1692" s="17"/>
      <c r="D1692" s="2"/>
    </row>
    <row r="1693" spans="2:4" x14ac:dyDescent="0.25">
      <c r="B1693" s="2"/>
      <c r="C1693" s="17"/>
      <c r="D1693" s="2"/>
    </row>
    <row r="1694" spans="2:4" x14ac:dyDescent="0.25">
      <c r="B1694" s="2"/>
      <c r="C1694" s="17"/>
      <c r="D1694" s="2"/>
    </row>
    <row r="1695" spans="2:4" x14ac:dyDescent="0.25">
      <c r="B1695" s="2"/>
      <c r="C1695" s="17"/>
      <c r="D1695" s="2"/>
    </row>
    <row r="1696" spans="2:4" x14ac:dyDescent="0.25">
      <c r="B1696" s="2"/>
      <c r="C1696" s="17"/>
      <c r="D1696" s="2"/>
    </row>
    <row r="1697" spans="2:4" x14ac:dyDescent="0.25">
      <c r="B1697" s="2"/>
      <c r="C1697" s="17"/>
      <c r="D1697" s="2"/>
    </row>
    <row r="1698" spans="2:4" x14ac:dyDescent="0.25">
      <c r="B1698" s="2"/>
      <c r="C1698" s="17"/>
      <c r="D1698" s="2"/>
    </row>
    <row r="1699" spans="2:4" x14ac:dyDescent="0.25">
      <c r="B1699" s="2"/>
      <c r="C1699" s="17"/>
      <c r="D1699" s="2"/>
    </row>
    <row r="1700" spans="2:4" x14ac:dyDescent="0.25">
      <c r="B1700" s="2"/>
      <c r="C1700" s="17"/>
      <c r="D1700" s="2"/>
    </row>
    <row r="1701" spans="2:4" x14ac:dyDescent="0.25">
      <c r="B1701" s="2"/>
      <c r="C1701" s="17"/>
      <c r="D1701" s="2"/>
    </row>
    <row r="1702" spans="2:4" x14ac:dyDescent="0.25">
      <c r="B1702" s="2"/>
      <c r="C1702" s="17"/>
      <c r="D1702" s="2"/>
    </row>
    <row r="1703" spans="2:4" x14ac:dyDescent="0.25">
      <c r="B1703" s="2"/>
      <c r="C1703" s="17"/>
      <c r="D1703" s="2"/>
    </row>
    <row r="1704" spans="2:4" x14ac:dyDescent="0.25">
      <c r="B1704" s="2"/>
      <c r="C1704" s="17"/>
      <c r="D1704" s="2"/>
    </row>
    <row r="1705" spans="2:4" x14ac:dyDescent="0.25">
      <c r="B1705" s="2"/>
      <c r="C1705" s="17"/>
      <c r="D1705" s="2"/>
    </row>
    <row r="1706" spans="2:4" x14ac:dyDescent="0.25">
      <c r="B1706" s="2"/>
      <c r="C1706" s="17"/>
      <c r="D1706" s="2"/>
    </row>
    <row r="1707" spans="2:4" x14ac:dyDescent="0.25">
      <c r="B1707" s="2"/>
      <c r="C1707" s="17"/>
      <c r="D1707" s="2"/>
    </row>
    <row r="1708" spans="2:4" x14ac:dyDescent="0.25">
      <c r="B1708" s="2"/>
      <c r="C1708" s="17"/>
      <c r="D1708" s="2"/>
    </row>
    <row r="1709" spans="2:4" x14ac:dyDescent="0.25">
      <c r="B1709" s="2"/>
      <c r="C1709" s="17"/>
      <c r="D1709" s="2"/>
    </row>
    <row r="1710" spans="2:4" x14ac:dyDescent="0.25">
      <c r="B1710" s="2"/>
      <c r="C1710" s="17"/>
      <c r="D1710" s="2"/>
    </row>
    <row r="1711" spans="2:4" x14ac:dyDescent="0.25">
      <c r="B1711" s="2"/>
      <c r="C1711" s="17"/>
      <c r="D1711" s="2"/>
    </row>
    <row r="1712" spans="2:4" x14ac:dyDescent="0.25">
      <c r="B1712" s="2"/>
      <c r="C1712" s="17"/>
      <c r="D1712" s="2"/>
    </row>
    <row r="1713" spans="2:4" x14ac:dyDescent="0.25">
      <c r="B1713" s="2"/>
      <c r="C1713" s="17"/>
      <c r="D1713" s="2"/>
    </row>
    <row r="1714" spans="2:4" x14ac:dyDescent="0.25">
      <c r="B1714" s="2"/>
      <c r="C1714" s="17"/>
      <c r="D1714" s="2"/>
    </row>
    <row r="1715" spans="2:4" x14ac:dyDescent="0.25">
      <c r="B1715" s="2"/>
      <c r="C1715" s="17"/>
      <c r="D1715" s="2"/>
    </row>
    <row r="1716" spans="2:4" x14ac:dyDescent="0.25">
      <c r="B1716" s="2"/>
      <c r="C1716" s="17"/>
      <c r="D1716" s="2"/>
    </row>
    <row r="1717" spans="2:4" x14ac:dyDescent="0.25">
      <c r="B1717" s="2"/>
      <c r="C1717" s="17"/>
      <c r="D1717" s="2"/>
    </row>
    <row r="1718" spans="2:4" x14ac:dyDescent="0.25">
      <c r="B1718" s="2"/>
      <c r="C1718" s="17"/>
      <c r="D1718" s="2"/>
    </row>
    <row r="1719" spans="2:4" x14ac:dyDescent="0.25">
      <c r="B1719" s="2"/>
      <c r="C1719" s="17"/>
      <c r="D1719" s="2"/>
    </row>
    <row r="1720" spans="2:4" x14ac:dyDescent="0.25">
      <c r="B1720" s="2"/>
      <c r="C1720" s="17"/>
      <c r="D1720" s="2"/>
    </row>
    <row r="1721" spans="2:4" x14ac:dyDescent="0.25">
      <c r="B1721" s="2"/>
      <c r="C1721" s="17"/>
      <c r="D1721" s="2"/>
    </row>
    <row r="1722" spans="2:4" x14ac:dyDescent="0.25">
      <c r="B1722" s="2"/>
      <c r="C1722" s="17"/>
      <c r="D1722" s="2"/>
    </row>
    <row r="1723" spans="2:4" x14ac:dyDescent="0.25">
      <c r="B1723" s="2"/>
      <c r="C1723" s="17"/>
      <c r="D1723" s="2"/>
    </row>
    <row r="1724" spans="2:4" x14ac:dyDescent="0.25">
      <c r="B1724" s="2"/>
      <c r="C1724" s="17"/>
      <c r="D1724" s="2"/>
    </row>
    <row r="1725" spans="2:4" x14ac:dyDescent="0.25">
      <c r="B1725" s="2"/>
      <c r="C1725" s="17"/>
      <c r="D1725" s="2"/>
    </row>
    <row r="1726" spans="2:4" x14ac:dyDescent="0.25">
      <c r="B1726" s="2"/>
      <c r="C1726" s="17"/>
      <c r="D1726" s="2"/>
    </row>
    <row r="1727" spans="2:4" x14ac:dyDescent="0.25">
      <c r="B1727" s="2"/>
      <c r="C1727" s="17"/>
      <c r="D1727" s="2"/>
    </row>
    <row r="1728" spans="2:4" x14ac:dyDescent="0.25">
      <c r="B1728" s="2"/>
      <c r="C1728" s="17"/>
      <c r="D1728" s="2"/>
    </row>
    <row r="1729" spans="2:4" x14ac:dyDescent="0.25">
      <c r="B1729" s="2"/>
      <c r="C1729" s="17"/>
      <c r="D1729" s="2"/>
    </row>
    <row r="1730" spans="2:4" x14ac:dyDescent="0.25">
      <c r="B1730" s="2"/>
      <c r="C1730" s="17"/>
      <c r="D1730" s="2"/>
    </row>
    <row r="1731" spans="2:4" x14ac:dyDescent="0.25">
      <c r="B1731" s="2"/>
      <c r="C1731" s="17"/>
      <c r="D1731" s="2"/>
    </row>
    <row r="1732" spans="2:4" x14ac:dyDescent="0.25">
      <c r="B1732" s="2"/>
      <c r="C1732" s="17"/>
      <c r="D1732" s="2"/>
    </row>
    <row r="1733" spans="2:4" x14ac:dyDescent="0.25">
      <c r="B1733" s="2"/>
      <c r="C1733" s="17"/>
      <c r="D1733" s="2"/>
    </row>
    <row r="1734" spans="2:4" x14ac:dyDescent="0.25">
      <c r="B1734" s="2"/>
      <c r="C1734" s="17"/>
      <c r="D1734" s="2"/>
    </row>
    <row r="1735" spans="2:4" x14ac:dyDescent="0.25">
      <c r="B1735" s="2"/>
      <c r="C1735" s="17"/>
      <c r="D1735" s="2"/>
    </row>
    <row r="1736" spans="2:4" x14ac:dyDescent="0.25">
      <c r="B1736" s="2"/>
      <c r="C1736" s="17"/>
      <c r="D1736" s="2"/>
    </row>
    <row r="1737" spans="2:4" x14ac:dyDescent="0.25">
      <c r="B1737" s="2"/>
      <c r="C1737" s="17"/>
      <c r="D1737" s="2"/>
    </row>
    <row r="1738" spans="2:4" x14ac:dyDescent="0.25">
      <c r="B1738" s="2"/>
      <c r="C1738" s="17"/>
      <c r="D1738" s="2"/>
    </row>
    <row r="1739" spans="2:4" x14ac:dyDescent="0.25">
      <c r="B1739" s="2"/>
      <c r="C1739" s="17"/>
      <c r="D1739" s="2"/>
    </row>
    <row r="1740" spans="2:4" x14ac:dyDescent="0.25">
      <c r="B1740" s="2"/>
      <c r="C1740" s="17"/>
      <c r="D1740" s="2"/>
    </row>
    <row r="1741" spans="2:4" x14ac:dyDescent="0.25">
      <c r="B1741" s="2"/>
      <c r="C1741" s="17"/>
      <c r="D1741" s="2"/>
    </row>
    <row r="1742" spans="2:4" x14ac:dyDescent="0.25">
      <c r="B1742" s="2"/>
      <c r="C1742" s="17"/>
      <c r="D1742" s="2"/>
    </row>
    <row r="1743" spans="2:4" x14ac:dyDescent="0.25">
      <c r="B1743" s="2"/>
      <c r="C1743" s="17"/>
      <c r="D1743" s="2"/>
    </row>
    <row r="1744" spans="2:4" x14ac:dyDescent="0.25">
      <c r="B1744" s="2"/>
      <c r="C1744" s="17"/>
      <c r="D1744" s="2"/>
    </row>
    <row r="1745" spans="2:4" x14ac:dyDescent="0.25">
      <c r="B1745" s="2"/>
      <c r="C1745" s="17"/>
      <c r="D1745" s="2"/>
    </row>
    <row r="1746" spans="2:4" x14ac:dyDescent="0.25">
      <c r="B1746" s="2"/>
      <c r="C1746" s="17"/>
      <c r="D1746" s="2"/>
    </row>
    <row r="1747" spans="2:4" x14ac:dyDescent="0.25">
      <c r="B1747" s="2"/>
      <c r="C1747" s="17"/>
      <c r="D1747" s="2"/>
    </row>
    <row r="1748" spans="2:4" x14ac:dyDescent="0.25">
      <c r="B1748" s="2"/>
      <c r="C1748" s="17"/>
      <c r="D1748" s="2"/>
    </row>
    <row r="1749" spans="2:4" x14ac:dyDescent="0.25">
      <c r="B1749" s="2"/>
      <c r="C1749" s="17"/>
      <c r="D1749" s="2"/>
    </row>
    <row r="1750" spans="2:4" x14ac:dyDescent="0.25">
      <c r="B1750" s="2"/>
      <c r="C1750" s="17"/>
      <c r="D1750" s="2"/>
    </row>
    <row r="1751" spans="2:4" x14ac:dyDescent="0.25">
      <c r="B1751" s="2"/>
      <c r="C1751" s="17"/>
      <c r="D1751" s="2"/>
    </row>
    <row r="1752" spans="2:4" x14ac:dyDescent="0.25">
      <c r="B1752" s="2"/>
      <c r="C1752" s="17"/>
      <c r="D1752" s="2"/>
    </row>
    <row r="1753" spans="2:4" x14ac:dyDescent="0.25">
      <c r="B1753" s="2"/>
      <c r="C1753" s="17"/>
      <c r="D1753" s="2"/>
    </row>
    <row r="1754" spans="2:4" x14ac:dyDescent="0.25">
      <c r="B1754" s="2"/>
      <c r="C1754" s="17"/>
      <c r="D1754" s="2"/>
    </row>
    <row r="1755" spans="2:4" x14ac:dyDescent="0.25">
      <c r="B1755" s="2"/>
      <c r="C1755" s="17"/>
      <c r="D1755" s="2"/>
    </row>
    <row r="1756" spans="2:4" x14ac:dyDescent="0.25">
      <c r="B1756" s="2"/>
      <c r="C1756" s="17"/>
      <c r="D1756" s="2"/>
    </row>
    <row r="1757" spans="2:4" x14ac:dyDescent="0.25">
      <c r="B1757" s="2"/>
      <c r="C1757" s="17"/>
      <c r="D1757" s="2"/>
    </row>
    <row r="1758" spans="2:4" x14ac:dyDescent="0.25">
      <c r="B1758" s="2"/>
      <c r="C1758" s="17"/>
      <c r="D1758" s="2"/>
    </row>
    <row r="1759" spans="2:4" x14ac:dyDescent="0.25">
      <c r="B1759" s="2"/>
      <c r="C1759" s="17"/>
      <c r="D1759" s="2"/>
    </row>
    <row r="1760" spans="2:4" x14ac:dyDescent="0.25">
      <c r="B1760" s="2"/>
      <c r="C1760" s="17"/>
      <c r="D1760" s="2"/>
    </row>
    <row r="1761" spans="2:4" x14ac:dyDescent="0.25">
      <c r="B1761" s="2"/>
      <c r="C1761" s="17"/>
      <c r="D1761" s="2"/>
    </row>
    <row r="1762" spans="2:4" x14ac:dyDescent="0.25">
      <c r="B1762" s="2"/>
      <c r="C1762" s="17"/>
      <c r="D1762" s="2"/>
    </row>
    <row r="1763" spans="2:4" x14ac:dyDescent="0.25">
      <c r="B1763" s="2"/>
      <c r="C1763" s="17"/>
      <c r="D1763" s="2"/>
    </row>
    <row r="1764" spans="2:4" x14ac:dyDescent="0.25">
      <c r="B1764" s="2"/>
      <c r="C1764" s="17"/>
      <c r="D1764" s="2"/>
    </row>
    <row r="1765" spans="2:4" x14ac:dyDescent="0.25">
      <c r="B1765" s="2"/>
      <c r="C1765" s="17"/>
      <c r="D1765" s="2"/>
    </row>
    <row r="1766" spans="2:4" x14ac:dyDescent="0.25">
      <c r="B1766" s="2"/>
      <c r="C1766" s="17"/>
      <c r="D1766" s="2"/>
    </row>
    <row r="1767" spans="2:4" x14ac:dyDescent="0.25">
      <c r="B1767" s="2"/>
      <c r="C1767" s="17"/>
      <c r="D1767" s="2"/>
    </row>
    <row r="1768" spans="2:4" x14ac:dyDescent="0.25">
      <c r="B1768" s="2"/>
      <c r="C1768" s="17"/>
      <c r="D1768" s="2"/>
    </row>
    <row r="1769" spans="2:4" x14ac:dyDescent="0.25">
      <c r="B1769" s="2"/>
      <c r="C1769" s="17"/>
      <c r="D1769" s="2"/>
    </row>
    <row r="1770" spans="2:4" x14ac:dyDescent="0.25">
      <c r="B1770" s="2"/>
      <c r="C1770" s="17"/>
      <c r="D1770" s="2"/>
    </row>
    <row r="1771" spans="2:4" x14ac:dyDescent="0.25">
      <c r="B1771" s="2"/>
      <c r="C1771" s="17"/>
      <c r="D1771" s="2"/>
    </row>
    <row r="1772" spans="2:4" x14ac:dyDescent="0.25">
      <c r="B1772" s="2"/>
      <c r="C1772" s="17"/>
      <c r="D1772" s="2"/>
    </row>
    <row r="1773" spans="2:4" x14ac:dyDescent="0.25">
      <c r="B1773" s="2"/>
      <c r="C1773" s="17"/>
      <c r="D1773" s="2"/>
    </row>
    <row r="1774" spans="2:4" x14ac:dyDescent="0.25">
      <c r="B1774" s="2"/>
      <c r="C1774" s="17"/>
      <c r="D1774" s="2"/>
    </row>
    <row r="1775" spans="2:4" x14ac:dyDescent="0.25">
      <c r="B1775" s="2"/>
      <c r="C1775" s="17"/>
      <c r="D1775" s="2"/>
    </row>
    <row r="1776" spans="2:4" x14ac:dyDescent="0.25">
      <c r="B1776" s="2"/>
      <c r="C1776" s="17"/>
      <c r="D1776" s="2"/>
    </row>
    <row r="1777" spans="2:4" x14ac:dyDescent="0.25">
      <c r="B1777" s="2"/>
      <c r="C1777" s="17"/>
      <c r="D1777" s="2"/>
    </row>
    <row r="1778" spans="2:4" x14ac:dyDescent="0.25">
      <c r="B1778" s="2"/>
      <c r="C1778" s="17"/>
      <c r="D1778" s="2"/>
    </row>
    <row r="1779" spans="2:4" x14ac:dyDescent="0.25">
      <c r="B1779" s="2"/>
      <c r="C1779" s="17"/>
      <c r="D1779" s="2"/>
    </row>
    <row r="1780" spans="2:4" x14ac:dyDescent="0.25">
      <c r="B1780" s="2"/>
      <c r="C1780" s="17"/>
      <c r="D1780" s="2"/>
    </row>
    <row r="1781" spans="2:4" x14ac:dyDescent="0.25">
      <c r="B1781" s="2"/>
      <c r="C1781" s="17"/>
      <c r="D1781" s="2"/>
    </row>
    <row r="1782" spans="2:4" x14ac:dyDescent="0.25">
      <c r="B1782" s="2"/>
      <c r="C1782" s="17"/>
      <c r="D1782" s="2"/>
    </row>
    <row r="1783" spans="2:4" x14ac:dyDescent="0.25">
      <c r="B1783" s="2"/>
      <c r="C1783" s="17"/>
      <c r="D1783" s="2"/>
    </row>
    <row r="1784" spans="2:4" x14ac:dyDescent="0.25">
      <c r="B1784" s="2"/>
      <c r="C1784" s="17"/>
      <c r="D1784" s="2"/>
    </row>
    <row r="1785" spans="2:4" x14ac:dyDescent="0.25">
      <c r="B1785" s="2"/>
      <c r="C1785" s="17"/>
      <c r="D1785" s="2"/>
    </row>
    <row r="1786" spans="2:4" x14ac:dyDescent="0.25">
      <c r="B1786" s="2"/>
      <c r="C1786" s="17"/>
      <c r="D1786" s="2"/>
    </row>
    <row r="1787" spans="2:4" x14ac:dyDescent="0.25">
      <c r="B1787" s="2"/>
      <c r="C1787" s="17"/>
      <c r="D1787" s="2"/>
    </row>
    <row r="1788" spans="2:4" x14ac:dyDescent="0.25">
      <c r="B1788" s="2"/>
      <c r="C1788" s="17"/>
      <c r="D1788" s="2"/>
    </row>
    <row r="1789" spans="2:4" x14ac:dyDescent="0.25">
      <c r="B1789" s="2"/>
      <c r="C1789" s="17"/>
      <c r="D1789" s="2"/>
    </row>
    <row r="1790" spans="2:4" x14ac:dyDescent="0.25">
      <c r="B1790" s="2"/>
      <c r="C1790" s="17"/>
      <c r="D1790" s="2"/>
    </row>
    <row r="1791" spans="2:4" x14ac:dyDescent="0.25">
      <c r="B1791" s="2"/>
      <c r="C1791" s="17"/>
      <c r="D1791" s="2"/>
    </row>
    <row r="1792" spans="2:4" x14ac:dyDescent="0.25">
      <c r="B1792" s="2"/>
      <c r="C1792" s="17"/>
      <c r="D1792" s="2"/>
    </row>
    <row r="1793" spans="2:4" x14ac:dyDescent="0.25">
      <c r="B1793" s="2"/>
      <c r="C1793" s="17"/>
      <c r="D1793" s="2"/>
    </row>
    <row r="1794" spans="2:4" x14ac:dyDescent="0.25">
      <c r="B1794" s="2"/>
      <c r="C1794" s="17"/>
      <c r="D1794" s="2"/>
    </row>
    <row r="1795" spans="2:4" x14ac:dyDescent="0.25">
      <c r="B1795" s="2"/>
      <c r="C1795" s="17"/>
      <c r="D1795" s="2"/>
    </row>
    <row r="1796" spans="2:4" x14ac:dyDescent="0.25">
      <c r="B1796" s="2"/>
      <c r="C1796" s="17"/>
      <c r="D1796" s="2"/>
    </row>
    <row r="1797" spans="2:4" x14ac:dyDescent="0.25">
      <c r="B1797" s="2"/>
      <c r="C1797" s="17"/>
      <c r="D1797" s="2"/>
    </row>
    <row r="1798" spans="2:4" x14ac:dyDescent="0.25">
      <c r="B1798" s="2"/>
      <c r="C1798" s="17"/>
      <c r="D1798" s="2"/>
    </row>
    <row r="1799" spans="2:4" x14ac:dyDescent="0.25">
      <c r="B1799" s="2"/>
      <c r="C1799" s="17"/>
      <c r="D1799" s="2"/>
    </row>
    <row r="1800" spans="2:4" x14ac:dyDescent="0.25">
      <c r="B1800" s="2"/>
      <c r="C1800" s="17"/>
      <c r="D1800" s="2"/>
    </row>
    <row r="1801" spans="2:4" x14ac:dyDescent="0.25">
      <c r="B1801" s="2"/>
      <c r="C1801" s="17"/>
      <c r="D1801" s="2"/>
    </row>
    <row r="1802" spans="2:4" x14ac:dyDescent="0.25">
      <c r="B1802" s="2"/>
      <c r="C1802" s="17"/>
      <c r="D1802" s="2"/>
    </row>
    <row r="1803" spans="2:4" x14ac:dyDescent="0.25">
      <c r="B1803" s="2"/>
      <c r="C1803" s="17"/>
      <c r="D1803" s="2"/>
    </row>
    <row r="1804" spans="2:4" x14ac:dyDescent="0.25">
      <c r="B1804" s="2"/>
      <c r="C1804" s="17"/>
      <c r="D1804" s="2"/>
    </row>
    <row r="1805" spans="2:4" x14ac:dyDescent="0.25">
      <c r="B1805" s="2"/>
      <c r="C1805" s="17"/>
      <c r="D1805" s="2"/>
    </row>
    <row r="1806" spans="2:4" x14ac:dyDescent="0.25">
      <c r="B1806" s="2"/>
      <c r="C1806" s="17"/>
      <c r="D1806" s="2"/>
    </row>
    <row r="1807" spans="2:4" x14ac:dyDescent="0.25">
      <c r="B1807" s="2"/>
      <c r="C1807" s="17"/>
      <c r="D1807" s="2"/>
    </row>
    <row r="1808" spans="2:4" x14ac:dyDescent="0.25">
      <c r="B1808" s="2"/>
      <c r="C1808" s="17"/>
      <c r="D1808" s="2"/>
    </row>
    <row r="1809" spans="2:4" x14ac:dyDescent="0.25">
      <c r="B1809" s="2"/>
      <c r="C1809" s="17"/>
      <c r="D1809" s="2"/>
    </row>
    <row r="1810" spans="2:4" x14ac:dyDescent="0.25">
      <c r="B1810" s="2"/>
      <c r="C1810" s="17"/>
      <c r="D1810" s="2"/>
    </row>
    <row r="1811" spans="2:4" x14ac:dyDescent="0.25">
      <c r="B1811" s="2"/>
      <c r="C1811" s="17"/>
      <c r="D1811" s="2"/>
    </row>
    <row r="1812" spans="2:4" x14ac:dyDescent="0.25">
      <c r="B1812" s="2"/>
      <c r="C1812" s="17"/>
      <c r="D1812" s="2"/>
    </row>
    <row r="1813" spans="2:4" x14ac:dyDescent="0.25">
      <c r="B1813" s="2"/>
      <c r="C1813" s="17"/>
      <c r="D1813" s="2"/>
    </row>
    <row r="1814" spans="2:4" x14ac:dyDescent="0.25">
      <c r="B1814" s="2"/>
      <c r="C1814" s="17"/>
      <c r="D1814" s="2"/>
    </row>
    <row r="1815" spans="2:4" x14ac:dyDescent="0.25">
      <c r="B1815" s="2"/>
      <c r="C1815" s="17"/>
      <c r="D1815" s="2"/>
    </row>
    <row r="1816" spans="2:4" x14ac:dyDescent="0.25">
      <c r="B1816" s="2"/>
      <c r="C1816" s="17"/>
      <c r="D1816" s="2"/>
    </row>
    <row r="1817" spans="2:4" x14ac:dyDescent="0.25">
      <c r="B1817" s="2"/>
      <c r="C1817" s="17"/>
      <c r="D1817" s="2"/>
    </row>
    <row r="1818" spans="2:4" x14ac:dyDescent="0.25">
      <c r="B1818" s="2"/>
      <c r="C1818" s="17"/>
      <c r="D1818" s="2"/>
    </row>
    <row r="1819" spans="2:4" x14ac:dyDescent="0.25">
      <c r="B1819" s="2"/>
      <c r="C1819" s="17"/>
      <c r="D1819" s="2"/>
    </row>
    <row r="1820" spans="2:4" x14ac:dyDescent="0.25">
      <c r="B1820" s="2"/>
      <c r="C1820" s="17"/>
      <c r="D1820" s="2"/>
    </row>
    <row r="1821" spans="2:4" x14ac:dyDescent="0.25">
      <c r="B1821" s="2"/>
      <c r="C1821" s="17"/>
      <c r="D1821" s="2"/>
    </row>
    <row r="1822" spans="2:4" x14ac:dyDescent="0.25">
      <c r="B1822" s="2"/>
      <c r="C1822" s="17"/>
      <c r="D1822" s="2"/>
    </row>
    <row r="1823" spans="2:4" x14ac:dyDescent="0.25">
      <c r="B1823" s="2"/>
      <c r="C1823" s="17"/>
      <c r="D1823" s="2"/>
    </row>
    <row r="1824" spans="2:4" x14ac:dyDescent="0.25">
      <c r="B1824" s="2"/>
      <c r="C1824" s="17"/>
      <c r="D1824" s="2"/>
    </row>
    <row r="1825" spans="2:4" x14ac:dyDescent="0.25">
      <c r="B1825" s="2"/>
      <c r="C1825" s="17"/>
      <c r="D1825" s="2"/>
    </row>
    <row r="1826" spans="2:4" x14ac:dyDescent="0.25">
      <c r="B1826" s="2"/>
      <c r="C1826" s="17"/>
      <c r="D1826" s="2"/>
    </row>
    <row r="1827" spans="2:4" x14ac:dyDescent="0.25">
      <c r="B1827" s="2"/>
      <c r="C1827" s="17"/>
      <c r="D1827" s="2"/>
    </row>
    <row r="1828" spans="2:4" x14ac:dyDescent="0.25">
      <c r="B1828" s="2"/>
      <c r="C1828" s="17"/>
      <c r="D1828" s="2"/>
    </row>
    <row r="1829" spans="2:4" x14ac:dyDescent="0.25">
      <c r="B1829" s="2"/>
      <c r="C1829" s="17"/>
      <c r="D1829" s="2"/>
    </row>
    <row r="1830" spans="2:4" x14ac:dyDescent="0.25">
      <c r="B1830" s="2"/>
      <c r="C1830" s="17"/>
      <c r="D1830" s="2"/>
    </row>
    <row r="1831" spans="2:4" x14ac:dyDescent="0.25">
      <c r="B1831" s="2"/>
      <c r="C1831" s="17"/>
      <c r="D1831" s="2"/>
    </row>
    <row r="1832" spans="2:4" x14ac:dyDescent="0.25">
      <c r="B1832" s="2"/>
      <c r="C1832" s="17"/>
      <c r="D1832" s="2"/>
    </row>
    <row r="1833" spans="2:4" x14ac:dyDescent="0.25">
      <c r="B1833" s="2"/>
      <c r="C1833" s="17"/>
      <c r="D1833" s="2"/>
    </row>
    <row r="1834" spans="2:4" x14ac:dyDescent="0.25">
      <c r="B1834" s="2"/>
      <c r="C1834" s="17"/>
      <c r="D1834" s="2"/>
    </row>
    <row r="1835" spans="2:4" x14ac:dyDescent="0.25">
      <c r="B1835" s="2"/>
      <c r="C1835" s="17"/>
      <c r="D1835" s="2"/>
    </row>
    <row r="1836" spans="2:4" x14ac:dyDescent="0.25">
      <c r="B1836" s="2"/>
      <c r="C1836" s="17"/>
      <c r="D1836" s="2"/>
    </row>
    <row r="1837" spans="2:4" x14ac:dyDescent="0.25">
      <c r="B1837" s="2"/>
      <c r="C1837" s="17"/>
      <c r="D1837" s="2"/>
    </row>
    <row r="1838" spans="2:4" x14ac:dyDescent="0.25">
      <c r="B1838" s="2"/>
      <c r="C1838" s="17"/>
      <c r="D1838" s="2"/>
    </row>
    <row r="1839" spans="2:4" x14ac:dyDescent="0.25">
      <c r="B1839" s="2"/>
      <c r="C1839" s="17"/>
      <c r="D1839" s="2"/>
    </row>
    <row r="1840" spans="2:4" x14ac:dyDescent="0.25">
      <c r="B1840" s="2"/>
      <c r="C1840" s="17"/>
      <c r="D1840" s="2"/>
    </row>
    <row r="1841" spans="2:4" x14ac:dyDescent="0.25">
      <c r="B1841" s="2"/>
      <c r="C1841" s="17"/>
      <c r="D1841" s="2"/>
    </row>
    <row r="1842" spans="2:4" x14ac:dyDescent="0.25">
      <c r="B1842" s="2"/>
      <c r="C1842" s="17"/>
      <c r="D1842" s="2"/>
    </row>
    <row r="1843" spans="2:4" x14ac:dyDescent="0.25">
      <c r="B1843" s="2"/>
      <c r="C1843" s="17"/>
      <c r="D1843" s="2"/>
    </row>
    <row r="1844" spans="2:4" x14ac:dyDescent="0.25">
      <c r="B1844" s="2"/>
      <c r="C1844" s="17"/>
      <c r="D1844" s="2"/>
    </row>
    <row r="1845" spans="2:4" x14ac:dyDescent="0.25">
      <c r="B1845" s="2"/>
      <c r="C1845" s="17"/>
      <c r="D1845" s="2"/>
    </row>
    <row r="1846" spans="2:4" x14ac:dyDescent="0.25">
      <c r="B1846" s="2"/>
      <c r="C1846" s="17"/>
      <c r="D1846" s="2"/>
    </row>
    <row r="1847" spans="2:4" x14ac:dyDescent="0.25">
      <c r="B1847" s="2"/>
      <c r="C1847" s="17"/>
      <c r="D1847" s="2"/>
    </row>
    <row r="1848" spans="2:4" x14ac:dyDescent="0.25">
      <c r="B1848" s="2"/>
      <c r="C1848" s="17"/>
      <c r="D1848" s="2"/>
    </row>
    <row r="1849" spans="2:4" x14ac:dyDescent="0.25">
      <c r="B1849" s="2"/>
      <c r="C1849" s="17"/>
      <c r="D1849" s="2"/>
    </row>
    <row r="1850" spans="2:4" x14ac:dyDescent="0.25">
      <c r="B1850" s="2"/>
      <c r="C1850" s="17"/>
      <c r="D1850" s="2"/>
    </row>
    <row r="1851" spans="2:4" x14ac:dyDescent="0.25">
      <c r="B1851" s="2"/>
      <c r="C1851" s="17"/>
      <c r="D1851" s="2"/>
    </row>
    <row r="1852" spans="2:4" x14ac:dyDescent="0.25">
      <c r="B1852" s="2"/>
      <c r="C1852" s="17"/>
      <c r="D1852" s="2"/>
    </row>
    <row r="1853" spans="2:4" x14ac:dyDescent="0.25">
      <c r="B1853" s="2"/>
      <c r="C1853" s="17"/>
      <c r="D1853" s="2"/>
    </row>
    <row r="1854" spans="2:4" x14ac:dyDescent="0.25">
      <c r="B1854" s="2"/>
      <c r="C1854" s="17"/>
      <c r="D1854" s="2"/>
    </row>
    <row r="1855" spans="2:4" x14ac:dyDescent="0.25">
      <c r="B1855" s="2"/>
      <c r="C1855" s="17"/>
      <c r="D1855" s="2"/>
    </row>
    <row r="1856" spans="2:4" x14ac:dyDescent="0.25">
      <c r="B1856" s="2"/>
      <c r="C1856" s="17"/>
      <c r="D1856" s="2"/>
    </row>
    <row r="1857" spans="2:4" x14ac:dyDescent="0.25">
      <c r="B1857" s="2"/>
      <c r="C1857" s="17"/>
      <c r="D1857" s="2"/>
    </row>
    <row r="1858" spans="2:4" x14ac:dyDescent="0.25">
      <c r="B1858" s="2"/>
      <c r="C1858" s="17"/>
      <c r="D1858" s="2"/>
    </row>
    <row r="1859" spans="2:4" x14ac:dyDescent="0.25">
      <c r="B1859" s="2"/>
      <c r="C1859" s="17"/>
      <c r="D1859" s="2"/>
    </row>
    <row r="1860" spans="2:4" x14ac:dyDescent="0.25">
      <c r="B1860" s="2"/>
      <c r="C1860" s="17"/>
      <c r="D1860" s="2"/>
    </row>
    <row r="1861" spans="2:4" x14ac:dyDescent="0.25">
      <c r="B1861" s="2"/>
      <c r="C1861" s="17"/>
      <c r="D1861" s="2"/>
    </row>
    <row r="1862" spans="2:4" x14ac:dyDescent="0.25">
      <c r="B1862" s="2"/>
      <c r="C1862" s="17"/>
      <c r="D1862" s="2"/>
    </row>
    <row r="1863" spans="2:4" x14ac:dyDescent="0.25">
      <c r="B1863" s="2"/>
      <c r="C1863" s="17"/>
      <c r="D1863" s="2"/>
    </row>
    <row r="1864" spans="2:4" x14ac:dyDescent="0.25">
      <c r="B1864" s="2"/>
      <c r="C1864" s="17"/>
      <c r="D1864" s="2"/>
    </row>
    <row r="1865" spans="2:4" x14ac:dyDescent="0.25">
      <c r="B1865" s="2"/>
      <c r="C1865" s="17"/>
      <c r="D1865" s="2"/>
    </row>
    <row r="1866" spans="2:4" x14ac:dyDescent="0.25">
      <c r="B1866" s="2"/>
      <c r="C1866" s="17"/>
      <c r="D1866" s="2"/>
    </row>
    <row r="1867" spans="2:4" x14ac:dyDescent="0.25">
      <c r="B1867" s="2"/>
      <c r="C1867" s="17"/>
      <c r="D1867" s="2"/>
    </row>
    <row r="1868" spans="2:4" x14ac:dyDescent="0.25">
      <c r="B1868" s="2"/>
      <c r="C1868" s="17"/>
      <c r="D1868" s="2"/>
    </row>
    <row r="1869" spans="2:4" x14ac:dyDescent="0.25">
      <c r="B1869" s="2"/>
      <c r="C1869" s="17"/>
      <c r="D1869" s="2"/>
    </row>
    <row r="1870" spans="2:4" x14ac:dyDescent="0.25">
      <c r="B1870" s="2"/>
      <c r="C1870" s="17"/>
      <c r="D1870" s="2"/>
    </row>
    <row r="1871" spans="2:4" x14ac:dyDescent="0.25">
      <c r="B1871" s="2"/>
      <c r="C1871" s="17"/>
      <c r="D1871" s="2"/>
    </row>
    <row r="1872" spans="2:4" x14ac:dyDescent="0.25">
      <c r="B1872" s="2"/>
      <c r="C1872" s="17"/>
      <c r="D1872" s="2"/>
    </row>
    <row r="1873" spans="2:4" x14ac:dyDescent="0.25">
      <c r="B1873" s="2"/>
      <c r="C1873" s="17"/>
      <c r="D1873" s="2"/>
    </row>
    <row r="1874" spans="2:4" x14ac:dyDescent="0.25">
      <c r="B1874" s="2"/>
      <c r="C1874" s="17"/>
      <c r="D1874" s="2"/>
    </row>
    <row r="1875" spans="2:4" x14ac:dyDescent="0.25">
      <c r="B1875" s="2"/>
      <c r="C1875" s="17"/>
      <c r="D1875" s="2"/>
    </row>
    <row r="1876" spans="2:4" x14ac:dyDescent="0.25">
      <c r="B1876" s="2"/>
      <c r="C1876" s="17"/>
      <c r="D1876" s="2"/>
    </row>
    <row r="1877" spans="2:4" x14ac:dyDescent="0.25">
      <c r="B1877" s="2"/>
      <c r="C1877" s="17"/>
      <c r="D1877" s="2"/>
    </row>
    <row r="1878" spans="2:4" x14ac:dyDescent="0.25">
      <c r="B1878" s="2"/>
      <c r="C1878" s="17"/>
      <c r="D1878" s="2"/>
    </row>
    <row r="1879" spans="2:4" x14ac:dyDescent="0.25">
      <c r="B1879" s="2"/>
      <c r="C1879" s="17"/>
      <c r="D1879" s="2"/>
    </row>
    <row r="1880" spans="2:4" x14ac:dyDescent="0.25">
      <c r="B1880" s="2"/>
      <c r="C1880" s="17"/>
      <c r="D1880" s="2"/>
    </row>
    <row r="1881" spans="2:4" x14ac:dyDescent="0.25">
      <c r="B1881" s="2"/>
      <c r="C1881" s="17"/>
      <c r="D1881" s="2"/>
    </row>
    <row r="1882" spans="2:4" x14ac:dyDescent="0.25">
      <c r="B1882" s="2"/>
      <c r="C1882" s="17"/>
      <c r="D1882" s="2"/>
    </row>
    <row r="1883" spans="2:4" x14ac:dyDescent="0.25">
      <c r="B1883" s="2"/>
      <c r="C1883" s="17"/>
      <c r="D1883" s="2"/>
    </row>
    <row r="1884" spans="2:4" x14ac:dyDescent="0.25">
      <c r="B1884" s="2"/>
      <c r="C1884" s="17"/>
      <c r="D1884" s="2"/>
    </row>
    <row r="1885" spans="2:4" x14ac:dyDescent="0.25">
      <c r="B1885" s="2"/>
      <c r="C1885" s="17"/>
      <c r="D1885" s="2"/>
    </row>
    <row r="1886" spans="2:4" x14ac:dyDescent="0.25">
      <c r="B1886" s="2"/>
      <c r="C1886" s="17"/>
      <c r="D1886" s="2"/>
    </row>
    <row r="1887" spans="2:4" x14ac:dyDescent="0.25">
      <c r="B1887" s="2"/>
      <c r="C1887" s="17"/>
      <c r="D1887" s="2"/>
    </row>
    <row r="1888" spans="2:4" x14ac:dyDescent="0.25">
      <c r="B1888" s="2"/>
      <c r="C1888" s="17"/>
      <c r="D1888" s="2"/>
    </row>
    <row r="1889" spans="2:4" x14ac:dyDescent="0.25">
      <c r="B1889" s="2"/>
      <c r="C1889" s="17"/>
      <c r="D1889" s="2"/>
    </row>
    <row r="1890" spans="2:4" x14ac:dyDescent="0.25">
      <c r="B1890" s="2"/>
      <c r="C1890" s="17"/>
      <c r="D1890" s="2"/>
    </row>
    <row r="1891" spans="2:4" x14ac:dyDescent="0.25">
      <c r="B1891" s="2"/>
      <c r="C1891" s="17"/>
      <c r="D1891" s="2"/>
    </row>
    <row r="1892" spans="2:4" x14ac:dyDescent="0.25">
      <c r="B1892" s="2"/>
      <c r="C1892" s="17"/>
      <c r="D1892" s="2"/>
    </row>
    <row r="1893" spans="2:4" x14ac:dyDescent="0.25">
      <c r="B1893" s="2"/>
      <c r="C1893" s="17"/>
      <c r="D1893" s="2"/>
    </row>
    <row r="1894" spans="2:4" x14ac:dyDescent="0.25">
      <c r="B1894" s="2"/>
      <c r="C1894" s="17"/>
      <c r="D1894" s="2"/>
    </row>
    <row r="1895" spans="2:4" x14ac:dyDescent="0.25">
      <c r="B1895" s="2"/>
      <c r="C1895" s="17"/>
      <c r="D1895" s="2"/>
    </row>
    <row r="1896" spans="2:4" x14ac:dyDescent="0.25">
      <c r="B1896" s="2"/>
      <c r="C1896" s="17"/>
      <c r="D1896" s="2"/>
    </row>
    <row r="1897" spans="2:4" x14ac:dyDescent="0.25">
      <c r="B1897" s="2"/>
      <c r="C1897" s="17"/>
      <c r="D1897" s="2"/>
    </row>
    <row r="1898" spans="2:4" x14ac:dyDescent="0.25">
      <c r="B1898" s="2"/>
      <c r="C1898" s="17"/>
      <c r="D1898" s="2"/>
    </row>
    <row r="1899" spans="2:4" x14ac:dyDescent="0.25">
      <c r="B1899" s="2"/>
      <c r="C1899" s="17"/>
      <c r="D1899" s="2"/>
    </row>
    <row r="1900" spans="2:4" x14ac:dyDescent="0.25">
      <c r="B1900" s="2"/>
      <c r="C1900" s="17"/>
      <c r="D1900" s="2"/>
    </row>
    <row r="1901" spans="2:4" x14ac:dyDescent="0.25">
      <c r="B1901" s="2"/>
      <c r="C1901" s="17"/>
      <c r="D1901" s="2"/>
    </row>
    <row r="1902" spans="2:4" x14ac:dyDescent="0.25">
      <c r="B1902" s="2"/>
      <c r="C1902" s="17"/>
      <c r="D1902" s="2"/>
    </row>
    <row r="1903" spans="2:4" x14ac:dyDescent="0.25">
      <c r="B1903" s="2"/>
      <c r="C1903" s="17"/>
      <c r="D1903" s="2"/>
    </row>
    <row r="1904" spans="2:4" x14ac:dyDescent="0.25">
      <c r="B1904" s="2"/>
      <c r="C1904" s="17"/>
      <c r="D1904" s="2"/>
    </row>
    <row r="1905" spans="2:4" x14ac:dyDescent="0.25">
      <c r="B1905" s="2"/>
      <c r="C1905" s="17"/>
      <c r="D1905" s="2"/>
    </row>
    <row r="1906" spans="2:4" x14ac:dyDescent="0.25">
      <c r="B1906" s="2"/>
      <c r="C1906" s="17"/>
      <c r="D1906" s="2"/>
    </row>
    <row r="1907" spans="2:4" x14ac:dyDescent="0.25">
      <c r="B1907" s="2"/>
      <c r="C1907" s="17"/>
      <c r="D1907" s="2"/>
    </row>
    <row r="1908" spans="2:4" x14ac:dyDescent="0.25">
      <c r="B1908" s="2"/>
      <c r="C1908" s="17"/>
      <c r="D1908" s="2"/>
    </row>
    <row r="1909" spans="2:4" x14ac:dyDescent="0.25">
      <c r="B1909" s="2"/>
      <c r="C1909" s="17"/>
      <c r="D1909" s="2"/>
    </row>
    <row r="1910" spans="2:4" x14ac:dyDescent="0.25">
      <c r="B1910" s="2"/>
      <c r="C1910" s="17"/>
      <c r="D1910" s="2"/>
    </row>
    <row r="1911" spans="2:4" x14ac:dyDescent="0.25">
      <c r="B1911" s="2"/>
      <c r="C1911" s="17"/>
      <c r="D1911" s="2"/>
    </row>
    <row r="1912" spans="2:4" x14ac:dyDescent="0.25">
      <c r="B1912" s="2"/>
      <c r="C1912" s="17"/>
      <c r="D1912" s="2"/>
    </row>
    <row r="1913" spans="2:4" x14ac:dyDescent="0.25">
      <c r="B1913" s="2"/>
      <c r="C1913" s="17"/>
      <c r="D1913" s="2"/>
    </row>
    <row r="1914" spans="2:4" x14ac:dyDescent="0.25">
      <c r="B1914" s="2"/>
      <c r="C1914" s="17"/>
      <c r="D1914" s="2"/>
    </row>
    <row r="1915" spans="2:4" x14ac:dyDescent="0.25">
      <c r="B1915" s="2"/>
      <c r="C1915" s="17"/>
      <c r="D1915" s="2"/>
    </row>
    <row r="1916" spans="2:4" x14ac:dyDescent="0.25">
      <c r="B1916" s="2"/>
      <c r="C1916" s="17"/>
      <c r="D1916" s="2"/>
    </row>
    <row r="1917" spans="2:4" x14ac:dyDescent="0.25">
      <c r="B1917" s="2"/>
      <c r="C1917" s="17"/>
      <c r="D1917" s="2"/>
    </row>
    <row r="1918" spans="2:4" x14ac:dyDescent="0.25">
      <c r="B1918" s="2"/>
      <c r="C1918" s="17"/>
      <c r="D1918" s="2"/>
    </row>
    <row r="1919" spans="2:4" x14ac:dyDescent="0.25">
      <c r="B1919" s="2"/>
      <c r="C1919" s="17"/>
      <c r="D1919" s="2"/>
    </row>
    <row r="1920" spans="2:4" x14ac:dyDescent="0.25">
      <c r="B1920" s="2"/>
      <c r="C1920" s="17"/>
      <c r="D1920" s="2"/>
    </row>
    <row r="1921" spans="2:4" x14ac:dyDescent="0.25">
      <c r="B1921" s="2"/>
      <c r="C1921" s="17"/>
      <c r="D1921" s="2"/>
    </row>
    <row r="1922" spans="2:4" x14ac:dyDescent="0.25">
      <c r="B1922" s="2"/>
      <c r="C1922" s="17"/>
      <c r="D1922" s="2"/>
    </row>
    <row r="1923" spans="2:4" x14ac:dyDescent="0.25">
      <c r="B1923" s="2"/>
      <c r="C1923" s="17"/>
      <c r="D1923" s="2"/>
    </row>
    <row r="1924" spans="2:4" x14ac:dyDescent="0.25">
      <c r="B1924" s="2"/>
      <c r="C1924" s="17"/>
      <c r="D1924" s="2"/>
    </row>
    <row r="1925" spans="2:4" x14ac:dyDescent="0.25">
      <c r="B1925" s="2"/>
      <c r="C1925" s="17"/>
      <c r="D1925" s="2"/>
    </row>
    <row r="1926" spans="2:4" x14ac:dyDescent="0.25">
      <c r="B1926" s="2"/>
      <c r="C1926" s="17"/>
      <c r="D1926" s="2"/>
    </row>
    <row r="1927" spans="2:4" x14ac:dyDescent="0.25">
      <c r="B1927" s="2"/>
      <c r="C1927" s="17"/>
      <c r="D1927" s="2"/>
    </row>
    <row r="1928" spans="2:4" x14ac:dyDescent="0.25">
      <c r="B1928" s="2"/>
      <c r="C1928" s="17"/>
      <c r="D1928" s="2"/>
    </row>
    <row r="1929" spans="2:4" x14ac:dyDescent="0.25">
      <c r="B1929" s="2"/>
      <c r="C1929" s="17"/>
      <c r="D1929" s="2"/>
    </row>
    <row r="1930" spans="2:4" x14ac:dyDescent="0.25">
      <c r="B1930" s="2"/>
      <c r="C1930" s="17"/>
      <c r="D1930" s="2"/>
    </row>
    <row r="1931" spans="2:4" x14ac:dyDescent="0.25">
      <c r="B1931" s="2"/>
      <c r="C1931" s="17"/>
      <c r="D1931" s="2"/>
    </row>
    <row r="1932" spans="2:4" x14ac:dyDescent="0.25">
      <c r="B1932" s="2"/>
      <c r="C1932" s="17"/>
      <c r="D1932" s="2"/>
    </row>
    <row r="1933" spans="2:4" x14ac:dyDescent="0.25">
      <c r="B1933" s="2"/>
      <c r="C1933" s="17"/>
      <c r="D1933" s="2"/>
    </row>
    <row r="1934" spans="2:4" x14ac:dyDescent="0.25">
      <c r="B1934" s="2"/>
      <c r="C1934" s="17"/>
      <c r="D1934" s="2"/>
    </row>
    <row r="1935" spans="2:4" x14ac:dyDescent="0.25">
      <c r="B1935" s="2"/>
      <c r="C1935" s="17"/>
      <c r="D1935" s="2"/>
    </row>
    <row r="1936" spans="2:4" x14ac:dyDescent="0.25">
      <c r="B1936" s="2"/>
      <c r="C1936" s="17"/>
      <c r="D1936" s="2"/>
    </row>
    <row r="1937" spans="2:4" x14ac:dyDescent="0.25">
      <c r="B1937" s="2"/>
      <c r="C1937" s="17"/>
      <c r="D1937" s="2"/>
    </row>
    <row r="1938" spans="2:4" x14ac:dyDescent="0.25">
      <c r="B1938" s="2"/>
      <c r="C1938" s="17"/>
      <c r="D1938" s="2"/>
    </row>
    <row r="1939" spans="2:4" x14ac:dyDescent="0.25">
      <c r="B1939" s="2"/>
      <c r="C1939" s="17"/>
      <c r="D1939" s="2"/>
    </row>
    <row r="1940" spans="2:4" x14ac:dyDescent="0.25">
      <c r="B1940" s="2"/>
      <c r="C1940" s="17"/>
      <c r="D1940" s="2"/>
    </row>
    <row r="1941" spans="2:4" x14ac:dyDescent="0.25">
      <c r="B1941" s="2"/>
      <c r="C1941" s="17"/>
      <c r="D1941" s="2"/>
    </row>
    <row r="1942" spans="2:4" x14ac:dyDescent="0.25">
      <c r="B1942" s="2"/>
      <c r="C1942" s="17"/>
      <c r="D1942" s="2"/>
    </row>
    <row r="1943" spans="2:4" x14ac:dyDescent="0.25">
      <c r="B1943" s="2"/>
      <c r="C1943" s="17"/>
      <c r="D1943" s="2"/>
    </row>
    <row r="1944" spans="2:4" x14ac:dyDescent="0.25">
      <c r="B1944" s="2"/>
      <c r="C1944" s="17"/>
      <c r="D1944" s="2"/>
    </row>
    <row r="1945" spans="2:4" x14ac:dyDescent="0.25">
      <c r="B1945" s="2"/>
      <c r="C1945" s="17"/>
      <c r="D1945" s="2"/>
    </row>
    <row r="1946" spans="2:4" x14ac:dyDescent="0.25">
      <c r="B1946" s="2"/>
      <c r="C1946" s="17"/>
      <c r="D1946" s="2"/>
    </row>
    <row r="1947" spans="2:4" x14ac:dyDescent="0.25">
      <c r="B1947" s="2"/>
      <c r="C1947" s="17"/>
      <c r="D1947" s="2"/>
    </row>
    <row r="1948" spans="2:4" x14ac:dyDescent="0.25">
      <c r="B1948" s="2"/>
      <c r="C1948" s="17"/>
      <c r="D1948" s="2"/>
    </row>
    <row r="1949" spans="2:4" x14ac:dyDescent="0.25">
      <c r="B1949" s="2"/>
      <c r="C1949" s="17"/>
      <c r="D1949" s="2"/>
    </row>
    <row r="1950" spans="2:4" x14ac:dyDescent="0.25">
      <c r="B1950" s="2"/>
      <c r="C1950" s="17"/>
      <c r="D1950" s="2"/>
    </row>
    <row r="1951" spans="2:4" x14ac:dyDescent="0.25">
      <c r="B1951" s="2"/>
      <c r="C1951" s="17"/>
      <c r="D1951" s="2"/>
    </row>
    <row r="1952" spans="2:4" x14ac:dyDescent="0.25">
      <c r="B1952" s="2"/>
      <c r="C1952" s="17"/>
      <c r="D1952" s="2"/>
    </row>
    <row r="1953" spans="2:4" x14ac:dyDescent="0.25">
      <c r="B1953" s="2"/>
      <c r="C1953" s="17"/>
      <c r="D1953" s="2"/>
    </row>
    <row r="1954" spans="2:4" x14ac:dyDescent="0.25">
      <c r="B1954" s="2"/>
      <c r="C1954" s="17"/>
      <c r="D1954" s="2"/>
    </row>
    <row r="1955" spans="2:4" x14ac:dyDescent="0.25">
      <c r="B1955" s="2"/>
      <c r="C1955" s="17"/>
      <c r="D1955" s="2"/>
    </row>
    <row r="1956" spans="2:4" x14ac:dyDescent="0.25">
      <c r="B1956" s="2"/>
      <c r="C1956" s="17"/>
      <c r="D1956" s="2"/>
    </row>
    <row r="1957" spans="2:4" x14ac:dyDescent="0.25">
      <c r="B1957" s="2"/>
      <c r="C1957" s="17"/>
      <c r="D1957" s="2"/>
    </row>
    <row r="1958" spans="2:4" x14ac:dyDescent="0.25">
      <c r="B1958" s="2"/>
      <c r="C1958" s="17"/>
      <c r="D1958" s="2"/>
    </row>
    <row r="1959" spans="2:4" x14ac:dyDescent="0.25">
      <c r="B1959" s="2"/>
      <c r="C1959" s="17"/>
      <c r="D1959" s="2"/>
    </row>
    <row r="1960" spans="2:4" x14ac:dyDescent="0.25">
      <c r="B1960" s="2"/>
      <c r="C1960" s="17"/>
      <c r="D1960" s="2"/>
    </row>
    <row r="1961" spans="2:4" x14ac:dyDescent="0.25">
      <c r="B1961" s="2"/>
      <c r="C1961" s="17"/>
      <c r="D1961" s="2"/>
    </row>
    <row r="1962" spans="2:4" x14ac:dyDescent="0.25">
      <c r="B1962" s="2"/>
      <c r="C1962" s="17"/>
      <c r="D1962" s="2"/>
    </row>
    <row r="1963" spans="2:4" x14ac:dyDescent="0.25">
      <c r="B1963" s="2"/>
      <c r="C1963" s="17"/>
      <c r="D1963" s="2"/>
    </row>
    <row r="1964" spans="2:4" x14ac:dyDescent="0.25">
      <c r="B1964" s="2"/>
      <c r="C1964" s="17"/>
      <c r="D1964" s="2"/>
    </row>
    <row r="1965" spans="2:4" x14ac:dyDescent="0.25">
      <c r="B1965" s="2"/>
      <c r="C1965" s="17"/>
      <c r="D1965" s="2"/>
    </row>
    <row r="1966" spans="2:4" x14ac:dyDescent="0.25">
      <c r="B1966" s="2"/>
      <c r="C1966" s="17"/>
      <c r="D1966" s="2"/>
    </row>
    <row r="1967" spans="2:4" x14ac:dyDescent="0.25">
      <c r="B1967" s="2"/>
      <c r="C1967" s="17"/>
      <c r="D1967" s="2"/>
    </row>
    <row r="1968" spans="2:4" x14ac:dyDescent="0.25">
      <c r="B1968" s="2"/>
      <c r="C1968" s="17"/>
      <c r="D1968" s="2"/>
    </row>
    <row r="1969" spans="2:4" x14ac:dyDescent="0.25">
      <c r="B1969" s="2"/>
      <c r="C1969" s="17"/>
      <c r="D1969" s="2"/>
    </row>
    <row r="1970" spans="2:4" x14ac:dyDescent="0.25">
      <c r="B1970" s="2"/>
      <c r="C1970" s="17"/>
      <c r="D1970" s="2"/>
    </row>
    <row r="1971" spans="2:4" x14ac:dyDescent="0.25">
      <c r="B1971" s="2"/>
      <c r="C1971" s="17"/>
      <c r="D1971" s="2"/>
    </row>
    <row r="1972" spans="2:4" x14ac:dyDescent="0.25">
      <c r="B1972" s="2"/>
      <c r="C1972" s="17"/>
      <c r="D1972" s="2"/>
    </row>
    <row r="1973" spans="2:4" x14ac:dyDescent="0.25">
      <c r="B1973" s="2"/>
      <c r="C1973" s="17"/>
      <c r="D1973" s="2"/>
    </row>
    <row r="1974" spans="2:4" x14ac:dyDescent="0.25">
      <c r="B1974" s="2"/>
      <c r="C1974" s="17"/>
      <c r="D1974" s="2"/>
    </row>
    <row r="1975" spans="2:4" x14ac:dyDescent="0.25">
      <c r="B1975" s="2"/>
      <c r="C1975" s="17"/>
      <c r="D1975" s="2"/>
    </row>
    <row r="1976" spans="2:4" x14ac:dyDescent="0.25">
      <c r="B1976" s="2"/>
      <c r="C1976" s="17"/>
      <c r="D1976" s="2"/>
    </row>
    <row r="1977" spans="2:4" x14ac:dyDescent="0.25">
      <c r="B1977" s="2"/>
      <c r="C1977" s="17"/>
      <c r="D1977" s="2"/>
    </row>
    <row r="1978" spans="2:4" x14ac:dyDescent="0.25">
      <c r="B1978" s="2"/>
      <c r="C1978" s="17"/>
      <c r="D1978" s="2"/>
    </row>
    <row r="1979" spans="2:4" x14ac:dyDescent="0.25">
      <c r="B1979" s="2"/>
      <c r="C1979" s="17"/>
      <c r="D1979" s="2"/>
    </row>
    <row r="1980" spans="2:4" x14ac:dyDescent="0.25">
      <c r="B1980" s="2"/>
      <c r="C1980" s="17"/>
      <c r="D1980" s="2"/>
    </row>
    <row r="1981" spans="2:4" x14ac:dyDescent="0.25">
      <c r="B1981" s="2"/>
      <c r="C1981" s="17"/>
      <c r="D1981" s="2"/>
    </row>
    <row r="1982" spans="2:4" x14ac:dyDescent="0.25">
      <c r="B1982" s="2"/>
      <c r="C1982" s="17"/>
      <c r="D1982" s="2"/>
    </row>
    <row r="1983" spans="2:4" x14ac:dyDescent="0.25">
      <c r="B1983" s="2"/>
      <c r="C1983" s="17"/>
      <c r="D1983" s="2"/>
    </row>
    <row r="1984" spans="2:4" x14ac:dyDescent="0.25">
      <c r="B1984" s="2"/>
      <c r="C1984" s="17"/>
      <c r="D1984" s="2"/>
    </row>
    <row r="1985" spans="2:4" x14ac:dyDescent="0.25">
      <c r="B1985" s="2"/>
      <c r="C1985" s="17"/>
      <c r="D1985" s="2"/>
    </row>
    <row r="1986" spans="2:4" x14ac:dyDescent="0.25">
      <c r="B1986" s="2"/>
      <c r="C1986" s="17"/>
      <c r="D1986" s="2"/>
    </row>
    <row r="1987" spans="2:4" x14ac:dyDescent="0.25">
      <c r="B1987" s="2"/>
      <c r="C1987" s="17"/>
      <c r="D1987" s="2"/>
    </row>
    <row r="1988" spans="2:4" x14ac:dyDescent="0.25">
      <c r="B1988" s="2"/>
      <c r="C1988" s="17"/>
      <c r="D1988" s="2"/>
    </row>
    <row r="1989" spans="2:4" x14ac:dyDescent="0.25">
      <c r="B1989" s="2"/>
      <c r="C1989" s="17"/>
      <c r="D1989" s="2"/>
    </row>
    <row r="1990" spans="2:4" x14ac:dyDescent="0.25">
      <c r="B1990" s="2"/>
      <c r="C1990" s="17"/>
      <c r="D1990" s="2"/>
    </row>
    <row r="1991" spans="2:4" x14ac:dyDescent="0.25">
      <c r="B1991" s="2"/>
      <c r="C1991" s="17"/>
      <c r="D1991" s="2"/>
    </row>
    <row r="1992" spans="2:4" x14ac:dyDescent="0.25">
      <c r="B1992" s="2"/>
      <c r="C1992" s="17"/>
      <c r="D1992" s="2"/>
    </row>
    <row r="1993" spans="2:4" x14ac:dyDescent="0.25">
      <c r="B1993" s="2"/>
      <c r="C1993" s="17"/>
      <c r="D1993" s="2"/>
    </row>
    <row r="1994" spans="2:4" x14ac:dyDescent="0.25">
      <c r="B1994" s="2"/>
      <c r="C1994" s="17"/>
      <c r="D1994" s="2"/>
    </row>
    <row r="1995" spans="2:4" x14ac:dyDescent="0.25">
      <c r="B1995" s="2"/>
      <c r="C1995" s="17"/>
      <c r="D1995" s="2"/>
    </row>
    <row r="1996" spans="2:4" x14ac:dyDescent="0.25">
      <c r="B1996" s="2"/>
      <c r="C1996" s="17"/>
      <c r="D1996" s="2"/>
    </row>
    <row r="1997" spans="2:4" x14ac:dyDescent="0.25">
      <c r="B1997" s="2"/>
      <c r="C1997" s="17"/>
      <c r="D1997" s="2"/>
    </row>
    <row r="1998" spans="2:4" x14ac:dyDescent="0.25">
      <c r="B1998" s="2"/>
      <c r="C1998" s="17"/>
      <c r="D1998" s="2"/>
    </row>
    <row r="1999" spans="2:4" x14ac:dyDescent="0.25">
      <c r="B1999" s="2"/>
      <c r="C1999" s="17"/>
      <c r="D1999" s="2"/>
    </row>
    <row r="2000" spans="2:4" x14ac:dyDescent="0.25">
      <c r="B2000" s="2"/>
      <c r="C2000" s="17"/>
      <c r="D2000" s="2"/>
    </row>
    <row r="2001" spans="2:4" x14ac:dyDescent="0.25">
      <c r="B2001" s="2"/>
      <c r="C2001" s="17"/>
      <c r="D2001" s="2"/>
    </row>
    <row r="2002" spans="2:4" x14ac:dyDescent="0.25">
      <c r="B2002" s="2"/>
      <c r="C2002" s="17"/>
      <c r="D2002" s="2"/>
    </row>
    <row r="2003" spans="2:4" x14ac:dyDescent="0.25">
      <c r="B2003" s="2"/>
      <c r="C2003" s="17"/>
      <c r="D2003" s="2"/>
    </row>
    <row r="2004" spans="2:4" x14ac:dyDescent="0.25">
      <c r="B2004" s="2"/>
      <c r="C2004" s="17"/>
      <c r="D2004" s="2"/>
    </row>
    <row r="2005" spans="2:4" x14ac:dyDescent="0.25">
      <c r="B2005" s="2"/>
      <c r="C2005" s="17"/>
      <c r="D2005" s="2"/>
    </row>
    <row r="2006" spans="2:4" x14ac:dyDescent="0.25">
      <c r="B2006" s="2"/>
      <c r="C2006" s="17"/>
      <c r="D2006" s="2"/>
    </row>
    <row r="2007" spans="2:4" x14ac:dyDescent="0.25">
      <c r="B2007" s="2"/>
      <c r="C2007" s="17"/>
      <c r="D2007" s="2"/>
    </row>
    <row r="2008" spans="2:4" x14ac:dyDescent="0.25">
      <c r="B2008" s="2"/>
      <c r="C2008" s="17"/>
      <c r="D2008" s="2"/>
    </row>
    <row r="2009" spans="2:4" x14ac:dyDescent="0.25">
      <c r="B2009" s="2"/>
      <c r="C2009" s="17"/>
      <c r="D2009" s="2"/>
    </row>
    <row r="2010" spans="2:4" x14ac:dyDescent="0.25">
      <c r="B2010" s="2"/>
      <c r="C2010" s="17"/>
      <c r="D2010" s="2"/>
    </row>
    <row r="2011" spans="2:4" x14ac:dyDescent="0.25">
      <c r="B2011" s="2"/>
      <c r="C2011" s="17"/>
      <c r="D2011" s="2"/>
    </row>
    <row r="2012" spans="2:4" x14ac:dyDescent="0.25">
      <c r="B2012" s="2"/>
      <c r="C2012" s="17"/>
      <c r="D2012" s="2"/>
    </row>
    <row r="2013" spans="2:4" x14ac:dyDescent="0.25">
      <c r="B2013" s="2"/>
      <c r="C2013" s="17"/>
      <c r="D2013" s="2"/>
    </row>
    <row r="2014" spans="2:4" x14ac:dyDescent="0.25">
      <c r="B2014" s="2"/>
      <c r="C2014" s="17"/>
      <c r="D2014" s="2"/>
    </row>
    <row r="2015" spans="2:4" x14ac:dyDescent="0.25">
      <c r="B2015" s="2"/>
      <c r="C2015" s="17"/>
      <c r="D2015" s="2"/>
    </row>
    <row r="2016" spans="2:4" x14ac:dyDescent="0.25">
      <c r="B2016" s="2"/>
      <c r="C2016" s="17"/>
      <c r="D2016" s="2"/>
    </row>
    <row r="2017" spans="2:4" x14ac:dyDescent="0.25">
      <c r="B2017" s="2"/>
      <c r="C2017" s="17"/>
      <c r="D2017" s="2"/>
    </row>
    <row r="2018" spans="2:4" x14ac:dyDescent="0.25">
      <c r="B2018" s="2"/>
      <c r="C2018" s="17"/>
      <c r="D2018" s="2"/>
    </row>
    <row r="2019" spans="2:4" x14ac:dyDescent="0.25">
      <c r="B2019" s="2"/>
      <c r="C2019" s="17"/>
      <c r="D2019" s="2"/>
    </row>
    <row r="2020" spans="2:4" x14ac:dyDescent="0.25">
      <c r="B2020" s="2"/>
      <c r="C2020" s="17"/>
      <c r="D2020" s="2"/>
    </row>
    <row r="2021" spans="2:4" x14ac:dyDescent="0.25">
      <c r="B2021" s="2"/>
      <c r="C2021" s="17"/>
      <c r="D2021" s="2"/>
    </row>
    <row r="2022" spans="2:4" x14ac:dyDescent="0.25">
      <c r="B2022" s="2"/>
      <c r="C2022" s="17"/>
      <c r="D2022" s="2"/>
    </row>
    <row r="2023" spans="2:4" x14ac:dyDescent="0.25">
      <c r="B2023" s="2"/>
      <c r="C2023" s="17"/>
      <c r="D2023" s="2"/>
    </row>
    <row r="2024" spans="2:4" x14ac:dyDescent="0.25">
      <c r="B2024" s="2"/>
      <c r="C2024" s="17"/>
      <c r="D2024" s="2"/>
    </row>
    <row r="2025" spans="2:4" x14ac:dyDescent="0.25">
      <c r="B2025" s="2"/>
      <c r="C2025" s="17"/>
      <c r="D2025" s="2"/>
    </row>
    <row r="2026" spans="2:4" x14ac:dyDescent="0.25">
      <c r="B2026" s="2"/>
      <c r="C2026" s="17"/>
      <c r="D2026" s="2"/>
    </row>
    <row r="2027" spans="2:4" x14ac:dyDescent="0.25">
      <c r="B2027" s="2"/>
      <c r="C2027" s="17"/>
      <c r="D2027" s="2"/>
    </row>
    <row r="2028" spans="2:4" x14ac:dyDescent="0.25">
      <c r="B2028" s="2"/>
      <c r="C2028" s="17"/>
      <c r="D2028" s="2"/>
    </row>
    <row r="2029" spans="2:4" x14ac:dyDescent="0.25">
      <c r="B2029" s="2"/>
      <c r="C2029" s="17"/>
      <c r="D2029" s="2"/>
    </row>
    <row r="2030" spans="2:4" x14ac:dyDescent="0.25">
      <c r="B2030" s="2"/>
      <c r="C2030" s="17"/>
      <c r="D2030" s="2"/>
    </row>
    <row r="2031" spans="2:4" x14ac:dyDescent="0.25">
      <c r="B2031" s="2"/>
      <c r="C2031" s="17"/>
      <c r="D2031" s="2"/>
    </row>
    <row r="2032" spans="2:4" x14ac:dyDescent="0.25">
      <c r="B2032" s="2"/>
      <c r="C2032" s="17"/>
      <c r="D2032" s="2"/>
    </row>
    <row r="2033" spans="2:4" x14ac:dyDescent="0.25">
      <c r="B2033" s="2"/>
      <c r="C2033" s="17"/>
      <c r="D2033" s="2"/>
    </row>
    <row r="2034" spans="2:4" x14ac:dyDescent="0.25">
      <c r="B2034" s="2"/>
      <c r="C2034" s="17"/>
      <c r="D2034" s="2"/>
    </row>
    <row r="2035" spans="2:4" x14ac:dyDescent="0.25">
      <c r="B2035" s="2"/>
      <c r="C2035" s="17"/>
      <c r="D2035" s="2"/>
    </row>
    <row r="2036" spans="2:4" x14ac:dyDescent="0.25">
      <c r="B2036" s="2"/>
      <c r="C2036" s="17"/>
      <c r="D2036" s="2"/>
    </row>
    <row r="2037" spans="2:4" x14ac:dyDescent="0.25">
      <c r="B2037" s="2"/>
      <c r="C2037" s="17"/>
      <c r="D2037" s="2"/>
    </row>
    <row r="2038" spans="2:4" x14ac:dyDescent="0.25">
      <c r="B2038" s="2"/>
      <c r="C2038" s="17"/>
      <c r="D2038" s="2"/>
    </row>
    <row r="2039" spans="2:4" x14ac:dyDescent="0.25">
      <c r="B2039" s="2"/>
      <c r="C2039" s="17"/>
      <c r="D2039" s="2"/>
    </row>
    <row r="2040" spans="2:4" x14ac:dyDescent="0.25">
      <c r="B2040" s="2"/>
      <c r="C2040" s="17"/>
      <c r="D2040" s="2"/>
    </row>
    <row r="2041" spans="2:4" x14ac:dyDescent="0.25">
      <c r="B2041" s="2"/>
      <c r="C2041" s="17"/>
      <c r="D2041" s="2"/>
    </row>
    <row r="2042" spans="2:4" x14ac:dyDescent="0.25">
      <c r="B2042" s="2"/>
      <c r="C2042" s="17"/>
      <c r="D2042" s="2"/>
    </row>
    <row r="2043" spans="2:4" x14ac:dyDescent="0.25">
      <c r="B2043" s="2"/>
      <c r="C2043" s="17"/>
      <c r="D2043" s="2"/>
    </row>
    <row r="2044" spans="2:4" x14ac:dyDescent="0.25">
      <c r="B2044" s="2"/>
      <c r="C2044" s="17"/>
      <c r="D2044" s="2"/>
    </row>
    <row r="2045" spans="2:4" x14ac:dyDescent="0.25">
      <c r="B2045" s="2"/>
      <c r="C2045" s="17"/>
      <c r="D2045" s="2"/>
    </row>
    <row r="2046" spans="2:4" x14ac:dyDescent="0.25">
      <c r="B2046" s="2"/>
      <c r="C2046" s="17"/>
      <c r="D2046" s="2"/>
    </row>
    <row r="2047" spans="2:4" x14ac:dyDescent="0.25">
      <c r="B2047" s="2"/>
      <c r="C2047" s="17"/>
      <c r="D2047" s="2"/>
    </row>
    <row r="2048" spans="2:4" x14ac:dyDescent="0.25">
      <c r="B2048" s="2"/>
      <c r="C2048" s="17"/>
      <c r="D2048" s="2"/>
    </row>
    <row r="2049" spans="2:4" x14ac:dyDescent="0.25">
      <c r="B2049" s="2"/>
      <c r="C2049" s="17"/>
      <c r="D2049" s="2"/>
    </row>
    <row r="2050" spans="2:4" x14ac:dyDescent="0.25">
      <c r="B2050" s="2"/>
      <c r="C2050" s="17"/>
      <c r="D2050" s="2"/>
    </row>
    <row r="2051" spans="2:4" x14ac:dyDescent="0.25">
      <c r="B2051" s="2"/>
      <c r="C2051" s="17"/>
      <c r="D2051" s="2"/>
    </row>
    <row r="2052" spans="2:4" x14ac:dyDescent="0.25">
      <c r="B2052" s="2"/>
      <c r="C2052" s="17"/>
      <c r="D2052" s="2"/>
    </row>
    <row r="2053" spans="2:4" x14ac:dyDescent="0.25">
      <c r="B2053" s="2"/>
      <c r="C2053" s="17"/>
      <c r="D2053" s="2"/>
    </row>
    <row r="2054" spans="2:4" x14ac:dyDescent="0.25">
      <c r="B2054" s="2"/>
      <c r="C2054" s="17"/>
      <c r="D2054" s="2"/>
    </row>
    <row r="2055" spans="2:4" x14ac:dyDescent="0.25">
      <c r="B2055" s="2"/>
      <c r="C2055" s="17"/>
      <c r="D2055" s="2"/>
    </row>
    <row r="2056" spans="2:4" x14ac:dyDescent="0.25">
      <c r="B2056" s="2"/>
      <c r="C2056" s="17"/>
      <c r="D2056" s="2"/>
    </row>
    <row r="2057" spans="2:4" x14ac:dyDescent="0.25">
      <c r="B2057" s="2"/>
      <c r="C2057" s="17"/>
      <c r="D2057" s="2"/>
    </row>
    <row r="2058" spans="2:4" x14ac:dyDescent="0.25">
      <c r="B2058" s="2"/>
      <c r="C2058" s="17"/>
      <c r="D2058" s="2"/>
    </row>
    <row r="2059" spans="2:4" x14ac:dyDescent="0.25">
      <c r="B2059" s="2"/>
      <c r="C2059" s="17"/>
      <c r="D2059" s="2"/>
    </row>
    <row r="2060" spans="2:4" x14ac:dyDescent="0.25">
      <c r="B2060" s="2"/>
      <c r="C2060" s="17"/>
      <c r="D2060" s="2"/>
    </row>
    <row r="2061" spans="2:4" x14ac:dyDescent="0.25">
      <c r="B2061" s="2"/>
      <c r="C2061" s="17"/>
      <c r="D2061" s="2"/>
    </row>
    <row r="2062" spans="2:4" x14ac:dyDescent="0.25">
      <c r="B2062" s="2"/>
      <c r="C2062" s="17"/>
      <c r="D2062" s="2"/>
    </row>
    <row r="2063" spans="2:4" x14ac:dyDescent="0.25">
      <c r="B2063" s="2"/>
      <c r="C2063" s="17"/>
      <c r="D2063" s="2"/>
    </row>
    <row r="2064" spans="2:4" x14ac:dyDescent="0.25">
      <c r="B2064" s="2"/>
      <c r="C2064" s="17"/>
      <c r="D2064" s="2"/>
    </row>
    <row r="2065" spans="2:4" x14ac:dyDescent="0.25">
      <c r="B2065" s="2"/>
      <c r="C2065" s="17"/>
      <c r="D2065" s="2"/>
    </row>
    <row r="2066" spans="2:4" x14ac:dyDescent="0.25">
      <c r="B2066" s="2"/>
      <c r="C2066" s="17"/>
      <c r="D2066" s="2"/>
    </row>
    <row r="2067" spans="2:4" x14ac:dyDescent="0.25">
      <c r="B2067" s="2"/>
      <c r="C2067" s="17"/>
      <c r="D2067" s="2"/>
    </row>
    <row r="2068" spans="2:4" x14ac:dyDescent="0.25">
      <c r="B2068" s="2"/>
      <c r="C2068" s="17"/>
      <c r="D2068" s="2"/>
    </row>
    <row r="2069" spans="2:4" x14ac:dyDescent="0.25">
      <c r="B2069" s="2"/>
      <c r="C2069" s="17"/>
      <c r="D2069" s="2"/>
    </row>
    <row r="2070" spans="2:4" x14ac:dyDescent="0.25">
      <c r="B2070" s="2"/>
      <c r="C2070" s="17"/>
      <c r="D2070" s="2"/>
    </row>
    <row r="2071" spans="2:4" x14ac:dyDescent="0.25">
      <c r="B2071" s="2"/>
      <c r="C2071" s="17"/>
      <c r="D2071" s="2"/>
    </row>
    <row r="2072" spans="2:4" x14ac:dyDescent="0.25">
      <c r="B2072" s="2"/>
      <c r="C2072" s="17"/>
      <c r="D2072" s="2"/>
    </row>
    <row r="2073" spans="2:4" x14ac:dyDescent="0.25">
      <c r="B2073" s="2"/>
      <c r="C2073" s="17"/>
      <c r="D2073" s="2"/>
    </row>
    <row r="2074" spans="2:4" x14ac:dyDescent="0.25">
      <c r="B2074" s="2"/>
      <c r="C2074" s="17"/>
      <c r="D2074" s="2"/>
    </row>
    <row r="2075" spans="2:4" x14ac:dyDescent="0.25">
      <c r="B2075" s="2"/>
      <c r="C2075" s="17"/>
      <c r="D2075" s="2"/>
    </row>
    <row r="2076" spans="2:4" x14ac:dyDescent="0.25">
      <c r="B2076" s="2"/>
      <c r="C2076" s="17"/>
      <c r="D2076" s="2"/>
    </row>
    <row r="2077" spans="2:4" x14ac:dyDescent="0.25">
      <c r="B2077" s="2"/>
      <c r="C2077" s="17"/>
      <c r="D2077" s="2"/>
    </row>
    <row r="2078" spans="2:4" x14ac:dyDescent="0.25">
      <c r="B2078" s="2"/>
      <c r="C2078" s="17"/>
      <c r="D2078" s="2"/>
    </row>
    <row r="2079" spans="2:4" x14ac:dyDescent="0.25">
      <c r="B2079" s="2"/>
      <c r="C2079" s="17"/>
      <c r="D2079" s="2"/>
    </row>
    <row r="2080" spans="2:4" x14ac:dyDescent="0.25">
      <c r="B2080" s="2"/>
      <c r="C2080" s="17"/>
      <c r="D2080" s="2"/>
    </row>
    <row r="2081" spans="2:4" x14ac:dyDescent="0.25">
      <c r="B2081" s="2"/>
      <c r="C2081" s="17"/>
      <c r="D2081" s="2"/>
    </row>
    <row r="2082" spans="2:4" x14ac:dyDescent="0.25">
      <c r="B2082" s="2"/>
      <c r="C2082" s="17"/>
      <c r="D2082" s="2"/>
    </row>
    <row r="2083" spans="2:4" x14ac:dyDescent="0.25">
      <c r="B2083" s="2"/>
      <c r="C2083" s="17"/>
      <c r="D2083" s="2"/>
    </row>
    <row r="2084" spans="2:4" x14ac:dyDescent="0.25">
      <c r="B2084" s="2"/>
      <c r="C2084" s="17"/>
      <c r="D2084" s="2"/>
    </row>
    <row r="2085" spans="2:4" x14ac:dyDescent="0.25">
      <c r="B2085" s="2"/>
      <c r="C2085" s="17"/>
      <c r="D2085" s="2"/>
    </row>
    <row r="2086" spans="2:4" x14ac:dyDescent="0.25">
      <c r="B2086" s="2"/>
      <c r="C2086" s="17"/>
      <c r="D2086" s="2"/>
    </row>
    <row r="2087" spans="2:4" x14ac:dyDescent="0.25">
      <c r="B2087" s="2"/>
      <c r="C2087" s="17"/>
      <c r="D2087" s="2"/>
    </row>
    <row r="2088" spans="2:4" x14ac:dyDescent="0.25">
      <c r="B2088" s="2"/>
      <c r="C2088" s="17"/>
      <c r="D2088" s="2"/>
    </row>
    <row r="2089" spans="2:4" x14ac:dyDescent="0.25">
      <c r="B2089" s="2"/>
      <c r="C2089" s="17"/>
      <c r="D2089" s="2"/>
    </row>
    <row r="2090" spans="2:4" x14ac:dyDescent="0.25">
      <c r="B2090" s="2"/>
      <c r="C2090" s="17"/>
      <c r="D2090" s="2"/>
    </row>
    <row r="2091" spans="2:4" x14ac:dyDescent="0.25">
      <c r="B2091" s="2"/>
      <c r="C2091" s="17"/>
      <c r="D2091" s="2"/>
    </row>
    <row r="2092" spans="2:4" x14ac:dyDescent="0.25">
      <c r="B2092" s="2"/>
      <c r="C2092" s="17"/>
      <c r="D2092" s="2"/>
    </row>
    <row r="2093" spans="2:4" x14ac:dyDescent="0.25">
      <c r="B2093" s="2"/>
      <c r="C2093" s="17"/>
      <c r="D2093" s="2"/>
    </row>
    <row r="2094" spans="2:4" x14ac:dyDescent="0.25">
      <c r="B2094" s="2"/>
      <c r="C2094" s="17"/>
      <c r="D2094" s="2"/>
    </row>
    <row r="2095" spans="2:4" x14ac:dyDescent="0.25">
      <c r="B2095" s="2"/>
      <c r="C2095" s="17"/>
      <c r="D2095" s="2"/>
    </row>
    <row r="2096" spans="2:4" x14ac:dyDescent="0.25">
      <c r="B2096" s="2"/>
      <c r="C2096" s="17"/>
      <c r="D2096" s="2"/>
    </row>
    <row r="2097" spans="2:4" x14ac:dyDescent="0.25">
      <c r="B2097" s="2"/>
      <c r="C2097" s="17"/>
      <c r="D2097" s="2"/>
    </row>
    <row r="2098" spans="2:4" x14ac:dyDescent="0.25">
      <c r="B2098" s="2"/>
      <c r="C2098" s="17"/>
      <c r="D2098" s="2"/>
    </row>
    <row r="2099" spans="2:4" x14ac:dyDescent="0.25">
      <c r="B2099" s="2"/>
      <c r="C2099" s="17"/>
      <c r="D2099" s="2"/>
    </row>
    <row r="2100" spans="2:4" x14ac:dyDescent="0.25">
      <c r="B2100" s="2"/>
      <c r="C2100" s="17"/>
      <c r="D2100" s="2"/>
    </row>
    <row r="2101" spans="2:4" x14ac:dyDescent="0.25">
      <c r="B2101" s="2"/>
      <c r="C2101" s="17"/>
      <c r="D2101" s="2"/>
    </row>
    <row r="2102" spans="2:4" x14ac:dyDescent="0.25">
      <c r="B2102" s="2"/>
      <c r="C2102" s="17"/>
      <c r="D2102" s="2"/>
    </row>
    <row r="2103" spans="2:4" x14ac:dyDescent="0.25">
      <c r="B2103" s="2"/>
      <c r="C2103" s="17"/>
      <c r="D2103" s="2"/>
    </row>
    <row r="2104" spans="2:4" x14ac:dyDescent="0.25">
      <c r="B2104" s="2"/>
      <c r="C2104" s="17"/>
      <c r="D2104" s="2"/>
    </row>
    <row r="2105" spans="2:4" x14ac:dyDescent="0.25">
      <c r="B2105" s="2"/>
      <c r="C2105" s="17"/>
      <c r="D2105" s="2"/>
    </row>
    <row r="2106" spans="2:4" x14ac:dyDescent="0.25">
      <c r="B2106" s="2"/>
      <c r="C2106" s="17"/>
      <c r="D2106" s="2"/>
    </row>
    <row r="2107" spans="2:4" x14ac:dyDescent="0.25">
      <c r="B2107" s="2"/>
      <c r="C2107" s="17"/>
      <c r="D2107" s="2"/>
    </row>
    <row r="2108" spans="2:4" x14ac:dyDescent="0.25">
      <c r="B2108" s="2"/>
      <c r="C2108" s="17"/>
      <c r="D2108" s="2"/>
    </row>
    <row r="2109" spans="2:4" x14ac:dyDescent="0.25">
      <c r="B2109" s="2"/>
      <c r="C2109" s="17"/>
      <c r="D2109" s="2"/>
    </row>
    <row r="2110" spans="2:4" x14ac:dyDescent="0.25">
      <c r="B2110" s="2"/>
      <c r="C2110" s="17"/>
      <c r="D2110" s="2"/>
    </row>
    <row r="2111" spans="2:4" x14ac:dyDescent="0.25">
      <c r="B2111" s="2"/>
      <c r="C2111" s="17"/>
      <c r="D2111" s="2"/>
    </row>
    <row r="2112" spans="2:4" x14ac:dyDescent="0.25">
      <c r="B2112" s="2"/>
      <c r="C2112" s="17"/>
      <c r="D2112" s="2"/>
    </row>
    <row r="2113" spans="2:4" x14ac:dyDescent="0.25">
      <c r="B2113" s="2"/>
      <c r="C2113" s="17"/>
      <c r="D2113" s="2"/>
    </row>
    <row r="2114" spans="2:4" x14ac:dyDescent="0.25">
      <c r="B2114" s="2"/>
      <c r="C2114" s="17"/>
      <c r="D2114" s="2"/>
    </row>
    <row r="2115" spans="2:4" x14ac:dyDescent="0.25">
      <c r="B2115" s="2"/>
      <c r="C2115" s="17"/>
      <c r="D2115" s="2"/>
    </row>
    <row r="2116" spans="2:4" x14ac:dyDescent="0.25">
      <c r="B2116" s="2"/>
      <c r="C2116" s="17"/>
      <c r="D2116" s="2"/>
    </row>
    <row r="2117" spans="2:4" x14ac:dyDescent="0.25">
      <c r="B2117" s="2"/>
      <c r="C2117" s="17"/>
      <c r="D2117" s="2"/>
    </row>
    <row r="2118" spans="2:4" x14ac:dyDescent="0.25">
      <c r="B2118" s="2"/>
      <c r="C2118" s="17"/>
      <c r="D2118" s="2"/>
    </row>
    <row r="2119" spans="2:4" x14ac:dyDescent="0.25">
      <c r="B2119" s="2"/>
      <c r="C2119" s="17"/>
      <c r="D2119" s="2"/>
    </row>
    <row r="2120" spans="2:4" x14ac:dyDescent="0.25">
      <c r="B2120" s="2"/>
      <c r="C2120" s="17"/>
      <c r="D2120" s="2"/>
    </row>
    <row r="2121" spans="2:4" x14ac:dyDescent="0.25">
      <c r="B2121" s="2"/>
      <c r="C2121" s="17"/>
      <c r="D2121" s="2"/>
    </row>
    <row r="2122" spans="2:4" x14ac:dyDescent="0.25">
      <c r="B2122" s="2"/>
      <c r="C2122" s="17"/>
      <c r="D2122" s="2"/>
    </row>
    <row r="2123" spans="2:4" x14ac:dyDescent="0.25">
      <c r="B2123" s="2"/>
      <c r="C2123" s="17"/>
      <c r="D2123" s="2"/>
    </row>
    <row r="2124" spans="2:4" x14ac:dyDescent="0.25">
      <c r="B2124" s="2"/>
      <c r="C2124" s="17"/>
      <c r="D2124" s="2"/>
    </row>
    <row r="2125" spans="2:4" x14ac:dyDescent="0.25">
      <c r="B2125" s="2"/>
      <c r="C2125" s="17"/>
      <c r="D2125" s="2"/>
    </row>
    <row r="2126" spans="2:4" x14ac:dyDescent="0.25">
      <c r="B2126" s="2"/>
      <c r="C2126" s="17"/>
      <c r="D2126" s="2"/>
    </row>
    <row r="2127" spans="2:4" x14ac:dyDescent="0.25">
      <c r="B2127" s="2"/>
      <c r="C2127" s="17"/>
      <c r="D2127" s="2"/>
    </row>
    <row r="2128" spans="2:4" x14ac:dyDescent="0.25">
      <c r="B2128" s="2"/>
      <c r="C2128" s="17"/>
      <c r="D2128" s="2"/>
    </row>
    <row r="2129" spans="2:4" x14ac:dyDescent="0.25">
      <c r="B2129" s="2"/>
      <c r="C2129" s="17"/>
      <c r="D2129" s="2"/>
    </row>
    <row r="2130" spans="2:4" x14ac:dyDescent="0.25">
      <c r="B2130" s="2"/>
      <c r="C2130" s="17"/>
      <c r="D2130" s="2"/>
    </row>
    <row r="2131" spans="2:4" x14ac:dyDescent="0.25">
      <c r="B2131" s="2"/>
      <c r="C2131" s="17"/>
      <c r="D2131" s="2"/>
    </row>
    <row r="2132" spans="2:4" x14ac:dyDescent="0.25">
      <c r="B2132" s="2"/>
      <c r="C2132" s="17"/>
      <c r="D2132" s="2"/>
    </row>
    <row r="2133" spans="2:4" x14ac:dyDescent="0.25">
      <c r="B2133" s="2"/>
      <c r="C2133" s="17"/>
      <c r="D2133" s="2"/>
    </row>
    <row r="2134" spans="2:4" x14ac:dyDescent="0.25">
      <c r="B2134" s="2"/>
      <c r="C2134" s="17"/>
      <c r="D2134" s="2"/>
    </row>
    <row r="2135" spans="2:4" x14ac:dyDescent="0.25">
      <c r="B2135" s="2"/>
      <c r="C2135" s="17"/>
      <c r="D2135" s="2"/>
    </row>
    <row r="2136" spans="2:4" x14ac:dyDescent="0.25">
      <c r="B2136" s="2"/>
      <c r="C2136" s="17"/>
      <c r="D2136" s="2"/>
    </row>
    <row r="2137" spans="2:4" x14ac:dyDescent="0.25">
      <c r="B2137" s="2"/>
      <c r="C2137" s="17"/>
      <c r="D2137" s="2"/>
    </row>
    <row r="2138" spans="2:4" x14ac:dyDescent="0.25">
      <c r="B2138" s="2"/>
      <c r="C2138" s="17"/>
      <c r="D2138" s="2"/>
    </row>
    <row r="2139" spans="2:4" x14ac:dyDescent="0.25">
      <c r="B2139" s="2"/>
      <c r="C2139" s="17"/>
      <c r="D2139" s="2"/>
    </row>
    <row r="2140" spans="2:4" x14ac:dyDescent="0.25">
      <c r="B2140" s="2"/>
      <c r="C2140" s="17"/>
      <c r="D2140" s="2"/>
    </row>
    <row r="2141" spans="2:4" x14ac:dyDescent="0.25">
      <c r="B2141" s="2"/>
      <c r="C2141" s="17"/>
      <c r="D2141" s="2"/>
    </row>
    <row r="2142" spans="2:4" x14ac:dyDescent="0.25">
      <c r="B2142" s="2"/>
      <c r="C2142" s="17"/>
      <c r="D2142" s="2"/>
    </row>
    <row r="2143" spans="2:4" x14ac:dyDescent="0.25">
      <c r="B2143" s="2"/>
      <c r="C2143" s="17"/>
      <c r="D2143" s="2"/>
    </row>
    <row r="2144" spans="2:4" x14ac:dyDescent="0.25">
      <c r="B2144" s="2"/>
      <c r="C2144" s="17"/>
      <c r="D2144" s="2"/>
    </row>
    <row r="2145" spans="2:4" x14ac:dyDescent="0.25">
      <c r="B2145" s="2"/>
      <c r="C2145" s="17"/>
      <c r="D2145" s="2"/>
    </row>
    <row r="2146" spans="2:4" x14ac:dyDescent="0.25">
      <c r="B2146" s="2"/>
      <c r="C2146" s="17"/>
      <c r="D2146" s="2"/>
    </row>
    <row r="2147" spans="2:4" x14ac:dyDescent="0.25">
      <c r="B2147" s="2"/>
      <c r="C2147" s="17"/>
      <c r="D2147" s="2"/>
    </row>
    <row r="2148" spans="2:4" x14ac:dyDescent="0.25">
      <c r="B2148" s="2"/>
      <c r="C2148" s="17"/>
      <c r="D2148" s="2"/>
    </row>
    <row r="2149" spans="2:4" x14ac:dyDescent="0.25">
      <c r="B2149" s="2"/>
      <c r="C2149" s="17"/>
      <c r="D2149" s="2"/>
    </row>
    <row r="2150" spans="2:4" x14ac:dyDescent="0.25">
      <c r="B2150" s="2"/>
      <c r="C2150" s="17"/>
      <c r="D2150" s="2"/>
    </row>
    <row r="2151" spans="2:4" x14ac:dyDescent="0.25">
      <c r="B2151" s="2"/>
      <c r="C2151" s="17"/>
      <c r="D2151" s="2"/>
    </row>
    <row r="2152" spans="2:4" x14ac:dyDescent="0.25">
      <c r="B2152" s="2"/>
      <c r="C2152" s="17"/>
      <c r="D2152" s="2"/>
    </row>
    <row r="2153" spans="2:4" x14ac:dyDescent="0.25">
      <c r="B2153" s="2"/>
      <c r="C2153" s="17"/>
      <c r="D2153" s="2"/>
    </row>
    <row r="2154" spans="2:4" x14ac:dyDescent="0.25">
      <c r="B2154" s="2"/>
      <c r="C2154" s="17"/>
      <c r="D2154" s="2"/>
    </row>
    <row r="2155" spans="2:4" x14ac:dyDescent="0.25">
      <c r="B2155" s="2"/>
      <c r="C2155" s="17"/>
      <c r="D2155" s="2"/>
    </row>
    <row r="2156" spans="2:4" x14ac:dyDescent="0.25">
      <c r="B2156" s="2"/>
      <c r="C2156" s="17"/>
      <c r="D2156" s="2"/>
    </row>
    <row r="2157" spans="2:4" x14ac:dyDescent="0.25">
      <c r="B2157" s="2"/>
      <c r="C2157" s="17"/>
      <c r="D2157" s="2"/>
    </row>
    <row r="2158" spans="2:4" x14ac:dyDescent="0.25">
      <c r="B2158" s="2"/>
      <c r="C2158" s="17"/>
      <c r="D2158" s="2"/>
    </row>
    <row r="2159" spans="2:4" x14ac:dyDescent="0.25">
      <c r="B2159" s="2"/>
      <c r="C2159" s="17"/>
      <c r="D2159" s="2"/>
    </row>
    <row r="2160" spans="2:4" x14ac:dyDescent="0.25">
      <c r="B2160" s="2"/>
      <c r="C2160" s="17"/>
      <c r="D2160" s="2"/>
    </row>
    <row r="2161" spans="2:4" x14ac:dyDescent="0.25">
      <c r="B2161" s="2"/>
      <c r="C2161" s="17"/>
      <c r="D2161" s="2"/>
    </row>
    <row r="2162" spans="2:4" x14ac:dyDescent="0.25">
      <c r="B2162" s="2"/>
      <c r="C2162" s="17"/>
      <c r="D2162" s="2"/>
    </row>
    <row r="2163" spans="2:4" x14ac:dyDescent="0.25">
      <c r="B2163" s="2"/>
      <c r="C2163" s="17"/>
      <c r="D2163" s="2"/>
    </row>
    <row r="2164" spans="2:4" x14ac:dyDescent="0.25">
      <c r="B2164" s="2"/>
      <c r="C2164" s="17"/>
      <c r="D2164" s="2"/>
    </row>
    <row r="2165" spans="2:4" x14ac:dyDescent="0.25">
      <c r="B2165" s="2"/>
      <c r="C2165" s="17"/>
      <c r="D2165" s="2"/>
    </row>
    <row r="2166" spans="2:4" x14ac:dyDescent="0.25">
      <c r="B2166" s="2"/>
      <c r="C2166" s="17"/>
      <c r="D2166" s="2"/>
    </row>
    <row r="2167" spans="2:4" x14ac:dyDescent="0.25">
      <c r="B2167" s="2"/>
      <c r="C2167" s="17"/>
      <c r="D2167" s="2"/>
    </row>
    <row r="2168" spans="2:4" x14ac:dyDescent="0.25">
      <c r="B2168" s="2"/>
      <c r="C2168" s="17"/>
      <c r="D2168" s="2"/>
    </row>
    <row r="2169" spans="2:4" x14ac:dyDescent="0.25">
      <c r="B2169" s="2"/>
      <c r="C2169" s="17"/>
      <c r="D2169" s="2"/>
    </row>
    <row r="2170" spans="2:4" x14ac:dyDescent="0.25">
      <c r="B2170" s="2"/>
      <c r="C2170" s="17"/>
      <c r="D2170" s="2"/>
    </row>
    <row r="2171" spans="2:4" x14ac:dyDescent="0.25">
      <c r="B2171" s="2"/>
      <c r="C2171" s="17"/>
      <c r="D2171" s="2"/>
    </row>
    <row r="2172" spans="2:4" x14ac:dyDescent="0.25">
      <c r="B2172" s="2"/>
      <c r="C2172" s="17"/>
      <c r="D2172" s="2"/>
    </row>
    <row r="2173" spans="2:4" x14ac:dyDescent="0.25">
      <c r="B2173" s="2"/>
      <c r="C2173" s="17"/>
      <c r="D2173" s="2"/>
    </row>
    <row r="2174" spans="2:4" x14ac:dyDescent="0.25">
      <c r="B2174" s="2"/>
      <c r="C2174" s="17"/>
      <c r="D2174" s="2"/>
    </row>
    <row r="2175" spans="2:4" x14ac:dyDescent="0.25">
      <c r="B2175" s="2"/>
      <c r="C2175" s="17"/>
      <c r="D2175" s="2"/>
    </row>
    <row r="2176" spans="2:4" x14ac:dyDescent="0.25">
      <c r="B2176" s="2"/>
      <c r="C2176" s="17"/>
      <c r="D2176" s="2"/>
    </row>
    <row r="2177" spans="2:4" x14ac:dyDescent="0.25">
      <c r="B2177" s="2"/>
      <c r="C2177" s="17"/>
      <c r="D2177" s="2"/>
    </row>
    <row r="2178" spans="2:4" x14ac:dyDescent="0.25">
      <c r="B2178" s="2"/>
      <c r="C2178" s="17"/>
      <c r="D2178" s="2"/>
    </row>
    <row r="2179" spans="2:4" x14ac:dyDescent="0.25">
      <c r="B2179" s="2"/>
      <c r="C2179" s="17"/>
      <c r="D2179" s="2"/>
    </row>
    <row r="2180" spans="2:4" x14ac:dyDescent="0.25">
      <c r="B2180" s="2"/>
      <c r="C2180" s="17"/>
      <c r="D2180" s="2"/>
    </row>
    <row r="2181" spans="2:4" x14ac:dyDescent="0.25">
      <c r="B2181" s="2"/>
      <c r="C2181" s="17"/>
      <c r="D2181" s="2"/>
    </row>
    <row r="2182" spans="2:4" x14ac:dyDescent="0.25">
      <c r="B2182" s="2"/>
      <c r="C2182" s="17"/>
      <c r="D2182" s="2"/>
    </row>
    <row r="2183" spans="2:4" x14ac:dyDescent="0.25">
      <c r="B2183" s="2"/>
      <c r="C2183" s="17"/>
      <c r="D2183" s="2"/>
    </row>
    <row r="2184" spans="2:4" x14ac:dyDescent="0.25">
      <c r="B2184" s="2"/>
      <c r="C2184" s="17"/>
      <c r="D2184" s="2"/>
    </row>
    <row r="2185" spans="2:4" x14ac:dyDescent="0.25">
      <c r="B2185" s="2"/>
      <c r="C2185" s="17"/>
      <c r="D2185" s="2"/>
    </row>
    <row r="2186" spans="2:4" x14ac:dyDescent="0.25">
      <c r="B2186" s="2"/>
      <c r="C2186" s="17"/>
      <c r="D2186" s="2"/>
    </row>
    <row r="2187" spans="2:4" x14ac:dyDescent="0.25">
      <c r="B2187" s="2"/>
      <c r="C2187" s="17"/>
      <c r="D2187" s="2"/>
    </row>
    <row r="2188" spans="2:4" x14ac:dyDescent="0.25">
      <c r="B2188" s="2"/>
      <c r="C2188" s="17"/>
      <c r="D2188" s="2"/>
    </row>
    <row r="2189" spans="2:4" x14ac:dyDescent="0.25">
      <c r="B2189" s="2"/>
      <c r="C2189" s="17"/>
      <c r="D2189" s="2"/>
    </row>
    <row r="2190" spans="2:4" x14ac:dyDescent="0.25">
      <c r="B2190" s="2"/>
      <c r="C2190" s="17"/>
      <c r="D2190" s="2"/>
    </row>
    <row r="2191" spans="2:4" x14ac:dyDescent="0.25">
      <c r="B2191" s="2"/>
      <c r="C2191" s="17"/>
      <c r="D2191" s="2"/>
    </row>
    <row r="2192" spans="2:4" x14ac:dyDescent="0.25">
      <c r="B2192" s="2"/>
      <c r="C2192" s="17"/>
      <c r="D2192" s="2"/>
    </row>
    <row r="2193" spans="2:4" x14ac:dyDescent="0.25">
      <c r="B2193" s="2"/>
      <c r="C2193" s="17"/>
      <c r="D2193" s="2"/>
    </row>
    <row r="2194" spans="2:4" x14ac:dyDescent="0.25">
      <c r="B2194" s="2"/>
      <c r="C2194" s="17"/>
      <c r="D2194" s="2"/>
    </row>
    <row r="2195" spans="2:4" x14ac:dyDescent="0.25">
      <c r="B2195" s="2"/>
      <c r="C2195" s="17"/>
      <c r="D2195" s="2"/>
    </row>
    <row r="2196" spans="2:4" x14ac:dyDescent="0.25">
      <c r="B2196" s="2"/>
      <c r="C2196" s="17"/>
      <c r="D2196" s="2"/>
    </row>
    <row r="2197" spans="2:4" x14ac:dyDescent="0.25">
      <c r="B2197" s="2"/>
      <c r="C2197" s="17"/>
      <c r="D2197" s="2"/>
    </row>
    <row r="2198" spans="2:4" x14ac:dyDescent="0.25">
      <c r="B2198" s="2"/>
      <c r="C2198" s="17"/>
      <c r="D2198" s="2"/>
    </row>
    <row r="2199" spans="2:4" x14ac:dyDescent="0.25">
      <c r="B2199" s="2"/>
      <c r="C2199" s="17"/>
      <c r="D2199" s="2"/>
    </row>
    <row r="2200" spans="2:4" x14ac:dyDescent="0.25">
      <c r="B2200" s="2"/>
      <c r="C2200" s="17"/>
      <c r="D2200" s="2"/>
    </row>
    <row r="2201" spans="2:4" x14ac:dyDescent="0.25">
      <c r="B2201" s="2"/>
      <c r="C2201" s="17"/>
      <c r="D2201" s="2"/>
    </row>
    <row r="2202" spans="2:4" x14ac:dyDescent="0.25">
      <c r="B2202" s="2"/>
      <c r="C2202" s="17"/>
      <c r="D2202" s="2"/>
    </row>
    <row r="2203" spans="2:4" x14ac:dyDescent="0.25">
      <c r="B2203" s="2"/>
      <c r="C2203" s="17"/>
      <c r="D2203" s="2"/>
    </row>
    <row r="2204" spans="2:4" x14ac:dyDescent="0.25">
      <c r="B2204" s="2"/>
      <c r="C2204" s="17"/>
      <c r="D2204" s="2"/>
    </row>
    <row r="2205" spans="2:4" x14ac:dyDescent="0.25">
      <c r="B2205" s="2"/>
      <c r="C2205" s="17"/>
      <c r="D2205" s="2"/>
    </row>
    <row r="2206" spans="2:4" x14ac:dyDescent="0.25">
      <c r="B2206" s="2"/>
      <c r="C2206" s="17"/>
      <c r="D2206" s="2"/>
    </row>
    <row r="2207" spans="2:4" x14ac:dyDescent="0.25">
      <c r="B2207" s="2"/>
      <c r="C2207" s="17"/>
      <c r="D2207" s="2"/>
    </row>
    <row r="2208" spans="2:4" x14ac:dyDescent="0.25">
      <c r="B2208" s="2"/>
      <c r="C2208" s="17"/>
      <c r="D2208" s="2"/>
    </row>
    <row r="2209" spans="2:4" x14ac:dyDescent="0.25">
      <c r="B2209" s="2"/>
      <c r="C2209" s="17"/>
      <c r="D2209" s="2"/>
    </row>
    <row r="2210" spans="2:4" x14ac:dyDescent="0.25">
      <c r="B2210" s="2"/>
      <c r="C2210" s="17"/>
      <c r="D2210" s="2"/>
    </row>
    <row r="2211" spans="2:4" x14ac:dyDescent="0.25">
      <c r="B2211" s="2"/>
      <c r="C2211" s="17"/>
      <c r="D2211" s="2"/>
    </row>
    <row r="2212" spans="2:4" x14ac:dyDescent="0.25">
      <c r="B2212" s="2"/>
      <c r="C2212" s="17"/>
      <c r="D2212" s="2"/>
    </row>
    <row r="2213" spans="2:4" x14ac:dyDescent="0.25">
      <c r="B2213" s="2"/>
      <c r="C2213" s="17"/>
      <c r="D2213" s="2"/>
    </row>
    <row r="2214" spans="2:4" x14ac:dyDescent="0.25">
      <c r="B2214" s="2"/>
      <c r="C2214" s="17"/>
      <c r="D2214" s="2"/>
    </row>
    <row r="2215" spans="2:4" x14ac:dyDescent="0.25">
      <c r="B2215" s="2"/>
      <c r="C2215" s="17"/>
      <c r="D2215" s="2"/>
    </row>
    <row r="2216" spans="2:4" x14ac:dyDescent="0.25">
      <c r="B2216" s="2"/>
      <c r="C2216" s="17"/>
      <c r="D2216" s="2"/>
    </row>
    <row r="2217" spans="2:4" x14ac:dyDescent="0.25">
      <c r="B2217" s="2"/>
      <c r="C2217" s="17"/>
      <c r="D2217" s="2"/>
    </row>
    <row r="2218" spans="2:4" x14ac:dyDescent="0.25">
      <c r="B2218" s="2"/>
      <c r="C2218" s="17"/>
      <c r="D2218" s="2"/>
    </row>
    <row r="2219" spans="2:4" x14ac:dyDescent="0.25">
      <c r="B2219" s="2"/>
      <c r="C2219" s="17"/>
      <c r="D2219" s="2"/>
    </row>
    <row r="2220" spans="2:4" x14ac:dyDescent="0.25">
      <c r="B2220" s="2"/>
      <c r="C2220" s="17"/>
      <c r="D2220" s="2"/>
    </row>
    <row r="2221" spans="2:4" x14ac:dyDescent="0.25">
      <c r="B2221" s="2"/>
      <c r="C2221" s="17"/>
      <c r="D2221" s="2"/>
    </row>
    <row r="2222" spans="2:4" x14ac:dyDescent="0.25">
      <c r="B2222" s="2"/>
      <c r="C2222" s="17"/>
      <c r="D2222" s="2"/>
    </row>
    <row r="2223" spans="2:4" x14ac:dyDescent="0.25">
      <c r="B2223" s="2"/>
      <c r="C2223" s="17"/>
      <c r="D2223" s="2"/>
    </row>
    <row r="2224" spans="2:4" x14ac:dyDescent="0.25">
      <c r="B2224" s="2"/>
      <c r="C2224" s="17"/>
      <c r="D2224" s="2"/>
    </row>
    <row r="2225" spans="2:4" x14ac:dyDescent="0.25">
      <c r="B2225" s="2"/>
      <c r="C2225" s="17"/>
      <c r="D2225" s="2"/>
    </row>
    <row r="2226" spans="2:4" x14ac:dyDescent="0.25">
      <c r="B2226" s="2"/>
      <c r="C2226" s="17"/>
      <c r="D2226" s="2"/>
    </row>
    <row r="2227" spans="2:4" x14ac:dyDescent="0.25">
      <c r="B2227" s="2"/>
      <c r="C2227" s="17"/>
      <c r="D2227" s="2"/>
    </row>
    <row r="2228" spans="2:4" x14ac:dyDescent="0.25">
      <c r="B2228" s="2"/>
      <c r="C2228" s="17"/>
      <c r="D2228" s="2"/>
    </row>
    <row r="2229" spans="2:4" x14ac:dyDescent="0.25">
      <c r="B2229" s="2"/>
      <c r="C2229" s="17"/>
      <c r="D2229" s="2"/>
    </row>
    <row r="2230" spans="2:4" x14ac:dyDescent="0.25">
      <c r="B2230" s="2"/>
      <c r="C2230" s="17"/>
      <c r="D2230" s="2"/>
    </row>
    <row r="2231" spans="2:4" x14ac:dyDescent="0.25">
      <c r="B2231" s="2"/>
      <c r="C2231" s="17"/>
      <c r="D2231" s="2"/>
    </row>
    <row r="2232" spans="2:4" x14ac:dyDescent="0.25">
      <c r="B2232" s="2"/>
      <c r="C2232" s="17"/>
      <c r="D2232" s="2"/>
    </row>
    <row r="2233" spans="2:4" x14ac:dyDescent="0.25">
      <c r="B2233" s="2"/>
      <c r="C2233" s="17"/>
      <c r="D2233" s="2"/>
    </row>
    <row r="2234" spans="2:4" x14ac:dyDescent="0.25">
      <c r="B2234" s="2"/>
      <c r="C2234" s="17"/>
      <c r="D2234" s="2"/>
    </row>
    <row r="2235" spans="2:4" x14ac:dyDescent="0.25">
      <c r="B2235" s="2"/>
      <c r="C2235" s="17"/>
      <c r="D2235" s="2"/>
    </row>
    <row r="2236" spans="2:4" x14ac:dyDescent="0.25">
      <c r="B2236" s="2"/>
      <c r="C2236" s="17"/>
      <c r="D2236" s="2"/>
    </row>
    <row r="2237" spans="2:4" x14ac:dyDescent="0.25">
      <c r="B2237" s="2"/>
      <c r="C2237" s="17"/>
      <c r="D2237" s="2"/>
    </row>
    <row r="2238" spans="2:4" x14ac:dyDescent="0.25">
      <c r="B2238" s="2"/>
      <c r="C2238" s="17"/>
      <c r="D2238" s="2"/>
    </row>
    <row r="2239" spans="2:4" x14ac:dyDescent="0.25">
      <c r="B2239" s="2"/>
      <c r="C2239" s="17"/>
      <c r="D2239" s="2"/>
    </row>
    <row r="2240" spans="2:4" x14ac:dyDescent="0.25">
      <c r="B2240" s="2"/>
      <c r="C2240" s="17"/>
      <c r="D2240" s="2"/>
    </row>
    <row r="2241" spans="2:4" x14ac:dyDescent="0.25">
      <c r="B2241" s="2"/>
      <c r="C2241" s="17"/>
      <c r="D2241" s="2"/>
    </row>
    <row r="2242" spans="2:4" x14ac:dyDescent="0.25">
      <c r="B2242" s="2"/>
      <c r="C2242" s="17"/>
      <c r="D2242" s="2"/>
    </row>
    <row r="2243" spans="2:4" x14ac:dyDescent="0.25">
      <c r="B2243" s="2"/>
      <c r="C2243" s="17"/>
      <c r="D2243" s="2"/>
    </row>
    <row r="2244" spans="2:4" x14ac:dyDescent="0.25">
      <c r="B2244" s="2"/>
      <c r="C2244" s="17"/>
      <c r="D2244" s="2"/>
    </row>
    <row r="2245" spans="2:4" x14ac:dyDescent="0.25">
      <c r="B2245" s="2"/>
      <c r="C2245" s="17"/>
      <c r="D2245" s="2"/>
    </row>
    <row r="2246" spans="2:4" x14ac:dyDescent="0.25">
      <c r="B2246" s="2"/>
      <c r="C2246" s="17"/>
      <c r="D2246" s="2"/>
    </row>
    <row r="2247" spans="2:4" x14ac:dyDescent="0.25">
      <c r="B2247" s="2"/>
      <c r="C2247" s="17"/>
      <c r="D2247" s="2"/>
    </row>
    <row r="2248" spans="2:4" x14ac:dyDescent="0.25">
      <c r="B2248" s="2"/>
      <c r="C2248" s="17"/>
      <c r="D2248" s="2"/>
    </row>
    <row r="2249" spans="2:4" x14ac:dyDescent="0.25">
      <c r="B2249" s="2"/>
      <c r="C2249" s="17"/>
      <c r="D2249" s="2"/>
    </row>
    <row r="2250" spans="2:4" x14ac:dyDescent="0.25">
      <c r="B2250" s="2"/>
      <c r="C2250" s="17"/>
      <c r="D2250" s="2"/>
    </row>
    <row r="2251" spans="2:4" x14ac:dyDescent="0.25">
      <c r="B2251" s="2"/>
      <c r="C2251" s="17"/>
      <c r="D2251" s="2"/>
    </row>
    <row r="2252" spans="2:4" x14ac:dyDescent="0.25">
      <c r="B2252" s="2"/>
      <c r="C2252" s="17"/>
      <c r="D2252" s="2"/>
    </row>
    <row r="2253" spans="2:4" x14ac:dyDescent="0.25">
      <c r="B2253" s="2"/>
      <c r="C2253" s="17"/>
      <c r="D2253" s="2"/>
    </row>
    <row r="2254" spans="2:4" x14ac:dyDescent="0.25">
      <c r="B2254" s="2"/>
      <c r="C2254" s="17"/>
      <c r="D2254" s="2"/>
    </row>
    <row r="2255" spans="2:4" x14ac:dyDescent="0.25">
      <c r="B2255" s="2"/>
      <c r="C2255" s="17"/>
      <c r="D2255" s="2"/>
    </row>
    <row r="2256" spans="2:4" x14ac:dyDescent="0.25">
      <c r="B2256" s="2"/>
      <c r="C2256" s="17"/>
      <c r="D2256" s="2"/>
    </row>
    <row r="2257" spans="2:4" x14ac:dyDescent="0.25">
      <c r="B2257" s="2"/>
      <c r="C2257" s="17"/>
      <c r="D2257" s="2"/>
    </row>
    <row r="2258" spans="2:4" x14ac:dyDescent="0.25">
      <c r="B2258" s="2"/>
      <c r="C2258" s="17"/>
      <c r="D2258" s="2"/>
    </row>
    <row r="2259" spans="2:4" x14ac:dyDescent="0.25">
      <c r="B2259" s="2"/>
      <c r="C2259" s="17"/>
      <c r="D2259" s="2"/>
    </row>
    <row r="2260" spans="2:4" x14ac:dyDescent="0.25">
      <c r="B2260" s="2"/>
      <c r="C2260" s="17"/>
      <c r="D2260" s="2"/>
    </row>
    <row r="2261" spans="2:4" x14ac:dyDescent="0.25">
      <c r="B2261" s="2"/>
      <c r="C2261" s="17"/>
      <c r="D2261" s="2"/>
    </row>
    <row r="2262" spans="2:4" x14ac:dyDescent="0.25">
      <c r="B2262" s="2"/>
      <c r="C2262" s="17"/>
      <c r="D2262" s="2"/>
    </row>
    <row r="2263" spans="2:4" x14ac:dyDescent="0.25">
      <c r="B2263" s="2"/>
      <c r="C2263" s="17"/>
      <c r="D2263" s="2"/>
    </row>
    <row r="2264" spans="2:4" x14ac:dyDescent="0.25">
      <c r="B2264" s="2"/>
      <c r="C2264" s="17"/>
      <c r="D2264" s="2"/>
    </row>
    <row r="2265" spans="2:4" x14ac:dyDescent="0.25">
      <c r="B2265" s="2"/>
      <c r="C2265" s="17"/>
      <c r="D2265" s="2"/>
    </row>
    <row r="2266" spans="2:4" x14ac:dyDescent="0.25">
      <c r="B2266" s="2"/>
      <c r="C2266" s="17"/>
      <c r="D2266" s="2"/>
    </row>
    <row r="2267" spans="2:4" x14ac:dyDescent="0.25">
      <c r="B2267" s="2"/>
      <c r="C2267" s="17"/>
      <c r="D2267" s="2"/>
    </row>
    <row r="2268" spans="2:4" x14ac:dyDescent="0.25">
      <c r="B2268" s="2"/>
      <c r="C2268" s="17"/>
      <c r="D2268" s="2"/>
    </row>
    <row r="2269" spans="2:4" x14ac:dyDescent="0.25">
      <c r="B2269" s="2"/>
      <c r="C2269" s="17"/>
      <c r="D2269" s="2"/>
    </row>
    <row r="2270" spans="2:4" x14ac:dyDescent="0.25">
      <c r="B2270" s="2"/>
      <c r="C2270" s="17"/>
      <c r="D2270" s="2"/>
    </row>
    <row r="2271" spans="2:4" x14ac:dyDescent="0.25">
      <c r="B2271" s="2"/>
      <c r="C2271" s="17"/>
      <c r="D2271" s="2"/>
    </row>
    <row r="2272" spans="2:4" x14ac:dyDescent="0.25">
      <c r="B2272" s="2"/>
      <c r="C2272" s="17"/>
      <c r="D2272" s="2"/>
    </row>
    <row r="2273" spans="2:4" x14ac:dyDescent="0.25">
      <c r="B2273" s="2"/>
      <c r="C2273" s="17"/>
      <c r="D2273" s="2"/>
    </row>
    <row r="2274" spans="2:4" x14ac:dyDescent="0.25">
      <c r="B2274" s="2"/>
      <c r="C2274" s="17"/>
      <c r="D2274" s="2"/>
    </row>
    <row r="2275" spans="2:4" x14ac:dyDescent="0.25">
      <c r="B2275" s="2"/>
      <c r="C2275" s="17"/>
      <c r="D2275" s="2"/>
    </row>
    <row r="2276" spans="2:4" x14ac:dyDescent="0.25">
      <c r="B2276" s="2"/>
      <c r="C2276" s="17"/>
      <c r="D2276" s="2"/>
    </row>
    <row r="2277" spans="2:4" x14ac:dyDescent="0.25">
      <c r="B2277" s="2"/>
      <c r="C2277" s="17"/>
      <c r="D2277" s="2"/>
    </row>
    <row r="2278" spans="2:4" x14ac:dyDescent="0.25">
      <c r="B2278" s="2"/>
      <c r="C2278" s="17"/>
      <c r="D2278" s="2"/>
    </row>
    <row r="2279" spans="2:4" x14ac:dyDescent="0.25">
      <c r="B2279" s="2"/>
      <c r="C2279" s="17"/>
      <c r="D2279" s="2"/>
    </row>
    <row r="2280" spans="2:4" x14ac:dyDescent="0.25">
      <c r="B2280" s="2"/>
      <c r="C2280" s="17"/>
      <c r="D2280" s="2"/>
    </row>
    <row r="2281" spans="2:4" x14ac:dyDescent="0.25">
      <c r="B2281" s="2"/>
      <c r="C2281" s="17"/>
      <c r="D2281" s="2"/>
    </row>
    <row r="2282" spans="2:4" x14ac:dyDescent="0.25">
      <c r="B2282" s="2"/>
      <c r="C2282" s="17"/>
      <c r="D2282" s="2"/>
    </row>
    <row r="2283" spans="2:4" x14ac:dyDescent="0.25">
      <c r="B2283" s="2"/>
      <c r="C2283" s="17"/>
      <c r="D2283" s="2"/>
    </row>
    <row r="2284" spans="2:4" x14ac:dyDescent="0.25">
      <c r="B2284" s="2"/>
      <c r="C2284" s="17"/>
      <c r="D2284" s="2"/>
    </row>
    <row r="2285" spans="2:4" x14ac:dyDescent="0.25">
      <c r="B2285" s="2"/>
      <c r="C2285" s="17"/>
      <c r="D2285" s="2"/>
    </row>
    <row r="2286" spans="2:4" x14ac:dyDescent="0.25">
      <c r="B2286" s="2"/>
      <c r="C2286" s="17"/>
      <c r="D2286" s="2"/>
    </row>
    <row r="2287" spans="2:4" x14ac:dyDescent="0.25">
      <c r="B2287" s="2"/>
      <c r="C2287" s="17"/>
      <c r="D2287" s="2"/>
    </row>
    <row r="2288" spans="2:4" x14ac:dyDescent="0.25">
      <c r="B2288" s="2"/>
      <c r="C2288" s="17"/>
      <c r="D2288" s="2"/>
    </row>
    <row r="2289" spans="2:4" x14ac:dyDescent="0.25">
      <c r="B2289" s="2"/>
      <c r="C2289" s="17"/>
      <c r="D2289" s="2"/>
    </row>
    <row r="2290" spans="2:4" x14ac:dyDescent="0.25">
      <c r="B2290" s="2"/>
      <c r="C2290" s="17"/>
      <c r="D2290" s="2"/>
    </row>
    <row r="2291" spans="2:4" x14ac:dyDescent="0.25">
      <c r="B2291" s="2"/>
      <c r="C2291" s="17"/>
      <c r="D2291" s="2"/>
    </row>
    <row r="2292" spans="2:4" x14ac:dyDescent="0.25">
      <c r="B2292" s="2"/>
      <c r="C2292" s="17"/>
      <c r="D2292" s="2"/>
    </row>
    <row r="2293" spans="2:4" x14ac:dyDescent="0.25">
      <c r="B2293" s="2"/>
      <c r="C2293" s="17"/>
      <c r="D2293" s="2"/>
    </row>
    <row r="2294" spans="2:4" x14ac:dyDescent="0.25">
      <c r="B2294" s="2"/>
      <c r="C2294" s="17"/>
      <c r="D2294" s="2"/>
    </row>
    <row r="2295" spans="2:4" x14ac:dyDescent="0.25">
      <c r="B2295" s="2"/>
      <c r="C2295" s="17"/>
      <c r="D2295" s="2"/>
    </row>
    <row r="2296" spans="2:4" x14ac:dyDescent="0.25">
      <c r="B2296" s="2"/>
      <c r="C2296" s="17"/>
      <c r="D2296" s="2"/>
    </row>
    <row r="2297" spans="2:4" x14ac:dyDescent="0.25">
      <c r="B2297" s="2"/>
      <c r="C2297" s="17"/>
      <c r="D2297" s="2"/>
    </row>
    <row r="2298" spans="2:4" x14ac:dyDescent="0.25">
      <c r="B2298" s="2"/>
      <c r="C2298" s="17"/>
      <c r="D2298" s="2"/>
    </row>
    <row r="2299" spans="2:4" x14ac:dyDescent="0.25">
      <c r="B2299" s="2"/>
      <c r="C2299" s="17"/>
      <c r="D2299" s="2"/>
    </row>
    <row r="2300" spans="2:4" x14ac:dyDescent="0.25">
      <c r="B2300" s="2"/>
      <c r="C2300" s="17"/>
      <c r="D2300" s="2"/>
    </row>
    <row r="2301" spans="2:4" x14ac:dyDescent="0.25">
      <c r="B2301" s="2"/>
      <c r="C2301" s="17"/>
      <c r="D2301" s="2"/>
    </row>
    <row r="2302" spans="2:4" x14ac:dyDescent="0.25">
      <c r="B2302" s="2"/>
      <c r="C2302" s="17"/>
      <c r="D2302" s="2"/>
    </row>
    <row r="2303" spans="2:4" x14ac:dyDescent="0.25">
      <c r="B2303" s="2"/>
      <c r="C2303" s="17"/>
      <c r="D2303" s="2"/>
    </row>
    <row r="2304" spans="2:4" x14ac:dyDescent="0.25">
      <c r="B2304" s="2"/>
      <c r="C2304" s="17"/>
      <c r="D2304" s="2"/>
    </row>
    <row r="2305" spans="2:4" x14ac:dyDescent="0.25">
      <c r="B2305" s="2"/>
      <c r="C2305" s="17"/>
      <c r="D2305" s="2"/>
    </row>
    <row r="2306" spans="2:4" x14ac:dyDescent="0.25">
      <c r="B2306" s="2"/>
      <c r="C2306" s="17"/>
      <c r="D2306" s="2"/>
    </row>
    <row r="2307" spans="2:4" x14ac:dyDescent="0.25">
      <c r="B2307" s="2"/>
      <c r="C2307" s="17"/>
      <c r="D2307" s="2"/>
    </row>
    <row r="2308" spans="2:4" x14ac:dyDescent="0.25">
      <c r="B2308" s="2"/>
      <c r="C2308" s="17"/>
      <c r="D2308" s="2"/>
    </row>
    <row r="2309" spans="2:4" x14ac:dyDescent="0.25">
      <c r="B2309" s="2"/>
      <c r="C2309" s="17"/>
      <c r="D2309" s="2"/>
    </row>
    <row r="2310" spans="2:4" x14ac:dyDescent="0.25">
      <c r="B2310" s="2"/>
      <c r="C2310" s="17"/>
      <c r="D2310" s="2"/>
    </row>
    <row r="2311" spans="2:4" x14ac:dyDescent="0.25">
      <c r="B2311" s="2"/>
      <c r="C2311" s="17"/>
      <c r="D2311" s="2"/>
    </row>
    <row r="2312" spans="2:4" x14ac:dyDescent="0.25">
      <c r="B2312" s="2"/>
      <c r="C2312" s="17"/>
      <c r="D2312" s="2"/>
    </row>
    <row r="2313" spans="2:4" x14ac:dyDescent="0.25">
      <c r="B2313" s="2"/>
      <c r="C2313" s="17"/>
      <c r="D2313" s="2"/>
    </row>
    <row r="2314" spans="2:4" x14ac:dyDescent="0.25">
      <c r="B2314" s="2"/>
      <c r="C2314" s="17"/>
      <c r="D2314" s="2"/>
    </row>
    <row r="2315" spans="2:4" x14ac:dyDescent="0.25">
      <c r="B2315" s="2"/>
      <c r="C2315" s="17"/>
      <c r="D2315" s="2"/>
    </row>
    <row r="2316" spans="2:4" x14ac:dyDescent="0.25">
      <c r="B2316" s="2"/>
      <c r="C2316" s="17"/>
      <c r="D2316" s="2"/>
    </row>
    <row r="2317" spans="2:4" x14ac:dyDescent="0.25">
      <c r="B2317" s="2"/>
      <c r="C2317" s="17"/>
      <c r="D2317" s="2"/>
    </row>
    <row r="2318" spans="2:4" x14ac:dyDescent="0.25">
      <c r="B2318" s="2"/>
      <c r="C2318" s="17"/>
      <c r="D2318" s="2"/>
    </row>
    <row r="2319" spans="2:4" x14ac:dyDescent="0.25">
      <c r="B2319" s="2"/>
      <c r="C2319" s="17"/>
      <c r="D2319" s="2"/>
    </row>
    <row r="2320" spans="2:4" x14ac:dyDescent="0.25">
      <c r="B2320" s="2"/>
      <c r="C2320" s="17"/>
      <c r="D2320" s="2"/>
    </row>
    <row r="2321" spans="2:4" x14ac:dyDescent="0.25">
      <c r="B2321" s="2"/>
      <c r="C2321" s="17"/>
      <c r="D2321" s="2"/>
    </row>
    <row r="2322" spans="2:4" x14ac:dyDescent="0.25">
      <c r="B2322" s="2"/>
      <c r="C2322" s="17"/>
      <c r="D2322" s="2"/>
    </row>
    <row r="2323" spans="2:4" x14ac:dyDescent="0.25">
      <c r="B2323" s="2"/>
      <c r="C2323" s="17"/>
      <c r="D2323" s="2"/>
    </row>
    <row r="2324" spans="2:4" x14ac:dyDescent="0.25">
      <c r="B2324" s="2"/>
      <c r="C2324" s="17"/>
      <c r="D2324" s="2"/>
    </row>
    <row r="2325" spans="2:4" x14ac:dyDescent="0.25">
      <c r="B2325" s="2"/>
      <c r="C2325" s="17"/>
      <c r="D2325" s="2"/>
    </row>
    <row r="2326" spans="2:4" x14ac:dyDescent="0.25">
      <c r="B2326" s="2"/>
      <c r="C2326" s="17"/>
      <c r="D2326" s="2"/>
    </row>
    <row r="2327" spans="2:4" x14ac:dyDescent="0.25">
      <c r="B2327" s="2"/>
      <c r="C2327" s="17"/>
      <c r="D2327" s="2"/>
    </row>
    <row r="2328" spans="2:4" x14ac:dyDescent="0.25">
      <c r="B2328" s="2"/>
      <c r="C2328" s="17"/>
      <c r="D2328" s="2"/>
    </row>
    <row r="2329" spans="2:4" x14ac:dyDescent="0.25">
      <c r="B2329" s="2"/>
      <c r="C2329" s="17"/>
      <c r="D2329" s="2"/>
    </row>
    <row r="2330" spans="2:4" x14ac:dyDescent="0.25">
      <c r="B2330" s="2"/>
      <c r="C2330" s="17"/>
      <c r="D2330" s="2"/>
    </row>
    <row r="2331" spans="2:4" x14ac:dyDescent="0.25">
      <c r="B2331" s="2"/>
      <c r="C2331" s="17"/>
      <c r="D2331" s="2"/>
    </row>
    <row r="2332" spans="2:4" x14ac:dyDescent="0.25">
      <c r="B2332" s="2"/>
      <c r="C2332" s="17"/>
      <c r="D2332" s="2"/>
    </row>
    <row r="2333" spans="2:4" x14ac:dyDescent="0.25">
      <c r="B2333" s="2"/>
      <c r="C2333" s="17"/>
      <c r="D2333" s="2"/>
    </row>
    <row r="2334" spans="2:4" x14ac:dyDescent="0.25">
      <c r="B2334" s="2"/>
      <c r="C2334" s="17"/>
      <c r="D2334" s="2"/>
    </row>
    <row r="2335" spans="2:4" x14ac:dyDescent="0.25">
      <c r="B2335" s="2"/>
      <c r="C2335" s="17"/>
      <c r="D2335" s="2"/>
    </row>
    <row r="2336" spans="2:4" x14ac:dyDescent="0.25">
      <c r="B2336" s="2"/>
      <c r="C2336" s="17"/>
      <c r="D2336" s="2"/>
    </row>
    <row r="2337" spans="2:4" x14ac:dyDescent="0.25">
      <c r="B2337" s="2"/>
      <c r="C2337" s="17"/>
      <c r="D2337" s="2"/>
    </row>
    <row r="2338" spans="2:4" x14ac:dyDescent="0.25">
      <c r="B2338" s="2"/>
      <c r="C2338" s="17"/>
      <c r="D2338" s="2"/>
    </row>
    <row r="2339" spans="2:4" x14ac:dyDescent="0.25">
      <c r="B2339" s="2"/>
      <c r="C2339" s="17"/>
      <c r="D2339" s="2"/>
    </row>
    <row r="2340" spans="2:4" x14ac:dyDescent="0.25">
      <c r="B2340" s="2"/>
      <c r="C2340" s="17"/>
      <c r="D2340" s="2"/>
    </row>
    <row r="2341" spans="2:4" x14ac:dyDescent="0.25">
      <c r="B2341" s="2"/>
      <c r="C2341" s="17"/>
      <c r="D2341" s="2"/>
    </row>
    <row r="2342" spans="2:4" x14ac:dyDescent="0.25">
      <c r="B2342" s="2"/>
      <c r="C2342" s="17"/>
      <c r="D2342" s="2"/>
    </row>
    <row r="2343" spans="2:4" x14ac:dyDescent="0.25">
      <c r="B2343" s="2"/>
      <c r="C2343" s="17"/>
      <c r="D2343" s="2"/>
    </row>
    <row r="2344" spans="2:4" x14ac:dyDescent="0.25">
      <c r="B2344" s="2"/>
      <c r="C2344" s="17"/>
      <c r="D2344" s="2"/>
    </row>
    <row r="2345" spans="2:4" x14ac:dyDescent="0.25">
      <c r="B2345" s="2"/>
      <c r="C2345" s="17"/>
      <c r="D2345" s="2"/>
    </row>
    <row r="2346" spans="2:4" x14ac:dyDescent="0.25">
      <c r="B2346" s="2"/>
      <c r="C2346" s="17"/>
      <c r="D2346" s="2"/>
    </row>
    <row r="2347" spans="2:4" x14ac:dyDescent="0.25">
      <c r="B2347" s="2"/>
      <c r="C2347" s="17"/>
      <c r="D2347" s="2"/>
    </row>
    <row r="2348" spans="2:4" x14ac:dyDescent="0.25">
      <c r="B2348" s="2"/>
      <c r="C2348" s="17"/>
      <c r="D2348" s="2"/>
    </row>
    <row r="2349" spans="2:4" x14ac:dyDescent="0.25">
      <c r="B2349" s="2"/>
      <c r="C2349" s="17"/>
      <c r="D2349" s="2"/>
    </row>
    <row r="2350" spans="2:4" x14ac:dyDescent="0.25">
      <c r="B2350" s="2"/>
      <c r="C2350" s="17"/>
      <c r="D2350" s="2"/>
    </row>
    <row r="2351" spans="2:4" x14ac:dyDescent="0.25">
      <c r="B2351" s="2"/>
      <c r="C2351" s="17"/>
      <c r="D2351" s="2"/>
    </row>
    <row r="2352" spans="2:4" x14ac:dyDescent="0.25">
      <c r="B2352" s="2"/>
      <c r="C2352" s="17"/>
      <c r="D2352" s="2"/>
    </row>
    <row r="2353" spans="2:4" x14ac:dyDescent="0.25">
      <c r="B2353" s="2"/>
      <c r="C2353" s="17"/>
      <c r="D2353" s="2"/>
    </row>
    <row r="2354" spans="2:4" x14ac:dyDescent="0.25">
      <c r="B2354" s="2"/>
      <c r="C2354" s="17"/>
      <c r="D2354" s="2"/>
    </row>
    <row r="2355" spans="2:4" x14ac:dyDescent="0.25">
      <c r="B2355" s="2"/>
      <c r="C2355" s="17"/>
      <c r="D2355" s="2"/>
    </row>
    <row r="2356" spans="2:4" x14ac:dyDescent="0.25">
      <c r="B2356" s="2"/>
      <c r="C2356" s="17"/>
      <c r="D2356" s="2"/>
    </row>
    <row r="2357" spans="2:4" x14ac:dyDescent="0.25">
      <c r="B2357" s="2"/>
      <c r="C2357" s="17"/>
      <c r="D2357" s="2"/>
    </row>
    <row r="2358" spans="2:4" x14ac:dyDescent="0.25">
      <c r="B2358" s="2"/>
      <c r="C2358" s="17"/>
      <c r="D2358" s="2"/>
    </row>
    <row r="2359" spans="2:4" x14ac:dyDescent="0.25">
      <c r="B2359" s="2"/>
      <c r="C2359" s="17"/>
      <c r="D2359" s="2"/>
    </row>
    <row r="2360" spans="2:4" x14ac:dyDescent="0.25">
      <c r="B2360" s="2"/>
      <c r="C2360" s="17"/>
      <c r="D2360" s="2"/>
    </row>
    <row r="2361" spans="2:4" x14ac:dyDescent="0.25">
      <c r="B2361" s="2"/>
      <c r="C2361" s="17"/>
      <c r="D2361" s="2"/>
    </row>
    <row r="2362" spans="2:4" x14ac:dyDescent="0.25">
      <c r="B2362" s="2"/>
      <c r="C2362" s="17"/>
      <c r="D2362" s="2"/>
    </row>
    <row r="2363" spans="2:4" x14ac:dyDescent="0.25">
      <c r="B2363" s="2"/>
      <c r="C2363" s="17"/>
      <c r="D2363" s="2"/>
    </row>
    <row r="2364" spans="2:4" x14ac:dyDescent="0.25">
      <c r="B2364" s="2"/>
      <c r="C2364" s="17"/>
      <c r="D2364" s="2"/>
    </row>
    <row r="2365" spans="2:4" x14ac:dyDescent="0.25">
      <c r="B2365" s="2"/>
      <c r="C2365" s="17"/>
      <c r="D2365" s="2"/>
    </row>
    <row r="2366" spans="2:4" x14ac:dyDescent="0.25">
      <c r="B2366" s="2"/>
      <c r="C2366" s="17"/>
      <c r="D2366" s="2"/>
    </row>
    <row r="2367" spans="2:4" x14ac:dyDescent="0.25">
      <c r="B2367" s="2"/>
      <c r="C2367" s="17"/>
      <c r="D2367" s="2"/>
    </row>
    <row r="2368" spans="2:4" x14ac:dyDescent="0.25">
      <c r="B2368" s="2"/>
      <c r="C2368" s="17"/>
      <c r="D2368" s="2"/>
    </row>
    <row r="2369" spans="2:4" x14ac:dyDescent="0.25">
      <c r="B2369" s="2"/>
      <c r="C2369" s="17"/>
      <c r="D2369" s="2"/>
    </row>
  </sheetData>
  <mergeCells count="40">
    <mergeCell ref="G42:H42"/>
    <mergeCell ref="E37:F39"/>
    <mergeCell ref="G37:H39"/>
    <mergeCell ref="E40:F40"/>
    <mergeCell ref="G40:H40"/>
    <mergeCell ref="E41:F41"/>
    <mergeCell ref="G41:H41"/>
    <mergeCell ref="E42:F42"/>
    <mergeCell ref="C29:C32"/>
    <mergeCell ref="A33:A34"/>
    <mergeCell ref="B33:B34"/>
    <mergeCell ref="C33:C34"/>
    <mergeCell ref="P36:P40"/>
    <mergeCell ref="N36:N40"/>
    <mergeCell ref="O36:O40"/>
    <mergeCell ref="E36:M36"/>
    <mergeCell ref="A41:A42"/>
    <mergeCell ref="B41:B42"/>
    <mergeCell ref="C41:C42"/>
    <mergeCell ref="A36:C36"/>
    <mergeCell ref="D36:D40"/>
    <mergeCell ref="A37:A40"/>
    <mergeCell ref="B37:B40"/>
    <mergeCell ref="C37:C40"/>
    <mergeCell ref="P4:P8"/>
    <mergeCell ref="A28:C28"/>
    <mergeCell ref="D28:D32"/>
    <mergeCell ref="E28:M28"/>
    <mergeCell ref="H29:H30"/>
    <mergeCell ref="N28:N32"/>
    <mergeCell ref="O28:O32"/>
    <mergeCell ref="P28:P32"/>
    <mergeCell ref="E4:M4"/>
    <mergeCell ref="D4:D8"/>
    <mergeCell ref="H5:H6"/>
    <mergeCell ref="N4:N8"/>
    <mergeCell ref="O4:O8"/>
    <mergeCell ref="B5:C7"/>
    <mergeCell ref="A29:A32"/>
    <mergeCell ref="B29:B32"/>
  </mergeCells>
  <conditionalFormatting sqref="H10:K10">
    <cfRule type="cellIs" dxfId="1542" priority="17" operator="equal">
      <formula>LARGE($H10:$K10,2)</formula>
    </cfRule>
    <cfRule type="cellIs" dxfId="1541" priority="18" operator="equal">
      <formula>LARGE($H10:$K10,1)</formula>
    </cfRule>
  </conditionalFormatting>
  <conditionalFormatting sqref="H12:K12">
    <cfRule type="cellIs" dxfId="1540" priority="15" operator="equal">
      <formula>LARGE($H12:$K12,2)</formula>
    </cfRule>
    <cfRule type="cellIs" dxfId="1539" priority="16" operator="equal">
      <formula>LARGE($H12:$K12,1)</formula>
    </cfRule>
  </conditionalFormatting>
  <conditionalFormatting sqref="H14:K14">
    <cfRule type="cellIs" dxfId="1538" priority="13" operator="equal">
      <formula>LARGE($H14:$K14,2)</formula>
    </cfRule>
    <cfRule type="cellIs" dxfId="1537" priority="14" operator="equal">
      <formula>LARGE($H14:$K14,1)</formula>
    </cfRule>
  </conditionalFormatting>
  <conditionalFormatting sqref="H18:K18">
    <cfRule type="cellIs" dxfId="1536" priority="11" operator="equal">
      <formula>LARGE($H18:$K18,2)</formula>
    </cfRule>
    <cfRule type="cellIs" dxfId="1535" priority="12" operator="equal">
      <formula>LARGE($H18:$K18,1)</formula>
    </cfRule>
  </conditionalFormatting>
  <conditionalFormatting sqref="H20:K20">
    <cfRule type="cellIs" dxfId="1534" priority="9" operator="equal">
      <formula>LARGE($H20:$K20,2)</formula>
    </cfRule>
    <cfRule type="cellIs" dxfId="1533" priority="10" operator="equal">
      <formula>LARGE($H20:$K20,1)</formula>
    </cfRule>
  </conditionalFormatting>
  <conditionalFormatting sqref="H22:K22">
    <cfRule type="cellIs" dxfId="1532" priority="7" operator="equal">
      <formula>LARGE($H22:$K22,2)</formula>
    </cfRule>
    <cfRule type="cellIs" dxfId="1531" priority="8" operator="equal">
      <formula>LARGE($H22:$K22,1)</formula>
    </cfRule>
  </conditionalFormatting>
  <conditionalFormatting sqref="H26:K26">
    <cfRule type="cellIs" dxfId="1530" priority="5" operator="equal">
      <formula>LARGE($H26:$K26,2)</formula>
    </cfRule>
    <cfRule type="cellIs" dxfId="1529" priority="6" operator="equal">
      <formula>LARGE($H26:$K26,1)</formula>
    </cfRule>
  </conditionalFormatting>
  <conditionalFormatting sqref="H33:K33">
    <cfRule type="cellIs" dxfId="1528" priority="3" operator="equal">
      <formula>LARGE($H33:$K33,2)</formula>
    </cfRule>
    <cfRule type="cellIs" dxfId="1527" priority="4" operator="equal">
      <formula>LARGE($H33:$K33,1)</formula>
    </cfRule>
  </conditionalFormatting>
  <conditionalFormatting sqref="E41:M41">
    <cfRule type="cellIs" dxfId="1526" priority="1" operator="equal">
      <formula>LARGE($E41:$K41,2)</formula>
    </cfRule>
    <cfRule type="cellIs" dxfId="1525" priority="2" operator="equal">
      <formula>LARGE($E41:$K41,1)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422"/>
  <sheetViews>
    <sheetView view="pageBreakPreview" zoomScaleSheetLayoutView="100" workbookViewId="0">
      <selection activeCell="F12" sqref="F12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7" width="40.5703125" customWidth="1"/>
    <col min="8" max="10" width="11.7109375" customWidth="1"/>
  </cols>
  <sheetData>
    <row r="1" spans="1:10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</row>
    <row r="2" spans="1:10" ht="15" customHeight="1" x14ac:dyDescent="0.25">
      <c r="C2" s="38" t="s">
        <v>247</v>
      </c>
      <c r="D2" s="25"/>
      <c r="E2" s="86"/>
      <c r="F2" s="86"/>
      <c r="G2" s="86"/>
      <c r="H2" s="86"/>
      <c r="I2" s="86"/>
      <c r="J2" s="86"/>
    </row>
    <row r="3" spans="1:10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</row>
    <row r="4" spans="1:10" ht="17.100000000000001" customHeight="1" x14ac:dyDescent="0.3">
      <c r="B4" s="1"/>
      <c r="C4" s="9"/>
      <c r="D4" s="407" t="s">
        <v>35</v>
      </c>
      <c r="E4" s="436" t="s">
        <v>88</v>
      </c>
      <c r="F4" s="437"/>
      <c r="G4" s="438"/>
      <c r="H4" s="407" t="s">
        <v>39</v>
      </c>
      <c r="I4" s="407" t="s">
        <v>211</v>
      </c>
      <c r="J4" s="366" t="s">
        <v>33</v>
      </c>
    </row>
    <row r="5" spans="1:10" ht="15.75" customHeight="1" x14ac:dyDescent="0.25">
      <c r="B5" s="423" t="s">
        <v>55</v>
      </c>
      <c r="C5" s="443"/>
      <c r="D5" s="408"/>
      <c r="E5" s="35"/>
      <c r="F5" s="43"/>
      <c r="G5" s="96"/>
      <c r="H5" s="408"/>
      <c r="I5" s="408"/>
      <c r="J5" s="367"/>
    </row>
    <row r="6" spans="1:10" ht="15.75" x14ac:dyDescent="0.25">
      <c r="B6" s="423"/>
      <c r="C6" s="443"/>
      <c r="D6" s="408"/>
      <c r="E6" s="35"/>
      <c r="F6" s="7"/>
      <c r="G6" s="12"/>
      <c r="H6" s="408"/>
      <c r="I6" s="408"/>
      <c r="J6" s="367"/>
    </row>
    <row r="7" spans="1:10" ht="15.75" x14ac:dyDescent="0.25">
      <c r="B7" s="424"/>
      <c r="C7" s="444"/>
      <c r="D7" s="408"/>
      <c r="E7" s="35"/>
      <c r="F7" s="8"/>
      <c r="G7" s="13"/>
      <c r="H7" s="408"/>
      <c r="I7" s="408"/>
      <c r="J7" s="367"/>
    </row>
    <row r="8" spans="1:10" ht="17.100000000000001" customHeight="1" x14ac:dyDescent="0.25">
      <c r="A8" s="279" t="s">
        <v>123</v>
      </c>
      <c r="B8" s="280" t="s">
        <v>36</v>
      </c>
      <c r="C8" s="280" t="s">
        <v>31</v>
      </c>
      <c r="D8" s="365"/>
      <c r="E8" s="297" t="s">
        <v>1</v>
      </c>
      <c r="F8" s="314" t="s">
        <v>182</v>
      </c>
      <c r="G8" s="314" t="s">
        <v>117</v>
      </c>
      <c r="H8" s="409"/>
      <c r="I8" s="409"/>
      <c r="J8" s="368"/>
    </row>
    <row r="9" spans="1:10" s="30" customFormat="1" ht="15.95" customHeight="1" x14ac:dyDescent="0.25">
      <c r="A9" s="53">
        <v>1</v>
      </c>
      <c r="B9" s="54">
        <v>672</v>
      </c>
      <c r="C9" s="55" t="s">
        <v>126</v>
      </c>
      <c r="D9" s="131">
        <v>0</v>
      </c>
      <c r="E9" s="132">
        <v>172</v>
      </c>
      <c r="F9" s="132">
        <v>1</v>
      </c>
      <c r="G9" s="132">
        <v>18</v>
      </c>
      <c r="H9" s="132">
        <v>191</v>
      </c>
      <c r="I9" s="132">
        <v>376</v>
      </c>
      <c r="J9" s="133">
        <f t="shared" ref="J9:J41" si="0">H9/I9</f>
        <v>0.50797872340425532</v>
      </c>
    </row>
    <row r="10" spans="1:10" s="30" customFormat="1" ht="15.95" customHeight="1" x14ac:dyDescent="0.25">
      <c r="A10" s="59" t="s">
        <v>181</v>
      </c>
      <c r="B10" s="60">
        <v>672</v>
      </c>
      <c r="C10" s="61" t="s">
        <v>9</v>
      </c>
      <c r="D10" s="137">
        <v>0</v>
      </c>
      <c r="E10" s="161">
        <v>172</v>
      </c>
      <c r="F10" s="138">
        <v>1</v>
      </c>
      <c r="G10" s="138">
        <v>18</v>
      </c>
      <c r="H10" s="138">
        <v>191</v>
      </c>
      <c r="I10" s="138">
        <v>376</v>
      </c>
      <c r="J10" s="139">
        <f t="shared" si="0"/>
        <v>0.50797872340425532</v>
      </c>
    </row>
    <row r="11" spans="1:10" s="30" customFormat="1" ht="15.95" customHeight="1" x14ac:dyDescent="0.25">
      <c r="A11" s="65">
        <v>2</v>
      </c>
      <c r="B11" s="66">
        <v>673</v>
      </c>
      <c r="C11" s="67" t="s">
        <v>126</v>
      </c>
      <c r="D11" s="140">
        <v>0</v>
      </c>
      <c r="E11" s="141">
        <v>130</v>
      </c>
      <c r="F11" s="141">
        <v>0</v>
      </c>
      <c r="G11" s="141">
        <v>12</v>
      </c>
      <c r="H11" s="141">
        <v>142</v>
      </c>
      <c r="I11" s="141">
        <v>243</v>
      </c>
      <c r="J11" s="142">
        <f t="shared" si="0"/>
        <v>0.58436213991769548</v>
      </c>
    </row>
    <row r="12" spans="1:10" s="30" customFormat="1" ht="15.95" customHeight="1" x14ac:dyDescent="0.25">
      <c r="A12" s="59" t="s">
        <v>181</v>
      </c>
      <c r="B12" s="60">
        <v>673</v>
      </c>
      <c r="C12" s="61" t="s">
        <v>9</v>
      </c>
      <c r="D12" s="137">
        <v>0</v>
      </c>
      <c r="E12" s="161">
        <v>130</v>
      </c>
      <c r="F12" s="138">
        <v>0</v>
      </c>
      <c r="G12" s="138">
        <v>12</v>
      </c>
      <c r="H12" s="138">
        <v>142</v>
      </c>
      <c r="I12" s="138">
        <v>243</v>
      </c>
      <c r="J12" s="139">
        <f t="shared" si="0"/>
        <v>0.58436213991769548</v>
      </c>
    </row>
    <row r="13" spans="1:10" s="30" customFormat="1" ht="15.95" customHeight="1" x14ac:dyDescent="0.25">
      <c r="A13" s="65">
        <v>3</v>
      </c>
      <c r="B13" s="66">
        <v>674</v>
      </c>
      <c r="C13" s="67" t="s">
        <v>126</v>
      </c>
      <c r="D13" s="140">
        <v>0</v>
      </c>
      <c r="E13" s="141">
        <v>151</v>
      </c>
      <c r="F13" s="141">
        <v>1</v>
      </c>
      <c r="G13" s="141">
        <v>10</v>
      </c>
      <c r="H13" s="141">
        <v>162</v>
      </c>
      <c r="I13" s="141">
        <v>278</v>
      </c>
      <c r="J13" s="142">
        <f t="shared" si="0"/>
        <v>0.58273381294964033</v>
      </c>
    </row>
    <row r="14" spans="1:10" s="30" customFormat="1" ht="15.95" customHeight="1" x14ac:dyDescent="0.25">
      <c r="A14" s="59" t="s">
        <v>181</v>
      </c>
      <c r="B14" s="60">
        <v>674</v>
      </c>
      <c r="C14" s="61" t="s">
        <v>9</v>
      </c>
      <c r="D14" s="137">
        <v>0</v>
      </c>
      <c r="E14" s="161">
        <v>151</v>
      </c>
      <c r="F14" s="138">
        <v>1</v>
      </c>
      <c r="G14" s="138">
        <v>10</v>
      </c>
      <c r="H14" s="138">
        <v>162</v>
      </c>
      <c r="I14" s="138">
        <v>278</v>
      </c>
      <c r="J14" s="139">
        <f t="shared" si="0"/>
        <v>0.58273381294964033</v>
      </c>
    </row>
    <row r="15" spans="1:10" s="30" customFormat="1" ht="15.95" customHeight="1" x14ac:dyDescent="0.25">
      <c r="A15" s="65">
        <v>4</v>
      </c>
      <c r="B15" s="66">
        <v>675</v>
      </c>
      <c r="C15" s="67" t="s">
        <v>126</v>
      </c>
      <c r="D15" s="140">
        <v>0</v>
      </c>
      <c r="E15" s="141">
        <v>130</v>
      </c>
      <c r="F15" s="141">
        <v>0</v>
      </c>
      <c r="G15" s="141">
        <v>11</v>
      </c>
      <c r="H15" s="141">
        <v>141</v>
      </c>
      <c r="I15" s="141">
        <v>242</v>
      </c>
      <c r="J15" s="142">
        <f t="shared" si="0"/>
        <v>0.5826446280991735</v>
      </c>
    </row>
    <row r="16" spans="1:10" s="30" customFormat="1" ht="15.95" customHeight="1" x14ac:dyDescent="0.25">
      <c r="A16" s="59" t="s">
        <v>181</v>
      </c>
      <c r="B16" s="60">
        <v>675</v>
      </c>
      <c r="C16" s="61" t="s">
        <v>9</v>
      </c>
      <c r="D16" s="137">
        <v>0</v>
      </c>
      <c r="E16" s="161">
        <v>130</v>
      </c>
      <c r="F16" s="138">
        <v>0</v>
      </c>
      <c r="G16" s="138">
        <v>11</v>
      </c>
      <c r="H16" s="138">
        <v>141</v>
      </c>
      <c r="I16" s="138">
        <v>242</v>
      </c>
      <c r="J16" s="139">
        <f t="shared" si="0"/>
        <v>0.5826446280991735</v>
      </c>
    </row>
    <row r="17" spans="1:10" s="30" customFormat="1" ht="15.95" customHeight="1" x14ac:dyDescent="0.25">
      <c r="A17" s="65">
        <v>5</v>
      </c>
      <c r="B17" s="66">
        <v>676</v>
      </c>
      <c r="C17" s="67" t="s">
        <v>126</v>
      </c>
      <c r="D17" s="140">
        <v>0</v>
      </c>
      <c r="E17" s="141">
        <v>65</v>
      </c>
      <c r="F17" s="141">
        <v>1</v>
      </c>
      <c r="G17" s="141">
        <v>2</v>
      </c>
      <c r="H17" s="141">
        <v>68</v>
      </c>
      <c r="I17" s="141">
        <v>113</v>
      </c>
      <c r="J17" s="142">
        <f t="shared" si="0"/>
        <v>0.60176991150442483</v>
      </c>
    </row>
    <row r="18" spans="1:10" s="30" customFormat="1" ht="15.95" customHeight="1" x14ac:dyDescent="0.25">
      <c r="A18" s="59" t="s">
        <v>181</v>
      </c>
      <c r="B18" s="60">
        <v>676</v>
      </c>
      <c r="C18" s="61" t="s">
        <v>9</v>
      </c>
      <c r="D18" s="137">
        <v>0</v>
      </c>
      <c r="E18" s="161">
        <v>65</v>
      </c>
      <c r="F18" s="138">
        <v>1</v>
      </c>
      <c r="G18" s="138">
        <v>2</v>
      </c>
      <c r="H18" s="138">
        <v>68</v>
      </c>
      <c r="I18" s="138">
        <v>113</v>
      </c>
      <c r="J18" s="139">
        <f t="shared" si="0"/>
        <v>0.60176991150442483</v>
      </c>
    </row>
    <row r="19" spans="1:10" s="30" customFormat="1" ht="15.95" customHeight="1" x14ac:dyDescent="0.25">
      <c r="A19" s="65">
        <v>6</v>
      </c>
      <c r="B19" s="66">
        <v>678</v>
      </c>
      <c r="C19" s="67" t="s">
        <v>126</v>
      </c>
      <c r="D19" s="140">
        <v>0</v>
      </c>
      <c r="E19" s="141">
        <v>380</v>
      </c>
      <c r="F19" s="141">
        <v>0</v>
      </c>
      <c r="G19" s="141">
        <v>35</v>
      </c>
      <c r="H19" s="141">
        <v>415</v>
      </c>
      <c r="I19" s="141">
        <v>691</v>
      </c>
      <c r="J19" s="142">
        <f t="shared" si="0"/>
        <v>0.60057887120115772</v>
      </c>
    </row>
    <row r="20" spans="1:10" s="30" customFormat="1" ht="15.95" customHeight="1" x14ac:dyDescent="0.25">
      <c r="A20" s="59" t="s">
        <v>181</v>
      </c>
      <c r="B20" s="60">
        <v>678</v>
      </c>
      <c r="C20" s="61" t="s">
        <v>9</v>
      </c>
      <c r="D20" s="137">
        <v>0</v>
      </c>
      <c r="E20" s="161">
        <v>380</v>
      </c>
      <c r="F20" s="138">
        <v>0</v>
      </c>
      <c r="G20" s="138">
        <v>35</v>
      </c>
      <c r="H20" s="138">
        <v>415</v>
      </c>
      <c r="I20" s="138">
        <v>691</v>
      </c>
      <c r="J20" s="139">
        <f t="shared" si="0"/>
        <v>0.60057887120115772</v>
      </c>
    </row>
    <row r="21" spans="1:10" s="30" customFormat="1" ht="15.95" customHeight="1" x14ac:dyDescent="0.25">
      <c r="A21" s="65">
        <v>7</v>
      </c>
      <c r="B21" s="66">
        <v>679</v>
      </c>
      <c r="C21" s="67" t="s">
        <v>126</v>
      </c>
      <c r="D21" s="140">
        <v>0</v>
      </c>
      <c r="E21" s="141">
        <v>109</v>
      </c>
      <c r="F21" s="141">
        <v>1</v>
      </c>
      <c r="G21" s="141">
        <v>6</v>
      </c>
      <c r="H21" s="141">
        <v>116</v>
      </c>
      <c r="I21" s="141">
        <v>205</v>
      </c>
      <c r="J21" s="142">
        <f t="shared" si="0"/>
        <v>0.56585365853658531</v>
      </c>
    </row>
    <row r="22" spans="1:10" s="30" customFormat="1" ht="15.95" customHeight="1" x14ac:dyDescent="0.25">
      <c r="A22" s="59" t="s">
        <v>181</v>
      </c>
      <c r="B22" s="60">
        <v>679</v>
      </c>
      <c r="C22" s="61" t="s">
        <v>9</v>
      </c>
      <c r="D22" s="137">
        <v>0</v>
      </c>
      <c r="E22" s="161">
        <v>109</v>
      </c>
      <c r="F22" s="138">
        <v>1</v>
      </c>
      <c r="G22" s="138">
        <v>6</v>
      </c>
      <c r="H22" s="138">
        <v>116</v>
      </c>
      <c r="I22" s="138">
        <v>205</v>
      </c>
      <c r="J22" s="139">
        <f t="shared" si="0"/>
        <v>0.56585365853658531</v>
      </c>
    </row>
    <row r="23" spans="1:10" s="30" customFormat="1" ht="15.95" customHeight="1" x14ac:dyDescent="0.25">
      <c r="A23" s="65">
        <v>8</v>
      </c>
      <c r="B23" s="66">
        <v>680</v>
      </c>
      <c r="C23" s="67" t="s">
        <v>126</v>
      </c>
      <c r="D23" s="140">
        <v>0</v>
      </c>
      <c r="E23" s="141">
        <v>68</v>
      </c>
      <c r="F23" s="141">
        <v>0</v>
      </c>
      <c r="G23" s="141">
        <v>0</v>
      </c>
      <c r="H23" s="141">
        <v>68</v>
      </c>
      <c r="I23" s="141">
        <v>107</v>
      </c>
      <c r="J23" s="142">
        <f t="shared" si="0"/>
        <v>0.63551401869158874</v>
      </c>
    </row>
    <row r="24" spans="1:10" s="30" customFormat="1" ht="15.95" customHeight="1" x14ac:dyDescent="0.25">
      <c r="A24" s="59" t="s">
        <v>181</v>
      </c>
      <c r="B24" s="60">
        <v>680</v>
      </c>
      <c r="C24" s="61" t="s">
        <v>9</v>
      </c>
      <c r="D24" s="137">
        <v>0</v>
      </c>
      <c r="E24" s="161">
        <v>68</v>
      </c>
      <c r="F24" s="138">
        <v>0</v>
      </c>
      <c r="G24" s="138">
        <v>0</v>
      </c>
      <c r="H24" s="138">
        <v>68</v>
      </c>
      <c r="I24" s="138">
        <v>107</v>
      </c>
      <c r="J24" s="139">
        <f t="shared" si="0"/>
        <v>0.63551401869158874</v>
      </c>
    </row>
    <row r="25" spans="1:10" s="30" customFormat="1" ht="15.95" customHeight="1" x14ac:dyDescent="0.25">
      <c r="A25" s="65">
        <v>9</v>
      </c>
      <c r="B25" s="66">
        <v>681</v>
      </c>
      <c r="C25" s="67" t="s">
        <v>126</v>
      </c>
      <c r="D25" s="140">
        <v>0</v>
      </c>
      <c r="E25" s="141">
        <v>133</v>
      </c>
      <c r="F25" s="141">
        <v>2</v>
      </c>
      <c r="G25" s="141">
        <v>1</v>
      </c>
      <c r="H25" s="141">
        <v>136</v>
      </c>
      <c r="I25" s="141">
        <v>253</v>
      </c>
      <c r="J25" s="142">
        <f t="shared" si="0"/>
        <v>0.53754940711462451</v>
      </c>
    </row>
    <row r="26" spans="1:10" s="30" customFormat="1" ht="15.95" customHeight="1" x14ac:dyDescent="0.25">
      <c r="A26" s="59" t="s">
        <v>181</v>
      </c>
      <c r="B26" s="60">
        <v>681</v>
      </c>
      <c r="C26" s="61" t="s">
        <v>9</v>
      </c>
      <c r="D26" s="137">
        <v>0</v>
      </c>
      <c r="E26" s="161">
        <v>133</v>
      </c>
      <c r="F26" s="138">
        <v>2</v>
      </c>
      <c r="G26" s="138">
        <v>1</v>
      </c>
      <c r="H26" s="138">
        <v>136</v>
      </c>
      <c r="I26" s="138">
        <v>253</v>
      </c>
      <c r="J26" s="139">
        <f t="shared" si="0"/>
        <v>0.53754940711462451</v>
      </c>
    </row>
    <row r="27" spans="1:10" s="30" customFormat="1" ht="15.95" customHeight="1" x14ac:dyDescent="0.25">
      <c r="A27" s="65">
        <v>10</v>
      </c>
      <c r="B27" s="66">
        <v>682</v>
      </c>
      <c r="C27" s="67" t="s">
        <v>126</v>
      </c>
      <c r="D27" s="140">
        <v>0</v>
      </c>
      <c r="E27" s="141">
        <v>62</v>
      </c>
      <c r="F27" s="141">
        <v>1</v>
      </c>
      <c r="G27" s="141">
        <v>6</v>
      </c>
      <c r="H27" s="141">
        <v>69</v>
      </c>
      <c r="I27" s="141">
        <v>129</v>
      </c>
      <c r="J27" s="142">
        <f t="shared" si="0"/>
        <v>0.53488372093023251</v>
      </c>
    </row>
    <row r="28" spans="1:10" s="30" customFormat="1" ht="15.95" customHeight="1" x14ac:dyDescent="0.25">
      <c r="A28" s="59" t="s">
        <v>181</v>
      </c>
      <c r="B28" s="60">
        <v>682</v>
      </c>
      <c r="C28" s="61" t="s">
        <v>9</v>
      </c>
      <c r="D28" s="137">
        <v>0</v>
      </c>
      <c r="E28" s="161">
        <v>62</v>
      </c>
      <c r="F28" s="138">
        <v>1</v>
      </c>
      <c r="G28" s="138">
        <v>6</v>
      </c>
      <c r="H28" s="138">
        <v>69</v>
      </c>
      <c r="I28" s="138">
        <v>129</v>
      </c>
      <c r="J28" s="139">
        <f t="shared" si="0"/>
        <v>0.53488372093023251</v>
      </c>
    </row>
    <row r="29" spans="1:10" s="30" customFormat="1" ht="15.95" customHeight="1" x14ac:dyDescent="0.25">
      <c r="A29" s="65">
        <v>11</v>
      </c>
      <c r="B29" s="66">
        <v>683</v>
      </c>
      <c r="C29" s="67" t="s">
        <v>126</v>
      </c>
      <c r="D29" s="140">
        <v>0</v>
      </c>
      <c r="E29" s="141">
        <v>116</v>
      </c>
      <c r="F29" s="141">
        <v>1</v>
      </c>
      <c r="G29" s="141">
        <v>8</v>
      </c>
      <c r="H29" s="141">
        <v>125</v>
      </c>
      <c r="I29" s="141">
        <v>215</v>
      </c>
      <c r="J29" s="142">
        <f t="shared" si="0"/>
        <v>0.58139534883720934</v>
      </c>
    </row>
    <row r="30" spans="1:10" s="30" customFormat="1" ht="15.95" customHeight="1" x14ac:dyDescent="0.25">
      <c r="A30" s="59" t="s">
        <v>181</v>
      </c>
      <c r="B30" s="60">
        <v>683</v>
      </c>
      <c r="C30" s="61" t="s">
        <v>9</v>
      </c>
      <c r="D30" s="137">
        <v>0</v>
      </c>
      <c r="E30" s="161">
        <v>116</v>
      </c>
      <c r="F30" s="138">
        <v>1</v>
      </c>
      <c r="G30" s="138">
        <v>8</v>
      </c>
      <c r="H30" s="138">
        <v>125</v>
      </c>
      <c r="I30" s="138">
        <v>215</v>
      </c>
      <c r="J30" s="139">
        <f t="shared" si="0"/>
        <v>0.58139534883720934</v>
      </c>
    </row>
    <row r="31" spans="1:10" s="30" customFormat="1" ht="15.95" customHeight="1" x14ac:dyDescent="0.25">
      <c r="A31" s="65">
        <v>12</v>
      </c>
      <c r="B31" s="66">
        <v>684</v>
      </c>
      <c r="C31" s="67" t="s">
        <v>126</v>
      </c>
      <c r="D31" s="140">
        <v>0</v>
      </c>
      <c r="E31" s="141">
        <v>202</v>
      </c>
      <c r="F31" s="141">
        <v>5</v>
      </c>
      <c r="G31" s="141">
        <v>8</v>
      </c>
      <c r="H31" s="141">
        <v>215</v>
      </c>
      <c r="I31" s="141">
        <v>434</v>
      </c>
      <c r="J31" s="142">
        <f t="shared" si="0"/>
        <v>0.49539170506912444</v>
      </c>
    </row>
    <row r="32" spans="1:10" s="30" customFormat="1" ht="15.95" customHeight="1" x14ac:dyDescent="0.25">
      <c r="A32" s="59" t="s">
        <v>181</v>
      </c>
      <c r="B32" s="60">
        <v>684</v>
      </c>
      <c r="C32" s="61" t="s">
        <v>9</v>
      </c>
      <c r="D32" s="137">
        <v>0</v>
      </c>
      <c r="E32" s="161">
        <v>202</v>
      </c>
      <c r="F32" s="138">
        <v>5</v>
      </c>
      <c r="G32" s="138">
        <v>8</v>
      </c>
      <c r="H32" s="138">
        <v>215</v>
      </c>
      <c r="I32" s="138">
        <v>434</v>
      </c>
      <c r="J32" s="139">
        <f t="shared" si="0"/>
        <v>0.49539170506912444</v>
      </c>
    </row>
    <row r="33" spans="1:10" s="30" customFormat="1" ht="15.95" customHeight="1" x14ac:dyDescent="0.25">
      <c r="A33" s="65">
        <v>13</v>
      </c>
      <c r="B33" s="66">
        <v>685</v>
      </c>
      <c r="C33" s="67" t="s">
        <v>126</v>
      </c>
      <c r="D33" s="140">
        <v>0</v>
      </c>
      <c r="E33" s="141">
        <v>118</v>
      </c>
      <c r="F33" s="141">
        <v>0</v>
      </c>
      <c r="G33" s="141">
        <v>9</v>
      </c>
      <c r="H33" s="141">
        <v>127</v>
      </c>
      <c r="I33" s="141">
        <v>213</v>
      </c>
      <c r="J33" s="142">
        <f t="shared" si="0"/>
        <v>0.59624413145539901</v>
      </c>
    </row>
    <row r="34" spans="1:10" s="30" customFormat="1" ht="15.95" customHeight="1" x14ac:dyDescent="0.25">
      <c r="A34" s="59" t="s">
        <v>181</v>
      </c>
      <c r="B34" s="60">
        <v>685</v>
      </c>
      <c r="C34" s="61" t="s">
        <v>9</v>
      </c>
      <c r="D34" s="137">
        <v>0</v>
      </c>
      <c r="E34" s="161">
        <v>118</v>
      </c>
      <c r="F34" s="138">
        <v>0</v>
      </c>
      <c r="G34" s="138">
        <v>9</v>
      </c>
      <c r="H34" s="138">
        <v>127</v>
      </c>
      <c r="I34" s="138">
        <v>213</v>
      </c>
      <c r="J34" s="139">
        <f t="shared" si="0"/>
        <v>0.59624413145539901</v>
      </c>
    </row>
    <row r="35" spans="1:10" s="30" customFormat="1" ht="15.95" customHeight="1" x14ac:dyDescent="0.25">
      <c r="A35" s="65">
        <v>14</v>
      </c>
      <c r="B35" s="66">
        <v>686</v>
      </c>
      <c r="C35" s="67" t="s">
        <v>126</v>
      </c>
      <c r="D35" s="140">
        <v>0</v>
      </c>
      <c r="E35" s="141">
        <v>152</v>
      </c>
      <c r="F35" s="141">
        <v>0</v>
      </c>
      <c r="G35" s="141">
        <v>14</v>
      </c>
      <c r="H35" s="141">
        <v>166</v>
      </c>
      <c r="I35" s="141">
        <v>333</v>
      </c>
      <c r="J35" s="142">
        <f t="shared" si="0"/>
        <v>0.49849849849849848</v>
      </c>
    </row>
    <row r="36" spans="1:10" s="30" customFormat="1" ht="15.95" customHeight="1" x14ac:dyDescent="0.25">
      <c r="A36" s="59" t="s">
        <v>181</v>
      </c>
      <c r="B36" s="60">
        <v>686</v>
      </c>
      <c r="C36" s="61" t="s">
        <v>9</v>
      </c>
      <c r="D36" s="137">
        <v>0</v>
      </c>
      <c r="E36" s="161">
        <v>152</v>
      </c>
      <c r="F36" s="138">
        <v>0</v>
      </c>
      <c r="G36" s="138">
        <v>14</v>
      </c>
      <c r="H36" s="138">
        <v>166</v>
      </c>
      <c r="I36" s="138">
        <v>333</v>
      </c>
      <c r="J36" s="139">
        <f t="shared" si="0"/>
        <v>0.49849849849849848</v>
      </c>
    </row>
    <row r="37" spans="1:10" s="30" customFormat="1" ht="15.95" customHeight="1" x14ac:dyDescent="0.25">
      <c r="A37" s="65">
        <v>15</v>
      </c>
      <c r="B37" s="66">
        <v>687</v>
      </c>
      <c r="C37" s="67" t="s">
        <v>126</v>
      </c>
      <c r="D37" s="140">
        <v>0</v>
      </c>
      <c r="E37" s="141">
        <v>168</v>
      </c>
      <c r="F37" s="141">
        <v>6</v>
      </c>
      <c r="G37" s="141">
        <v>15</v>
      </c>
      <c r="H37" s="141">
        <v>189</v>
      </c>
      <c r="I37" s="141">
        <v>314</v>
      </c>
      <c r="J37" s="142">
        <f t="shared" si="0"/>
        <v>0.60191082802547768</v>
      </c>
    </row>
    <row r="38" spans="1:10" s="30" customFormat="1" ht="15.95" customHeight="1" x14ac:dyDescent="0.25">
      <c r="A38" s="71">
        <v>16</v>
      </c>
      <c r="B38" s="72">
        <v>687</v>
      </c>
      <c r="C38" s="73" t="s">
        <v>130</v>
      </c>
      <c r="D38" s="134">
        <v>0</v>
      </c>
      <c r="E38" s="135">
        <v>40</v>
      </c>
      <c r="F38" s="135">
        <v>1</v>
      </c>
      <c r="G38" s="135">
        <v>27</v>
      </c>
      <c r="H38" s="135">
        <v>68</v>
      </c>
      <c r="I38" s="135">
        <v>116</v>
      </c>
      <c r="J38" s="136">
        <f t="shared" si="0"/>
        <v>0.58620689655172409</v>
      </c>
    </row>
    <row r="39" spans="1:10" s="30" customFormat="1" ht="15.95" customHeight="1" x14ac:dyDescent="0.25">
      <c r="A39" s="59" t="s">
        <v>181</v>
      </c>
      <c r="B39" s="60">
        <v>687</v>
      </c>
      <c r="C39" s="61" t="s">
        <v>11</v>
      </c>
      <c r="D39" s="137">
        <v>0</v>
      </c>
      <c r="E39" s="161">
        <v>208</v>
      </c>
      <c r="F39" s="138">
        <v>7</v>
      </c>
      <c r="G39" s="138">
        <v>42</v>
      </c>
      <c r="H39" s="138">
        <v>257</v>
      </c>
      <c r="I39" s="138">
        <v>430</v>
      </c>
      <c r="J39" s="139">
        <f t="shared" si="0"/>
        <v>0.5976744186046512</v>
      </c>
    </row>
    <row r="40" spans="1:10" s="30" customFormat="1" ht="15.95" customHeight="1" x14ac:dyDescent="0.25">
      <c r="A40" s="71">
        <v>17</v>
      </c>
      <c r="B40" s="72">
        <v>688</v>
      </c>
      <c r="C40" s="73" t="s">
        <v>126</v>
      </c>
      <c r="D40" s="134">
        <v>0</v>
      </c>
      <c r="E40" s="135">
        <v>59</v>
      </c>
      <c r="F40" s="135">
        <v>0</v>
      </c>
      <c r="G40" s="135">
        <v>6</v>
      </c>
      <c r="H40" s="135">
        <v>65</v>
      </c>
      <c r="I40" s="135">
        <v>125</v>
      </c>
      <c r="J40" s="136">
        <f t="shared" si="0"/>
        <v>0.52</v>
      </c>
    </row>
    <row r="41" spans="1:10" s="30" customFormat="1" ht="15.95" customHeight="1" x14ac:dyDescent="0.25">
      <c r="A41" s="77" t="s">
        <v>181</v>
      </c>
      <c r="B41" s="78">
        <v>688</v>
      </c>
      <c r="C41" s="79" t="s">
        <v>9</v>
      </c>
      <c r="D41" s="152">
        <v>0</v>
      </c>
      <c r="E41" s="180">
        <v>59</v>
      </c>
      <c r="F41" s="145">
        <v>0</v>
      </c>
      <c r="G41" s="145">
        <v>6</v>
      </c>
      <c r="H41" s="145">
        <v>65</v>
      </c>
      <c r="I41" s="145">
        <v>125</v>
      </c>
      <c r="J41" s="146">
        <f t="shared" si="0"/>
        <v>0.52</v>
      </c>
    </row>
    <row r="42" spans="1:10" ht="11.1" customHeight="1" x14ac:dyDescent="0.25">
      <c r="B42" s="2"/>
      <c r="C42" s="2"/>
      <c r="D42" s="2"/>
    </row>
    <row r="43" spans="1:10" ht="17.100000000000001" customHeight="1" x14ac:dyDescent="0.3">
      <c r="A43" s="427" t="s">
        <v>43</v>
      </c>
      <c r="B43" s="405"/>
      <c r="C43" s="406"/>
      <c r="D43" s="407" t="s">
        <v>35</v>
      </c>
      <c r="E43" s="436" t="s">
        <v>89</v>
      </c>
      <c r="F43" s="437"/>
      <c r="G43" s="438"/>
      <c r="H43" s="407" t="s">
        <v>39</v>
      </c>
      <c r="I43" s="407" t="s">
        <v>211</v>
      </c>
      <c r="J43" s="366" t="s">
        <v>33</v>
      </c>
    </row>
    <row r="44" spans="1:10" ht="15.75" customHeight="1" x14ac:dyDescent="0.25">
      <c r="A44" s="431" t="s">
        <v>123</v>
      </c>
      <c r="B44" s="425" t="s">
        <v>25</v>
      </c>
      <c r="C44" s="425" t="s">
        <v>26</v>
      </c>
      <c r="D44" s="408"/>
      <c r="E44" s="35"/>
      <c r="F44" s="43"/>
      <c r="G44" s="96"/>
      <c r="H44" s="408"/>
      <c r="I44" s="408"/>
      <c r="J44" s="367"/>
    </row>
    <row r="45" spans="1:10" ht="15.75" x14ac:dyDescent="0.25">
      <c r="A45" s="432"/>
      <c r="B45" s="360"/>
      <c r="C45" s="360"/>
      <c r="D45" s="408"/>
      <c r="E45" s="35"/>
      <c r="F45" s="7"/>
      <c r="G45" s="12"/>
      <c r="H45" s="408"/>
      <c r="I45" s="408"/>
      <c r="J45" s="367"/>
    </row>
    <row r="46" spans="1:10" ht="15.75" x14ac:dyDescent="0.25">
      <c r="A46" s="432"/>
      <c r="B46" s="360"/>
      <c r="C46" s="360"/>
      <c r="D46" s="408"/>
      <c r="E46" s="35"/>
      <c r="F46" s="8"/>
      <c r="G46" s="13"/>
      <c r="H46" s="408"/>
      <c r="I46" s="408"/>
      <c r="J46" s="367"/>
    </row>
    <row r="47" spans="1:10" ht="17.100000000000001" customHeight="1" x14ac:dyDescent="0.25">
      <c r="A47" s="433"/>
      <c r="B47" s="360"/>
      <c r="C47" s="426"/>
      <c r="D47" s="365"/>
      <c r="E47" s="297" t="s">
        <v>1</v>
      </c>
      <c r="F47" s="296" t="s">
        <v>182</v>
      </c>
      <c r="G47" s="296" t="s">
        <v>117</v>
      </c>
      <c r="H47" s="409"/>
      <c r="I47" s="409"/>
      <c r="J47" s="368"/>
    </row>
    <row r="48" spans="1:10" ht="17.100000000000001" customHeight="1" x14ac:dyDescent="0.25">
      <c r="A48" s="492" t="s">
        <v>181</v>
      </c>
      <c r="B48" s="492">
        <v>16</v>
      </c>
      <c r="C48" s="492">
        <v>17</v>
      </c>
      <c r="D48" s="18" t="s">
        <v>10</v>
      </c>
      <c r="E48" s="161">
        <f>SUM(E9:E41)/2</f>
        <v>2255</v>
      </c>
      <c r="F48" s="125">
        <f t="shared" ref="F48:I48" si="1">SUM(F9:F41)/2</f>
        <v>20</v>
      </c>
      <c r="G48" s="125">
        <f t="shared" si="1"/>
        <v>188</v>
      </c>
      <c r="H48" s="33">
        <f t="shared" ref="H48" si="2">SUM(E48:G48)</f>
        <v>2463</v>
      </c>
      <c r="I48" s="125">
        <f t="shared" si="1"/>
        <v>4387</v>
      </c>
      <c r="J48" s="191">
        <f>H48/I48</f>
        <v>0.56143150216548898</v>
      </c>
    </row>
    <row r="49" spans="1:10" ht="17.100000000000001" customHeight="1" x14ac:dyDescent="0.25">
      <c r="A49" s="493" t="s">
        <v>179</v>
      </c>
      <c r="B49" s="493"/>
      <c r="C49" s="493"/>
      <c r="D49" s="23">
        <v>0</v>
      </c>
      <c r="E49" s="127">
        <f>E48/$H48</f>
        <v>0.91555014210312624</v>
      </c>
      <c r="F49" s="127">
        <f t="shared" ref="F49:H49" si="3">F48/$H48</f>
        <v>8.1201786439301666E-3</v>
      </c>
      <c r="G49" s="127">
        <f t="shared" si="3"/>
        <v>7.6329679252943566E-2</v>
      </c>
      <c r="H49" s="127">
        <f t="shared" si="3"/>
        <v>1</v>
      </c>
      <c r="I49" s="30"/>
      <c r="J49" s="30"/>
    </row>
    <row r="50" spans="1:10" x14ac:dyDescent="0.25">
      <c r="B50" s="2"/>
      <c r="C50" s="2"/>
      <c r="D50" s="2"/>
    </row>
    <row r="51" spans="1:10" x14ac:dyDescent="0.25">
      <c r="B51" s="2"/>
      <c r="C51" s="2"/>
      <c r="D51" s="2"/>
    </row>
    <row r="52" spans="1:10" x14ac:dyDescent="0.25">
      <c r="B52" s="2"/>
      <c r="C52" s="2"/>
      <c r="D52" s="2"/>
    </row>
    <row r="53" spans="1:10" x14ac:dyDescent="0.25">
      <c r="B53" s="2"/>
      <c r="C53" s="2"/>
      <c r="D53" s="2"/>
    </row>
    <row r="54" spans="1:10" x14ac:dyDescent="0.25">
      <c r="B54" s="2"/>
      <c r="C54" s="2"/>
      <c r="D54" s="2"/>
    </row>
    <row r="55" spans="1:10" x14ac:dyDescent="0.25">
      <c r="B55" s="2"/>
      <c r="C55" s="2"/>
      <c r="D55" s="2"/>
    </row>
    <row r="56" spans="1:10" x14ac:dyDescent="0.25">
      <c r="B56" s="2"/>
      <c r="C56" s="2"/>
      <c r="D56" s="2"/>
    </row>
    <row r="57" spans="1:10" x14ac:dyDescent="0.25">
      <c r="B57" s="2"/>
      <c r="C57" s="2"/>
      <c r="D57" s="2"/>
    </row>
    <row r="58" spans="1:10" x14ac:dyDescent="0.25">
      <c r="B58" s="2"/>
      <c r="C58" s="2"/>
      <c r="D58" s="2"/>
    </row>
    <row r="59" spans="1:10" x14ac:dyDescent="0.25">
      <c r="B59" s="2"/>
      <c r="C59" s="2"/>
      <c r="D59" s="2"/>
    </row>
    <row r="60" spans="1:10" x14ac:dyDescent="0.25">
      <c r="B60" s="2"/>
      <c r="C60" s="2"/>
      <c r="D60" s="2"/>
    </row>
    <row r="61" spans="1:10" x14ac:dyDescent="0.25">
      <c r="B61" s="2"/>
      <c r="C61" s="2"/>
      <c r="D61" s="2"/>
    </row>
    <row r="62" spans="1:10" x14ac:dyDescent="0.25">
      <c r="B62" s="2"/>
      <c r="C62" s="2"/>
      <c r="D62" s="2"/>
    </row>
    <row r="63" spans="1:10" x14ac:dyDescent="0.25">
      <c r="B63" s="2"/>
      <c r="C63" s="2"/>
      <c r="D63" s="2"/>
    </row>
    <row r="64" spans="1:10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</sheetData>
  <mergeCells count="18">
    <mergeCell ref="J4:J8"/>
    <mergeCell ref="J43:J47"/>
    <mergeCell ref="A48:A49"/>
    <mergeCell ref="B48:B49"/>
    <mergeCell ref="C48:C49"/>
    <mergeCell ref="H4:H8"/>
    <mergeCell ref="I4:I8"/>
    <mergeCell ref="H43:H47"/>
    <mergeCell ref="I43:I47"/>
    <mergeCell ref="A44:A47"/>
    <mergeCell ref="B44:B47"/>
    <mergeCell ref="B5:C7"/>
    <mergeCell ref="A43:C43"/>
    <mergeCell ref="C44:C47"/>
    <mergeCell ref="E4:G4"/>
    <mergeCell ref="D43:D47"/>
    <mergeCell ref="E43:G43"/>
    <mergeCell ref="D4:D8"/>
  </mergeCells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1889"/>
  <sheetViews>
    <sheetView view="pageBreakPreview" zoomScaleSheetLayoutView="100" workbookViewId="0">
      <selection activeCell="T9" sqref="T9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bestFit="1" customWidth="1"/>
    <col min="5" max="12" width="12.140625" customWidth="1"/>
    <col min="13" max="14" width="12.42578125" customWidth="1"/>
    <col min="15" max="17" width="11.7109375" customWidth="1"/>
  </cols>
  <sheetData>
    <row r="1" spans="1:17" ht="25.5" customHeight="1" x14ac:dyDescent="0.25">
      <c r="C1" s="45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137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7.100000000000001" customHeight="1" x14ac:dyDescent="0.3">
      <c r="B4" s="1"/>
      <c r="C4" s="1"/>
      <c r="D4" s="407" t="s">
        <v>35</v>
      </c>
      <c r="E4" s="437" t="s">
        <v>244</v>
      </c>
      <c r="F4" s="437"/>
      <c r="G4" s="437"/>
      <c r="H4" s="437"/>
      <c r="I4" s="437"/>
      <c r="J4" s="437"/>
      <c r="K4" s="437"/>
      <c r="L4" s="437"/>
      <c r="M4" s="437"/>
      <c r="N4" s="438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56</v>
      </c>
      <c r="C5" s="443"/>
      <c r="D5" s="408"/>
      <c r="E5" s="14"/>
      <c r="F5" s="35"/>
      <c r="G5" s="7"/>
      <c r="H5" s="35"/>
      <c r="I5" s="7"/>
      <c r="J5" s="7"/>
      <c r="K5" s="7"/>
      <c r="L5" s="3"/>
      <c r="M5" s="43"/>
      <c r="N5" s="96"/>
      <c r="O5" s="408"/>
      <c r="P5" s="408"/>
      <c r="Q5" s="367"/>
    </row>
    <row r="6" spans="1:17" ht="15.75" x14ac:dyDescent="0.25">
      <c r="B6" s="423"/>
      <c r="C6" s="443"/>
      <c r="D6" s="408"/>
      <c r="E6" s="14"/>
      <c r="F6" s="35"/>
      <c r="G6" s="7"/>
      <c r="H6" s="35"/>
      <c r="I6" s="7"/>
      <c r="J6" s="7"/>
      <c r="K6" s="7"/>
      <c r="L6" s="3"/>
      <c r="M6" s="7"/>
      <c r="N6" s="12"/>
      <c r="O6" s="408"/>
      <c r="P6" s="408"/>
      <c r="Q6" s="367"/>
    </row>
    <row r="7" spans="1:17" ht="15.75" x14ac:dyDescent="0.25">
      <c r="B7" s="424"/>
      <c r="C7" s="444"/>
      <c r="D7" s="408"/>
      <c r="E7" s="15"/>
      <c r="F7" s="35"/>
      <c r="G7" s="8"/>
      <c r="H7" s="35"/>
      <c r="I7" s="8"/>
      <c r="J7" s="8"/>
      <c r="K7" s="8"/>
      <c r="L7" s="3"/>
      <c r="M7" s="8"/>
      <c r="N7" s="13"/>
      <c r="O7" s="408"/>
      <c r="P7" s="408"/>
      <c r="Q7" s="367"/>
    </row>
    <row r="8" spans="1:17" s="27" customFormat="1" ht="27" x14ac:dyDescent="0.2">
      <c r="A8" s="279" t="s">
        <v>123</v>
      </c>
      <c r="B8" s="280" t="s">
        <v>36</v>
      </c>
      <c r="C8" s="281" t="s">
        <v>31</v>
      </c>
      <c r="D8" s="408"/>
      <c r="E8" s="293" t="s">
        <v>0</v>
      </c>
      <c r="F8" s="294" t="s">
        <v>1</v>
      </c>
      <c r="G8" s="294" t="s">
        <v>3</v>
      </c>
      <c r="H8" s="294" t="s">
        <v>4</v>
      </c>
      <c r="I8" s="294" t="s">
        <v>5</v>
      </c>
      <c r="J8" s="294" t="s">
        <v>6</v>
      </c>
      <c r="K8" s="294" t="s">
        <v>7</v>
      </c>
      <c r="L8" s="294" t="s">
        <v>28</v>
      </c>
      <c r="M8" s="294" t="s">
        <v>32</v>
      </c>
      <c r="N8" s="295" t="s">
        <v>40</v>
      </c>
      <c r="O8" s="409"/>
      <c r="P8" s="409"/>
      <c r="Q8" s="368"/>
    </row>
    <row r="9" spans="1:17" s="89" customFormat="1" ht="16.5" customHeight="1" x14ac:dyDescent="0.25">
      <c r="A9" s="53">
        <v>1</v>
      </c>
      <c r="B9" s="54">
        <v>689</v>
      </c>
      <c r="C9" s="55" t="s">
        <v>126</v>
      </c>
      <c r="D9" s="131">
        <f t="shared" ref="D9:D72" si="0">(LARGE(E9:N9,1)-LARGE(E9:N9,2))</f>
        <v>12</v>
      </c>
      <c r="E9" s="132">
        <v>29</v>
      </c>
      <c r="F9" s="132">
        <v>69</v>
      </c>
      <c r="G9" s="132">
        <v>8</v>
      </c>
      <c r="H9" s="132">
        <v>3</v>
      </c>
      <c r="I9" s="132">
        <v>26</v>
      </c>
      <c r="J9" s="132">
        <v>9</v>
      </c>
      <c r="K9" s="132">
        <v>81</v>
      </c>
      <c r="L9" s="132">
        <v>5</v>
      </c>
      <c r="M9" s="132">
        <v>1</v>
      </c>
      <c r="N9" s="132">
        <v>2</v>
      </c>
      <c r="O9" s="132">
        <v>233</v>
      </c>
      <c r="P9" s="132">
        <v>684</v>
      </c>
      <c r="Q9" s="133">
        <f t="shared" ref="Q9:Q72" si="1">O9/P9</f>
        <v>0.34064327485380119</v>
      </c>
    </row>
    <row r="10" spans="1:17" s="89" customFormat="1" ht="16.5" customHeight="1" x14ac:dyDescent="0.25">
      <c r="A10" s="71">
        <v>2</v>
      </c>
      <c r="B10" s="72">
        <v>689</v>
      </c>
      <c r="C10" s="73" t="s">
        <v>128</v>
      </c>
      <c r="D10" s="134">
        <f t="shared" si="0"/>
        <v>28</v>
      </c>
      <c r="E10" s="135">
        <v>23</v>
      </c>
      <c r="F10" s="135">
        <v>73</v>
      </c>
      <c r="G10" s="135">
        <v>3</v>
      </c>
      <c r="H10" s="135">
        <v>2</v>
      </c>
      <c r="I10" s="135">
        <v>30</v>
      </c>
      <c r="J10" s="135">
        <v>4</v>
      </c>
      <c r="K10" s="135">
        <v>101</v>
      </c>
      <c r="L10" s="135">
        <v>4</v>
      </c>
      <c r="M10" s="135">
        <v>0</v>
      </c>
      <c r="N10" s="135">
        <v>5</v>
      </c>
      <c r="O10" s="135">
        <v>245</v>
      </c>
      <c r="P10" s="135">
        <v>684</v>
      </c>
      <c r="Q10" s="136">
        <f t="shared" si="1"/>
        <v>0.358187134502924</v>
      </c>
    </row>
    <row r="11" spans="1:17" s="220" customFormat="1" ht="16.5" customHeight="1" x14ac:dyDescent="0.2">
      <c r="A11" s="65">
        <v>3</v>
      </c>
      <c r="B11" s="66">
        <v>689</v>
      </c>
      <c r="C11" s="67" t="s">
        <v>129</v>
      </c>
      <c r="D11" s="140">
        <f t="shared" si="0"/>
        <v>30</v>
      </c>
      <c r="E11" s="141">
        <v>16</v>
      </c>
      <c r="F11" s="141">
        <v>54</v>
      </c>
      <c r="G11" s="141">
        <v>8</v>
      </c>
      <c r="H11" s="141">
        <v>13</v>
      </c>
      <c r="I11" s="141">
        <v>15</v>
      </c>
      <c r="J11" s="141">
        <v>5</v>
      </c>
      <c r="K11" s="141">
        <v>84</v>
      </c>
      <c r="L11" s="141">
        <v>8</v>
      </c>
      <c r="M11" s="141">
        <v>0</v>
      </c>
      <c r="N11" s="141">
        <v>7</v>
      </c>
      <c r="O11" s="141">
        <v>210</v>
      </c>
      <c r="P11" s="141">
        <v>684</v>
      </c>
      <c r="Q11" s="142">
        <f t="shared" si="1"/>
        <v>0.30701754385964913</v>
      </c>
    </row>
    <row r="12" spans="1:17" s="220" customFormat="1" ht="16.5" customHeight="1" x14ac:dyDescent="0.2">
      <c r="A12" s="71">
        <v>4</v>
      </c>
      <c r="B12" s="72">
        <v>689</v>
      </c>
      <c r="C12" s="73" t="s">
        <v>138</v>
      </c>
      <c r="D12" s="134">
        <f t="shared" si="0"/>
        <v>48</v>
      </c>
      <c r="E12" s="135">
        <v>27</v>
      </c>
      <c r="F12" s="135">
        <v>53</v>
      </c>
      <c r="G12" s="135">
        <v>7</v>
      </c>
      <c r="H12" s="135">
        <v>3</v>
      </c>
      <c r="I12" s="135">
        <v>25</v>
      </c>
      <c r="J12" s="135">
        <v>6</v>
      </c>
      <c r="K12" s="135">
        <v>101</v>
      </c>
      <c r="L12" s="135">
        <v>3</v>
      </c>
      <c r="M12" s="135">
        <v>0</v>
      </c>
      <c r="N12" s="135">
        <v>5</v>
      </c>
      <c r="O12" s="135">
        <v>230</v>
      </c>
      <c r="P12" s="135">
        <v>684</v>
      </c>
      <c r="Q12" s="136">
        <f t="shared" si="1"/>
        <v>0.33625730994152048</v>
      </c>
    </row>
    <row r="13" spans="1:17" s="220" customFormat="1" ht="16.5" customHeight="1" x14ac:dyDescent="0.2">
      <c r="A13" s="65">
        <v>5</v>
      </c>
      <c r="B13" s="66">
        <v>689</v>
      </c>
      <c r="C13" s="67" t="s">
        <v>139</v>
      </c>
      <c r="D13" s="140">
        <f t="shared" si="0"/>
        <v>13</v>
      </c>
      <c r="E13" s="141">
        <v>23</v>
      </c>
      <c r="F13" s="141">
        <v>54</v>
      </c>
      <c r="G13" s="141">
        <v>4</v>
      </c>
      <c r="H13" s="141">
        <v>3</v>
      </c>
      <c r="I13" s="141">
        <v>38</v>
      </c>
      <c r="J13" s="141">
        <v>5</v>
      </c>
      <c r="K13" s="141">
        <v>67</v>
      </c>
      <c r="L13" s="141">
        <v>3</v>
      </c>
      <c r="M13" s="141">
        <v>0</v>
      </c>
      <c r="N13" s="141">
        <v>1</v>
      </c>
      <c r="O13" s="141">
        <v>198</v>
      </c>
      <c r="P13" s="141">
        <v>684</v>
      </c>
      <c r="Q13" s="142">
        <f t="shared" si="1"/>
        <v>0.28947368421052633</v>
      </c>
    </row>
    <row r="14" spans="1:17" s="220" customFormat="1" ht="16.5" customHeight="1" x14ac:dyDescent="0.2">
      <c r="A14" s="71">
        <v>6</v>
      </c>
      <c r="B14" s="72">
        <v>689</v>
      </c>
      <c r="C14" s="73" t="s">
        <v>140</v>
      </c>
      <c r="D14" s="134">
        <f t="shared" si="0"/>
        <v>34</v>
      </c>
      <c r="E14" s="135">
        <v>18</v>
      </c>
      <c r="F14" s="135">
        <v>61</v>
      </c>
      <c r="G14" s="135">
        <v>6</v>
      </c>
      <c r="H14" s="135">
        <v>8</v>
      </c>
      <c r="I14" s="135">
        <v>25</v>
      </c>
      <c r="J14" s="135">
        <v>8</v>
      </c>
      <c r="K14" s="135">
        <v>95</v>
      </c>
      <c r="L14" s="135">
        <v>6</v>
      </c>
      <c r="M14" s="135">
        <v>0</v>
      </c>
      <c r="N14" s="135">
        <v>8</v>
      </c>
      <c r="O14" s="135">
        <v>235</v>
      </c>
      <c r="P14" s="135">
        <v>684</v>
      </c>
      <c r="Q14" s="136">
        <f t="shared" si="1"/>
        <v>0.3435672514619883</v>
      </c>
    </row>
    <row r="15" spans="1:17" s="220" customFormat="1" ht="16.5" customHeight="1" x14ac:dyDescent="0.2">
      <c r="A15" s="65">
        <v>7</v>
      </c>
      <c r="B15" s="66">
        <v>689</v>
      </c>
      <c r="C15" s="67" t="s">
        <v>141</v>
      </c>
      <c r="D15" s="140">
        <f t="shared" si="0"/>
        <v>29</v>
      </c>
      <c r="E15" s="141">
        <v>8</v>
      </c>
      <c r="F15" s="141">
        <v>62</v>
      </c>
      <c r="G15" s="141">
        <v>4</v>
      </c>
      <c r="H15" s="141">
        <v>6</v>
      </c>
      <c r="I15" s="141">
        <v>22</v>
      </c>
      <c r="J15" s="141">
        <v>2</v>
      </c>
      <c r="K15" s="141">
        <v>91</v>
      </c>
      <c r="L15" s="141">
        <v>6</v>
      </c>
      <c r="M15" s="141">
        <v>0</v>
      </c>
      <c r="N15" s="141">
        <v>4</v>
      </c>
      <c r="O15" s="141">
        <v>205</v>
      </c>
      <c r="P15" s="141">
        <v>684</v>
      </c>
      <c r="Q15" s="142">
        <f t="shared" si="1"/>
        <v>0.29970760233918131</v>
      </c>
    </row>
    <row r="16" spans="1:17" s="220" customFormat="1" ht="16.5" customHeight="1" x14ac:dyDescent="0.2">
      <c r="A16" s="71">
        <v>8</v>
      </c>
      <c r="B16" s="72">
        <v>689</v>
      </c>
      <c r="C16" s="73" t="s">
        <v>142</v>
      </c>
      <c r="D16" s="134">
        <f t="shared" si="0"/>
        <v>49</v>
      </c>
      <c r="E16" s="135">
        <v>19</v>
      </c>
      <c r="F16" s="135">
        <v>48</v>
      </c>
      <c r="G16" s="135">
        <v>4</v>
      </c>
      <c r="H16" s="135">
        <v>8</v>
      </c>
      <c r="I16" s="135">
        <v>33</v>
      </c>
      <c r="J16" s="135">
        <v>3</v>
      </c>
      <c r="K16" s="135">
        <v>97</v>
      </c>
      <c r="L16" s="135">
        <v>5</v>
      </c>
      <c r="M16" s="135">
        <v>0</v>
      </c>
      <c r="N16" s="135">
        <v>5</v>
      </c>
      <c r="O16" s="135">
        <v>222</v>
      </c>
      <c r="P16" s="135">
        <v>683</v>
      </c>
      <c r="Q16" s="136">
        <f t="shared" si="1"/>
        <v>0.32503660322108346</v>
      </c>
    </row>
    <row r="17" spans="1:17" s="220" customFormat="1" ht="16.5" customHeight="1" x14ac:dyDescent="0.2">
      <c r="A17" s="65">
        <v>9</v>
      </c>
      <c r="B17" s="66">
        <v>689</v>
      </c>
      <c r="C17" s="67" t="s">
        <v>143</v>
      </c>
      <c r="D17" s="140">
        <f t="shared" si="0"/>
        <v>13</v>
      </c>
      <c r="E17" s="141">
        <v>30</v>
      </c>
      <c r="F17" s="141">
        <v>66</v>
      </c>
      <c r="G17" s="141">
        <v>6</v>
      </c>
      <c r="H17" s="141">
        <v>8</v>
      </c>
      <c r="I17" s="141">
        <v>27</v>
      </c>
      <c r="J17" s="141">
        <v>4</v>
      </c>
      <c r="K17" s="141">
        <v>79</v>
      </c>
      <c r="L17" s="141">
        <v>2</v>
      </c>
      <c r="M17" s="141">
        <v>0</v>
      </c>
      <c r="N17" s="141">
        <v>5</v>
      </c>
      <c r="O17" s="141">
        <v>227</v>
      </c>
      <c r="P17" s="141">
        <v>683</v>
      </c>
      <c r="Q17" s="142">
        <f t="shared" si="1"/>
        <v>0.33235724743777451</v>
      </c>
    </row>
    <row r="18" spans="1:17" s="89" customFormat="1" ht="16.5" customHeight="1" x14ac:dyDescent="0.25">
      <c r="A18" s="59" t="s">
        <v>183</v>
      </c>
      <c r="B18" s="60">
        <v>689</v>
      </c>
      <c r="C18" s="61" t="s">
        <v>18</v>
      </c>
      <c r="D18" s="137">
        <f t="shared" si="0"/>
        <v>256</v>
      </c>
      <c r="E18" s="138">
        <v>193</v>
      </c>
      <c r="F18" s="138">
        <v>540</v>
      </c>
      <c r="G18" s="138">
        <v>50</v>
      </c>
      <c r="H18" s="138">
        <v>54</v>
      </c>
      <c r="I18" s="138">
        <v>241</v>
      </c>
      <c r="J18" s="138">
        <v>46</v>
      </c>
      <c r="K18" s="138">
        <v>796</v>
      </c>
      <c r="L18" s="138">
        <v>42</v>
      </c>
      <c r="M18" s="138">
        <v>1</v>
      </c>
      <c r="N18" s="138">
        <v>42</v>
      </c>
      <c r="O18" s="138">
        <v>2005</v>
      </c>
      <c r="P18" s="138">
        <v>6154</v>
      </c>
      <c r="Q18" s="139">
        <f t="shared" si="1"/>
        <v>0.32580435489112775</v>
      </c>
    </row>
    <row r="19" spans="1:17" s="220" customFormat="1" ht="16.5" customHeight="1" x14ac:dyDescent="0.2">
      <c r="A19" s="65">
        <v>10</v>
      </c>
      <c r="B19" s="66">
        <v>690</v>
      </c>
      <c r="C19" s="67" t="s">
        <v>126</v>
      </c>
      <c r="D19" s="140">
        <f t="shared" si="0"/>
        <v>66</v>
      </c>
      <c r="E19" s="141">
        <v>32</v>
      </c>
      <c r="F19" s="141">
        <v>55</v>
      </c>
      <c r="G19" s="141">
        <v>18</v>
      </c>
      <c r="H19" s="141">
        <v>4</v>
      </c>
      <c r="I19" s="141">
        <v>21</v>
      </c>
      <c r="J19" s="141">
        <v>7</v>
      </c>
      <c r="K19" s="141">
        <v>121</v>
      </c>
      <c r="L19" s="141">
        <v>6</v>
      </c>
      <c r="M19" s="141">
        <v>0</v>
      </c>
      <c r="N19" s="141">
        <v>13</v>
      </c>
      <c r="O19" s="141">
        <v>277</v>
      </c>
      <c r="P19" s="141">
        <v>637</v>
      </c>
      <c r="Q19" s="142">
        <f t="shared" si="1"/>
        <v>0.43485086342229201</v>
      </c>
    </row>
    <row r="20" spans="1:17" s="220" customFormat="1" ht="16.5" customHeight="1" x14ac:dyDescent="0.2">
      <c r="A20" s="71">
        <v>11</v>
      </c>
      <c r="B20" s="72">
        <v>690</v>
      </c>
      <c r="C20" s="73" t="s">
        <v>128</v>
      </c>
      <c r="D20" s="134">
        <f t="shared" si="0"/>
        <v>48</v>
      </c>
      <c r="E20" s="135">
        <v>30</v>
      </c>
      <c r="F20" s="135">
        <v>50</v>
      </c>
      <c r="G20" s="135">
        <v>16</v>
      </c>
      <c r="H20" s="135">
        <v>2</v>
      </c>
      <c r="I20" s="135">
        <v>17</v>
      </c>
      <c r="J20" s="135">
        <v>6</v>
      </c>
      <c r="K20" s="135">
        <v>98</v>
      </c>
      <c r="L20" s="135">
        <v>9</v>
      </c>
      <c r="M20" s="135">
        <v>1</v>
      </c>
      <c r="N20" s="135">
        <v>3</v>
      </c>
      <c r="O20" s="135">
        <v>232</v>
      </c>
      <c r="P20" s="135">
        <v>636</v>
      </c>
      <c r="Q20" s="136">
        <f t="shared" si="1"/>
        <v>0.36477987421383645</v>
      </c>
    </row>
    <row r="21" spans="1:17" s="220" customFormat="1" ht="16.5" customHeight="1" x14ac:dyDescent="0.2">
      <c r="A21" s="65">
        <v>12</v>
      </c>
      <c r="B21" s="66">
        <v>690</v>
      </c>
      <c r="C21" s="67" t="s">
        <v>129</v>
      </c>
      <c r="D21" s="140">
        <f t="shared" si="0"/>
        <v>30</v>
      </c>
      <c r="E21" s="141">
        <v>29</v>
      </c>
      <c r="F21" s="141">
        <v>49</v>
      </c>
      <c r="G21" s="141">
        <v>9</v>
      </c>
      <c r="H21" s="141">
        <v>6</v>
      </c>
      <c r="I21" s="141">
        <v>19</v>
      </c>
      <c r="J21" s="141">
        <v>10</v>
      </c>
      <c r="K21" s="141">
        <v>79</v>
      </c>
      <c r="L21" s="141">
        <v>8</v>
      </c>
      <c r="M21" s="141">
        <v>0</v>
      </c>
      <c r="N21" s="141">
        <v>2</v>
      </c>
      <c r="O21" s="141">
        <v>211</v>
      </c>
      <c r="P21" s="141">
        <v>636</v>
      </c>
      <c r="Q21" s="142">
        <f t="shared" si="1"/>
        <v>0.33176100628930816</v>
      </c>
    </row>
    <row r="22" spans="1:17" s="220" customFormat="1" ht="16.5" customHeight="1" x14ac:dyDescent="0.2">
      <c r="A22" s="71">
        <v>13</v>
      </c>
      <c r="B22" s="72">
        <v>690</v>
      </c>
      <c r="C22" s="73" t="s">
        <v>138</v>
      </c>
      <c r="D22" s="134">
        <f t="shared" si="0"/>
        <v>44</v>
      </c>
      <c r="E22" s="135">
        <v>32</v>
      </c>
      <c r="F22" s="135">
        <v>42</v>
      </c>
      <c r="G22" s="135">
        <v>14</v>
      </c>
      <c r="H22" s="135">
        <v>1</v>
      </c>
      <c r="I22" s="135">
        <v>24</v>
      </c>
      <c r="J22" s="135">
        <v>2</v>
      </c>
      <c r="K22" s="135">
        <v>86</v>
      </c>
      <c r="L22" s="135">
        <v>5</v>
      </c>
      <c r="M22" s="135">
        <v>0</v>
      </c>
      <c r="N22" s="135">
        <v>7</v>
      </c>
      <c r="O22" s="135">
        <v>213</v>
      </c>
      <c r="P22" s="135">
        <v>636</v>
      </c>
      <c r="Q22" s="136">
        <f t="shared" si="1"/>
        <v>0.33490566037735847</v>
      </c>
    </row>
    <row r="23" spans="1:17" s="89" customFormat="1" ht="16.5" customHeight="1" x14ac:dyDescent="0.25">
      <c r="A23" s="59" t="s">
        <v>183</v>
      </c>
      <c r="B23" s="60">
        <v>690</v>
      </c>
      <c r="C23" s="61" t="s">
        <v>13</v>
      </c>
      <c r="D23" s="137">
        <f t="shared" si="0"/>
        <v>188</v>
      </c>
      <c r="E23" s="138">
        <v>123</v>
      </c>
      <c r="F23" s="138">
        <v>196</v>
      </c>
      <c r="G23" s="138">
        <v>57</v>
      </c>
      <c r="H23" s="138">
        <v>13</v>
      </c>
      <c r="I23" s="138">
        <v>81</v>
      </c>
      <c r="J23" s="138">
        <v>25</v>
      </c>
      <c r="K23" s="138">
        <v>384</v>
      </c>
      <c r="L23" s="138">
        <v>28</v>
      </c>
      <c r="M23" s="138">
        <v>1</v>
      </c>
      <c r="N23" s="138">
        <v>25</v>
      </c>
      <c r="O23" s="138">
        <v>933</v>
      </c>
      <c r="P23" s="138">
        <v>2545</v>
      </c>
      <c r="Q23" s="139">
        <f t="shared" si="1"/>
        <v>0.36660117878192533</v>
      </c>
    </row>
    <row r="24" spans="1:17" s="220" customFormat="1" ht="16.5" customHeight="1" x14ac:dyDescent="0.2">
      <c r="A24" s="71">
        <v>14</v>
      </c>
      <c r="B24" s="72">
        <v>691</v>
      </c>
      <c r="C24" s="73" t="s">
        <v>126</v>
      </c>
      <c r="D24" s="134">
        <f t="shared" si="0"/>
        <v>22</v>
      </c>
      <c r="E24" s="135">
        <v>41</v>
      </c>
      <c r="F24" s="135">
        <v>57</v>
      </c>
      <c r="G24" s="135">
        <v>6</v>
      </c>
      <c r="H24" s="135">
        <v>27</v>
      </c>
      <c r="I24" s="135">
        <v>48</v>
      </c>
      <c r="J24" s="135">
        <v>8</v>
      </c>
      <c r="K24" s="135">
        <v>79</v>
      </c>
      <c r="L24" s="135">
        <v>3</v>
      </c>
      <c r="M24" s="135">
        <v>1</v>
      </c>
      <c r="N24" s="135">
        <v>7</v>
      </c>
      <c r="O24" s="135">
        <v>277</v>
      </c>
      <c r="P24" s="135">
        <v>686</v>
      </c>
      <c r="Q24" s="136">
        <f t="shared" si="1"/>
        <v>0.40379008746355682</v>
      </c>
    </row>
    <row r="25" spans="1:17" s="220" customFormat="1" ht="16.5" customHeight="1" x14ac:dyDescent="0.2">
      <c r="A25" s="65">
        <v>15</v>
      </c>
      <c r="B25" s="66">
        <v>691</v>
      </c>
      <c r="C25" s="67" t="s">
        <v>128</v>
      </c>
      <c r="D25" s="140">
        <f t="shared" si="0"/>
        <v>37</v>
      </c>
      <c r="E25" s="141">
        <v>50</v>
      </c>
      <c r="F25" s="141">
        <v>62</v>
      </c>
      <c r="G25" s="141">
        <v>9</v>
      </c>
      <c r="H25" s="141">
        <v>7</v>
      </c>
      <c r="I25" s="141">
        <v>33</v>
      </c>
      <c r="J25" s="141">
        <v>6</v>
      </c>
      <c r="K25" s="141">
        <v>99</v>
      </c>
      <c r="L25" s="141">
        <v>5</v>
      </c>
      <c r="M25" s="141">
        <v>0</v>
      </c>
      <c r="N25" s="141">
        <v>10</v>
      </c>
      <c r="O25" s="141">
        <v>281</v>
      </c>
      <c r="P25" s="141">
        <v>685</v>
      </c>
      <c r="Q25" s="142">
        <f t="shared" si="1"/>
        <v>0.41021897810218977</v>
      </c>
    </row>
    <row r="26" spans="1:17" s="89" customFormat="1" ht="16.5" customHeight="1" x14ac:dyDescent="0.25">
      <c r="A26" s="59" t="s">
        <v>183</v>
      </c>
      <c r="B26" s="60">
        <v>691</v>
      </c>
      <c r="C26" s="61" t="s">
        <v>11</v>
      </c>
      <c r="D26" s="137">
        <f t="shared" si="0"/>
        <v>59</v>
      </c>
      <c r="E26" s="138">
        <v>91</v>
      </c>
      <c r="F26" s="138">
        <v>119</v>
      </c>
      <c r="G26" s="138">
        <v>15</v>
      </c>
      <c r="H26" s="138">
        <v>34</v>
      </c>
      <c r="I26" s="138">
        <v>81</v>
      </c>
      <c r="J26" s="138">
        <v>14</v>
      </c>
      <c r="K26" s="138">
        <v>178</v>
      </c>
      <c r="L26" s="138">
        <v>8</v>
      </c>
      <c r="M26" s="138">
        <v>1</v>
      </c>
      <c r="N26" s="138">
        <v>17</v>
      </c>
      <c r="O26" s="138">
        <v>558</v>
      </c>
      <c r="P26" s="138">
        <v>1371</v>
      </c>
      <c r="Q26" s="139">
        <f t="shared" si="1"/>
        <v>0.40700218818380746</v>
      </c>
    </row>
    <row r="27" spans="1:17" s="220" customFormat="1" ht="16.5" customHeight="1" x14ac:dyDescent="0.2">
      <c r="A27" s="65">
        <v>16</v>
      </c>
      <c r="B27" s="66">
        <v>692</v>
      </c>
      <c r="C27" s="67" t="s">
        <v>126</v>
      </c>
      <c r="D27" s="140">
        <f t="shared" si="0"/>
        <v>11</v>
      </c>
      <c r="E27" s="141">
        <v>24</v>
      </c>
      <c r="F27" s="141">
        <v>69</v>
      </c>
      <c r="G27" s="141">
        <v>2</v>
      </c>
      <c r="H27" s="141">
        <v>1</v>
      </c>
      <c r="I27" s="141">
        <v>17</v>
      </c>
      <c r="J27" s="141">
        <v>3</v>
      </c>
      <c r="K27" s="141">
        <v>80</v>
      </c>
      <c r="L27" s="141">
        <v>6</v>
      </c>
      <c r="M27" s="141">
        <v>1</v>
      </c>
      <c r="N27" s="141">
        <v>10</v>
      </c>
      <c r="O27" s="141">
        <v>213</v>
      </c>
      <c r="P27" s="141">
        <v>506</v>
      </c>
      <c r="Q27" s="142">
        <f t="shared" si="1"/>
        <v>0.42094861660079053</v>
      </c>
    </row>
    <row r="28" spans="1:17" s="220" customFormat="1" ht="16.5" customHeight="1" x14ac:dyDescent="0.2">
      <c r="A28" s="71">
        <v>17</v>
      </c>
      <c r="B28" s="72">
        <v>692</v>
      </c>
      <c r="C28" s="73" t="s">
        <v>128</v>
      </c>
      <c r="D28" s="134">
        <f t="shared" si="0"/>
        <v>3</v>
      </c>
      <c r="E28" s="135">
        <v>22</v>
      </c>
      <c r="F28" s="135">
        <v>69</v>
      </c>
      <c r="G28" s="135">
        <v>4</v>
      </c>
      <c r="H28" s="135">
        <v>3</v>
      </c>
      <c r="I28" s="135">
        <v>24</v>
      </c>
      <c r="J28" s="135">
        <v>4</v>
      </c>
      <c r="K28" s="135">
        <v>66</v>
      </c>
      <c r="L28" s="135">
        <v>13</v>
      </c>
      <c r="M28" s="135">
        <v>0</v>
      </c>
      <c r="N28" s="135">
        <v>7</v>
      </c>
      <c r="O28" s="135">
        <v>212</v>
      </c>
      <c r="P28" s="135">
        <v>505</v>
      </c>
      <c r="Q28" s="136">
        <f t="shared" si="1"/>
        <v>0.41980198019801979</v>
      </c>
    </row>
    <row r="29" spans="1:17" s="89" customFormat="1" ht="16.5" customHeight="1" x14ac:dyDescent="0.25">
      <c r="A29" s="59" t="s">
        <v>183</v>
      </c>
      <c r="B29" s="60">
        <v>692</v>
      </c>
      <c r="C29" s="61" t="s">
        <v>11</v>
      </c>
      <c r="D29" s="137">
        <f t="shared" si="0"/>
        <v>8</v>
      </c>
      <c r="E29" s="138">
        <v>46</v>
      </c>
      <c r="F29" s="138">
        <v>138</v>
      </c>
      <c r="G29" s="138">
        <v>6</v>
      </c>
      <c r="H29" s="138">
        <v>4</v>
      </c>
      <c r="I29" s="138">
        <v>41</v>
      </c>
      <c r="J29" s="138">
        <v>7</v>
      </c>
      <c r="K29" s="138">
        <v>146</v>
      </c>
      <c r="L29" s="138">
        <v>19</v>
      </c>
      <c r="M29" s="138">
        <v>1</v>
      </c>
      <c r="N29" s="138">
        <v>17</v>
      </c>
      <c r="O29" s="138">
        <v>425</v>
      </c>
      <c r="P29" s="138">
        <v>1011</v>
      </c>
      <c r="Q29" s="139">
        <f t="shared" si="1"/>
        <v>0.42037586547972305</v>
      </c>
    </row>
    <row r="30" spans="1:17" s="220" customFormat="1" ht="16.5" customHeight="1" x14ac:dyDescent="0.2">
      <c r="A30" s="71">
        <v>18</v>
      </c>
      <c r="B30" s="72">
        <v>693</v>
      </c>
      <c r="C30" s="73" t="s">
        <v>126</v>
      </c>
      <c r="D30" s="134">
        <f t="shared" si="0"/>
        <v>41</v>
      </c>
      <c r="E30" s="135">
        <v>27</v>
      </c>
      <c r="F30" s="135">
        <v>94</v>
      </c>
      <c r="G30" s="135">
        <v>4</v>
      </c>
      <c r="H30" s="135">
        <v>8</v>
      </c>
      <c r="I30" s="135">
        <v>30</v>
      </c>
      <c r="J30" s="135">
        <v>7</v>
      </c>
      <c r="K30" s="135">
        <v>53</v>
      </c>
      <c r="L30" s="135">
        <v>9</v>
      </c>
      <c r="M30" s="135">
        <v>0</v>
      </c>
      <c r="N30" s="135">
        <v>8</v>
      </c>
      <c r="O30" s="135">
        <v>240</v>
      </c>
      <c r="P30" s="135">
        <v>588</v>
      </c>
      <c r="Q30" s="136">
        <f t="shared" si="1"/>
        <v>0.40816326530612246</v>
      </c>
    </row>
    <row r="31" spans="1:17" s="220" customFormat="1" ht="16.5" customHeight="1" x14ac:dyDescent="0.2">
      <c r="A31" s="65">
        <v>19</v>
      </c>
      <c r="B31" s="66">
        <v>693</v>
      </c>
      <c r="C31" s="67" t="s">
        <v>128</v>
      </c>
      <c r="D31" s="140">
        <f t="shared" si="0"/>
        <v>30</v>
      </c>
      <c r="E31" s="141">
        <v>26</v>
      </c>
      <c r="F31" s="141">
        <v>110</v>
      </c>
      <c r="G31" s="141">
        <v>4</v>
      </c>
      <c r="H31" s="141">
        <v>4</v>
      </c>
      <c r="I31" s="141">
        <v>26</v>
      </c>
      <c r="J31" s="141">
        <v>4</v>
      </c>
      <c r="K31" s="141">
        <v>80</v>
      </c>
      <c r="L31" s="141">
        <v>2</v>
      </c>
      <c r="M31" s="141">
        <v>1</v>
      </c>
      <c r="N31" s="141">
        <v>8</v>
      </c>
      <c r="O31" s="141">
        <v>265</v>
      </c>
      <c r="P31" s="141">
        <v>588</v>
      </c>
      <c r="Q31" s="142">
        <f t="shared" si="1"/>
        <v>0.45068027210884354</v>
      </c>
    </row>
    <row r="32" spans="1:17" s="89" customFormat="1" ht="16.5" customHeight="1" x14ac:dyDescent="0.25">
      <c r="A32" s="59" t="s">
        <v>183</v>
      </c>
      <c r="B32" s="60">
        <v>693</v>
      </c>
      <c r="C32" s="61" t="s">
        <v>11</v>
      </c>
      <c r="D32" s="137">
        <f t="shared" si="0"/>
        <v>71</v>
      </c>
      <c r="E32" s="138">
        <v>53</v>
      </c>
      <c r="F32" s="138">
        <v>204</v>
      </c>
      <c r="G32" s="138">
        <v>8</v>
      </c>
      <c r="H32" s="138">
        <v>12</v>
      </c>
      <c r="I32" s="138">
        <v>56</v>
      </c>
      <c r="J32" s="138">
        <v>11</v>
      </c>
      <c r="K32" s="138">
        <v>133</v>
      </c>
      <c r="L32" s="138">
        <v>11</v>
      </c>
      <c r="M32" s="138">
        <v>1</v>
      </c>
      <c r="N32" s="138">
        <v>16</v>
      </c>
      <c r="O32" s="138">
        <v>505</v>
      </c>
      <c r="P32" s="138">
        <v>1176</v>
      </c>
      <c r="Q32" s="139">
        <f t="shared" si="1"/>
        <v>0.429421768707483</v>
      </c>
    </row>
    <row r="33" spans="1:17" s="220" customFormat="1" ht="16.5" customHeight="1" x14ac:dyDescent="0.2">
      <c r="A33" s="65">
        <v>20</v>
      </c>
      <c r="B33" s="66">
        <v>694</v>
      </c>
      <c r="C33" s="67" t="s">
        <v>126</v>
      </c>
      <c r="D33" s="140">
        <f t="shared" si="0"/>
        <v>16</v>
      </c>
      <c r="E33" s="141">
        <v>39</v>
      </c>
      <c r="F33" s="141">
        <v>67</v>
      </c>
      <c r="G33" s="141">
        <v>6</v>
      </c>
      <c r="H33" s="141">
        <v>9</v>
      </c>
      <c r="I33" s="141">
        <v>63</v>
      </c>
      <c r="J33" s="141">
        <v>5</v>
      </c>
      <c r="K33" s="141">
        <v>83</v>
      </c>
      <c r="L33" s="141">
        <v>4</v>
      </c>
      <c r="M33" s="141">
        <v>0</v>
      </c>
      <c r="N33" s="141">
        <v>6</v>
      </c>
      <c r="O33" s="141">
        <v>282</v>
      </c>
      <c r="P33" s="141">
        <v>689</v>
      </c>
      <c r="Q33" s="142">
        <f t="shared" si="1"/>
        <v>0.409288824383164</v>
      </c>
    </row>
    <row r="34" spans="1:17" s="220" customFormat="1" ht="16.5" customHeight="1" x14ac:dyDescent="0.2">
      <c r="A34" s="71">
        <v>21</v>
      </c>
      <c r="B34" s="72">
        <v>694</v>
      </c>
      <c r="C34" s="73" t="s">
        <v>128</v>
      </c>
      <c r="D34" s="134">
        <f t="shared" si="0"/>
        <v>1</v>
      </c>
      <c r="E34" s="135">
        <v>29</v>
      </c>
      <c r="F34" s="135">
        <v>78</v>
      </c>
      <c r="G34" s="135">
        <v>14</v>
      </c>
      <c r="H34" s="135">
        <v>3</v>
      </c>
      <c r="I34" s="135">
        <v>50</v>
      </c>
      <c r="J34" s="135">
        <v>3</v>
      </c>
      <c r="K34" s="135">
        <v>79</v>
      </c>
      <c r="L34" s="135">
        <v>6</v>
      </c>
      <c r="M34" s="135">
        <v>1</v>
      </c>
      <c r="N34" s="135">
        <v>3</v>
      </c>
      <c r="O34" s="135">
        <v>266</v>
      </c>
      <c r="P34" s="135">
        <v>689</v>
      </c>
      <c r="Q34" s="136">
        <f t="shared" si="1"/>
        <v>0.38606676342525398</v>
      </c>
    </row>
    <row r="35" spans="1:17" s="220" customFormat="1" ht="16.5" customHeight="1" x14ac:dyDescent="0.2">
      <c r="A35" s="65">
        <v>22</v>
      </c>
      <c r="B35" s="66">
        <v>694</v>
      </c>
      <c r="C35" s="67" t="s">
        <v>129</v>
      </c>
      <c r="D35" s="140">
        <f t="shared" si="0"/>
        <v>28</v>
      </c>
      <c r="E35" s="141">
        <v>44</v>
      </c>
      <c r="F35" s="141">
        <v>67</v>
      </c>
      <c r="G35" s="141">
        <v>8</v>
      </c>
      <c r="H35" s="141">
        <v>3</v>
      </c>
      <c r="I35" s="141">
        <v>39</v>
      </c>
      <c r="J35" s="141">
        <v>9</v>
      </c>
      <c r="K35" s="141">
        <v>95</v>
      </c>
      <c r="L35" s="141">
        <v>6</v>
      </c>
      <c r="M35" s="141">
        <v>0</v>
      </c>
      <c r="N35" s="141">
        <v>4</v>
      </c>
      <c r="O35" s="141">
        <v>275</v>
      </c>
      <c r="P35" s="141">
        <v>688</v>
      </c>
      <c r="Q35" s="142">
        <f t="shared" si="1"/>
        <v>0.39970930232558138</v>
      </c>
    </row>
    <row r="36" spans="1:17" s="220" customFormat="1" ht="16.5" customHeight="1" x14ac:dyDescent="0.2">
      <c r="A36" s="71">
        <v>23</v>
      </c>
      <c r="B36" s="72">
        <v>694</v>
      </c>
      <c r="C36" s="73" t="s">
        <v>138</v>
      </c>
      <c r="D36" s="134">
        <f t="shared" si="0"/>
        <v>28</v>
      </c>
      <c r="E36" s="135">
        <v>31</v>
      </c>
      <c r="F36" s="135">
        <v>59</v>
      </c>
      <c r="G36" s="135">
        <v>9</v>
      </c>
      <c r="H36" s="135">
        <v>1</v>
      </c>
      <c r="I36" s="135">
        <v>57</v>
      </c>
      <c r="J36" s="135">
        <v>14</v>
      </c>
      <c r="K36" s="135">
        <v>87</v>
      </c>
      <c r="L36" s="135">
        <v>3</v>
      </c>
      <c r="M36" s="135">
        <v>0</v>
      </c>
      <c r="N36" s="135">
        <v>2</v>
      </c>
      <c r="O36" s="135">
        <v>263</v>
      </c>
      <c r="P36" s="135">
        <v>688</v>
      </c>
      <c r="Q36" s="136">
        <f t="shared" si="1"/>
        <v>0.38226744186046513</v>
      </c>
    </row>
    <row r="37" spans="1:17" s="89" customFormat="1" ht="16.5" customHeight="1" x14ac:dyDescent="0.25">
      <c r="A37" s="59" t="s">
        <v>183</v>
      </c>
      <c r="B37" s="60">
        <v>694</v>
      </c>
      <c r="C37" s="61" t="s">
        <v>13</v>
      </c>
      <c r="D37" s="137">
        <f t="shared" si="0"/>
        <v>73</v>
      </c>
      <c r="E37" s="138">
        <v>143</v>
      </c>
      <c r="F37" s="138">
        <v>271</v>
      </c>
      <c r="G37" s="138">
        <v>37</v>
      </c>
      <c r="H37" s="138">
        <v>16</v>
      </c>
      <c r="I37" s="138">
        <v>209</v>
      </c>
      <c r="J37" s="138">
        <v>31</v>
      </c>
      <c r="K37" s="138">
        <v>344</v>
      </c>
      <c r="L37" s="138">
        <v>19</v>
      </c>
      <c r="M37" s="138">
        <v>1</v>
      </c>
      <c r="N37" s="138">
        <v>15</v>
      </c>
      <c r="O37" s="138">
        <v>1086</v>
      </c>
      <c r="P37" s="138">
        <v>2754</v>
      </c>
      <c r="Q37" s="139">
        <f t="shared" si="1"/>
        <v>0.39433551198257083</v>
      </c>
    </row>
    <row r="38" spans="1:17" s="220" customFormat="1" ht="16.5" customHeight="1" x14ac:dyDescent="0.2">
      <c r="A38" s="71">
        <v>24</v>
      </c>
      <c r="B38" s="72">
        <v>695</v>
      </c>
      <c r="C38" s="73" t="s">
        <v>126</v>
      </c>
      <c r="D38" s="134">
        <f t="shared" si="0"/>
        <v>41</v>
      </c>
      <c r="E38" s="135">
        <v>30</v>
      </c>
      <c r="F38" s="135">
        <v>53</v>
      </c>
      <c r="G38" s="135">
        <v>5</v>
      </c>
      <c r="H38" s="135">
        <v>7</v>
      </c>
      <c r="I38" s="135">
        <v>34</v>
      </c>
      <c r="J38" s="135">
        <v>3</v>
      </c>
      <c r="K38" s="135">
        <v>94</v>
      </c>
      <c r="L38" s="135">
        <v>12</v>
      </c>
      <c r="M38" s="135">
        <v>1</v>
      </c>
      <c r="N38" s="135">
        <v>7</v>
      </c>
      <c r="O38" s="135">
        <v>246</v>
      </c>
      <c r="P38" s="135">
        <v>583</v>
      </c>
      <c r="Q38" s="136">
        <f t="shared" si="1"/>
        <v>0.42195540308747859</v>
      </c>
    </row>
    <row r="39" spans="1:17" s="220" customFormat="1" ht="16.5" customHeight="1" x14ac:dyDescent="0.2">
      <c r="A39" s="65">
        <v>25</v>
      </c>
      <c r="B39" s="66">
        <v>695</v>
      </c>
      <c r="C39" s="67" t="s">
        <v>128</v>
      </c>
      <c r="D39" s="140">
        <f t="shared" si="0"/>
        <v>10</v>
      </c>
      <c r="E39" s="141">
        <v>24</v>
      </c>
      <c r="F39" s="141">
        <v>75</v>
      </c>
      <c r="G39" s="141">
        <v>7</v>
      </c>
      <c r="H39" s="141">
        <v>5</v>
      </c>
      <c r="I39" s="141">
        <v>25</v>
      </c>
      <c r="J39" s="141">
        <v>3</v>
      </c>
      <c r="K39" s="141">
        <v>65</v>
      </c>
      <c r="L39" s="141">
        <v>7</v>
      </c>
      <c r="M39" s="141">
        <v>0</v>
      </c>
      <c r="N39" s="141">
        <v>4</v>
      </c>
      <c r="O39" s="141">
        <v>215</v>
      </c>
      <c r="P39" s="141">
        <v>583</v>
      </c>
      <c r="Q39" s="142">
        <f t="shared" si="1"/>
        <v>0.36878216123499141</v>
      </c>
    </row>
    <row r="40" spans="1:17" s="220" customFormat="1" ht="16.5" customHeight="1" x14ac:dyDescent="0.2">
      <c r="A40" s="71">
        <v>26</v>
      </c>
      <c r="B40" s="72">
        <v>695</v>
      </c>
      <c r="C40" s="73" t="s">
        <v>129</v>
      </c>
      <c r="D40" s="134">
        <f t="shared" si="0"/>
        <v>35</v>
      </c>
      <c r="E40" s="135">
        <v>19</v>
      </c>
      <c r="F40" s="135">
        <v>55</v>
      </c>
      <c r="G40" s="135">
        <v>11</v>
      </c>
      <c r="H40" s="135">
        <v>9</v>
      </c>
      <c r="I40" s="135">
        <v>42</v>
      </c>
      <c r="J40" s="135">
        <v>3</v>
      </c>
      <c r="K40" s="135">
        <v>90</v>
      </c>
      <c r="L40" s="135">
        <v>15</v>
      </c>
      <c r="M40" s="135">
        <v>0</v>
      </c>
      <c r="N40" s="135">
        <v>22</v>
      </c>
      <c r="O40" s="135">
        <v>266</v>
      </c>
      <c r="P40" s="135">
        <v>583</v>
      </c>
      <c r="Q40" s="136">
        <f t="shared" si="1"/>
        <v>0.45626072041166382</v>
      </c>
    </row>
    <row r="41" spans="1:17" s="220" customFormat="1" ht="16.5" customHeight="1" x14ac:dyDescent="0.2">
      <c r="A41" s="65">
        <v>27</v>
      </c>
      <c r="B41" s="66">
        <v>695</v>
      </c>
      <c r="C41" s="67" t="s">
        <v>138</v>
      </c>
      <c r="D41" s="140">
        <f t="shared" si="0"/>
        <v>3</v>
      </c>
      <c r="E41" s="141">
        <v>33</v>
      </c>
      <c r="F41" s="141">
        <v>66</v>
      </c>
      <c r="G41" s="141">
        <v>9</v>
      </c>
      <c r="H41" s="141">
        <v>9</v>
      </c>
      <c r="I41" s="141">
        <v>39</v>
      </c>
      <c r="J41" s="141">
        <v>5</v>
      </c>
      <c r="K41" s="141">
        <v>69</v>
      </c>
      <c r="L41" s="141">
        <v>5</v>
      </c>
      <c r="M41" s="141">
        <v>0</v>
      </c>
      <c r="N41" s="141">
        <v>5</v>
      </c>
      <c r="O41" s="141">
        <v>240</v>
      </c>
      <c r="P41" s="141">
        <v>583</v>
      </c>
      <c r="Q41" s="142">
        <f t="shared" si="1"/>
        <v>0.411663807890223</v>
      </c>
    </row>
    <row r="42" spans="1:17" s="89" customFormat="1" ht="16.5" customHeight="1" x14ac:dyDescent="0.25">
      <c r="A42" s="59" t="s">
        <v>183</v>
      </c>
      <c r="B42" s="60">
        <v>695</v>
      </c>
      <c r="C42" s="61" t="s">
        <v>13</v>
      </c>
      <c r="D42" s="137">
        <f t="shared" si="0"/>
        <v>69</v>
      </c>
      <c r="E42" s="138">
        <v>106</v>
      </c>
      <c r="F42" s="138">
        <v>249</v>
      </c>
      <c r="G42" s="138">
        <v>32</v>
      </c>
      <c r="H42" s="138">
        <v>30</v>
      </c>
      <c r="I42" s="138">
        <v>140</v>
      </c>
      <c r="J42" s="138">
        <v>14</v>
      </c>
      <c r="K42" s="138">
        <v>318</v>
      </c>
      <c r="L42" s="138">
        <v>39</v>
      </c>
      <c r="M42" s="138">
        <v>1</v>
      </c>
      <c r="N42" s="138">
        <v>38</v>
      </c>
      <c r="O42" s="138">
        <v>967</v>
      </c>
      <c r="P42" s="138">
        <v>2332</v>
      </c>
      <c r="Q42" s="139">
        <f t="shared" si="1"/>
        <v>0.41466552315608918</v>
      </c>
    </row>
    <row r="43" spans="1:17" s="220" customFormat="1" ht="16.5" customHeight="1" x14ac:dyDescent="0.2">
      <c r="A43" s="65">
        <v>28</v>
      </c>
      <c r="B43" s="66">
        <v>696</v>
      </c>
      <c r="C43" s="67" t="s">
        <v>126</v>
      </c>
      <c r="D43" s="140">
        <f t="shared" si="0"/>
        <v>18</v>
      </c>
      <c r="E43" s="141">
        <v>37</v>
      </c>
      <c r="F43" s="141">
        <v>69</v>
      </c>
      <c r="G43" s="141">
        <v>10</v>
      </c>
      <c r="H43" s="141">
        <v>3</v>
      </c>
      <c r="I43" s="141">
        <v>29</v>
      </c>
      <c r="J43" s="141">
        <v>5</v>
      </c>
      <c r="K43" s="141">
        <v>87</v>
      </c>
      <c r="L43" s="141">
        <v>6</v>
      </c>
      <c r="M43" s="141">
        <v>0</v>
      </c>
      <c r="N43" s="141">
        <v>13</v>
      </c>
      <c r="O43" s="141">
        <v>259</v>
      </c>
      <c r="P43" s="141">
        <v>611</v>
      </c>
      <c r="Q43" s="142">
        <f t="shared" si="1"/>
        <v>0.4238952536824877</v>
      </c>
    </row>
    <row r="44" spans="1:17" s="220" customFormat="1" ht="16.5" customHeight="1" x14ac:dyDescent="0.2">
      <c r="A44" s="71">
        <v>29</v>
      </c>
      <c r="B44" s="72">
        <v>696</v>
      </c>
      <c r="C44" s="73" t="s">
        <v>128</v>
      </c>
      <c r="D44" s="134">
        <f t="shared" si="0"/>
        <v>62</v>
      </c>
      <c r="E44" s="135">
        <v>29</v>
      </c>
      <c r="F44" s="135">
        <v>44</v>
      </c>
      <c r="G44" s="135">
        <v>14</v>
      </c>
      <c r="H44" s="135">
        <v>2</v>
      </c>
      <c r="I44" s="135">
        <v>32</v>
      </c>
      <c r="J44" s="135">
        <v>2</v>
      </c>
      <c r="K44" s="135">
        <v>106</v>
      </c>
      <c r="L44" s="135">
        <v>7</v>
      </c>
      <c r="M44" s="135">
        <v>1</v>
      </c>
      <c r="N44" s="135">
        <v>12</v>
      </c>
      <c r="O44" s="135">
        <v>249</v>
      </c>
      <c r="P44" s="135">
        <v>610</v>
      </c>
      <c r="Q44" s="136">
        <f t="shared" si="1"/>
        <v>0.40819672131147539</v>
      </c>
    </row>
    <row r="45" spans="1:17" s="89" customFormat="1" ht="16.5" customHeight="1" x14ac:dyDescent="0.25">
      <c r="A45" s="59" t="s">
        <v>183</v>
      </c>
      <c r="B45" s="60">
        <v>696</v>
      </c>
      <c r="C45" s="61" t="s">
        <v>11</v>
      </c>
      <c r="D45" s="137">
        <f t="shared" si="0"/>
        <v>80</v>
      </c>
      <c r="E45" s="138">
        <v>66</v>
      </c>
      <c r="F45" s="138">
        <v>113</v>
      </c>
      <c r="G45" s="138">
        <v>24</v>
      </c>
      <c r="H45" s="138">
        <v>5</v>
      </c>
      <c r="I45" s="138">
        <v>61</v>
      </c>
      <c r="J45" s="138">
        <v>7</v>
      </c>
      <c r="K45" s="138">
        <v>193</v>
      </c>
      <c r="L45" s="138">
        <v>13</v>
      </c>
      <c r="M45" s="138">
        <v>1</v>
      </c>
      <c r="N45" s="138">
        <v>25</v>
      </c>
      <c r="O45" s="138">
        <v>508</v>
      </c>
      <c r="P45" s="138">
        <v>1221</v>
      </c>
      <c r="Q45" s="139">
        <f t="shared" si="1"/>
        <v>0.41605241605241605</v>
      </c>
    </row>
    <row r="46" spans="1:17" s="220" customFormat="1" ht="16.5" customHeight="1" x14ac:dyDescent="0.2">
      <c r="A46" s="71">
        <v>30</v>
      </c>
      <c r="B46" s="72">
        <v>697</v>
      </c>
      <c r="C46" s="73" t="s">
        <v>126</v>
      </c>
      <c r="D46" s="134">
        <f t="shared" si="0"/>
        <v>8</v>
      </c>
      <c r="E46" s="135">
        <v>57</v>
      </c>
      <c r="F46" s="135">
        <v>91</v>
      </c>
      <c r="G46" s="135">
        <v>8</v>
      </c>
      <c r="H46" s="135">
        <v>5</v>
      </c>
      <c r="I46" s="135">
        <v>32</v>
      </c>
      <c r="J46" s="135">
        <v>14</v>
      </c>
      <c r="K46" s="135">
        <v>99</v>
      </c>
      <c r="L46" s="135">
        <v>11</v>
      </c>
      <c r="M46" s="135">
        <v>0</v>
      </c>
      <c r="N46" s="135">
        <v>16</v>
      </c>
      <c r="O46" s="135">
        <v>333</v>
      </c>
      <c r="P46" s="135">
        <v>733</v>
      </c>
      <c r="Q46" s="136">
        <f t="shared" si="1"/>
        <v>0.45429740791268758</v>
      </c>
    </row>
    <row r="47" spans="1:17" s="220" customFormat="1" ht="16.5" customHeight="1" x14ac:dyDescent="0.2">
      <c r="A47" s="65">
        <v>31</v>
      </c>
      <c r="B47" s="66">
        <v>697</v>
      </c>
      <c r="C47" s="67" t="s">
        <v>128</v>
      </c>
      <c r="D47" s="140">
        <f t="shared" si="0"/>
        <v>31</v>
      </c>
      <c r="E47" s="141">
        <v>51</v>
      </c>
      <c r="F47" s="141">
        <v>89</v>
      </c>
      <c r="G47" s="141">
        <v>4</v>
      </c>
      <c r="H47" s="141">
        <v>6</v>
      </c>
      <c r="I47" s="141">
        <v>42</v>
      </c>
      <c r="J47" s="141">
        <v>12</v>
      </c>
      <c r="K47" s="141">
        <v>120</v>
      </c>
      <c r="L47" s="141">
        <v>15</v>
      </c>
      <c r="M47" s="141">
        <v>0</v>
      </c>
      <c r="N47" s="141">
        <v>17</v>
      </c>
      <c r="O47" s="141">
        <v>356</v>
      </c>
      <c r="P47" s="141">
        <v>733</v>
      </c>
      <c r="Q47" s="142">
        <f t="shared" si="1"/>
        <v>0.48567530695770805</v>
      </c>
    </row>
    <row r="48" spans="1:17" s="89" customFormat="1" ht="16.5" customHeight="1" x14ac:dyDescent="0.25">
      <c r="A48" s="59" t="s">
        <v>183</v>
      </c>
      <c r="B48" s="60">
        <v>697</v>
      </c>
      <c r="C48" s="61" t="s">
        <v>11</v>
      </c>
      <c r="D48" s="137">
        <f t="shared" si="0"/>
        <v>39</v>
      </c>
      <c r="E48" s="138">
        <v>108</v>
      </c>
      <c r="F48" s="138">
        <v>180</v>
      </c>
      <c r="G48" s="138">
        <v>12</v>
      </c>
      <c r="H48" s="138">
        <v>11</v>
      </c>
      <c r="I48" s="138">
        <v>74</v>
      </c>
      <c r="J48" s="138">
        <v>26</v>
      </c>
      <c r="K48" s="138">
        <v>219</v>
      </c>
      <c r="L48" s="138">
        <v>26</v>
      </c>
      <c r="M48" s="138">
        <v>0</v>
      </c>
      <c r="N48" s="138">
        <v>33</v>
      </c>
      <c r="O48" s="138">
        <v>689</v>
      </c>
      <c r="P48" s="138">
        <v>1466</v>
      </c>
      <c r="Q48" s="139">
        <f t="shared" si="1"/>
        <v>0.46998635743519784</v>
      </c>
    </row>
    <row r="49" spans="1:17" s="220" customFormat="1" ht="16.5" customHeight="1" x14ac:dyDescent="0.2">
      <c r="A49" s="65">
        <v>32</v>
      </c>
      <c r="B49" s="66">
        <v>698</v>
      </c>
      <c r="C49" s="67" t="s">
        <v>126</v>
      </c>
      <c r="D49" s="140">
        <f t="shared" si="0"/>
        <v>16</v>
      </c>
      <c r="E49" s="141">
        <v>25</v>
      </c>
      <c r="F49" s="141">
        <v>45</v>
      </c>
      <c r="G49" s="141">
        <v>8</v>
      </c>
      <c r="H49" s="141">
        <v>3</v>
      </c>
      <c r="I49" s="141">
        <v>33</v>
      </c>
      <c r="J49" s="141">
        <v>0</v>
      </c>
      <c r="K49" s="141">
        <v>61</v>
      </c>
      <c r="L49" s="141">
        <v>11</v>
      </c>
      <c r="M49" s="141">
        <v>0</v>
      </c>
      <c r="N49" s="141">
        <v>6</v>
      </c>
      <c r="O49" s="141">
        <v>192</v>
      </c>
      <c r="P49" s="141">
        <v>719</v>
      </c>
      <c r="Q49" s="142">
        <f t="shared" si="1"/>
        <v>0.26703755215577191</v>
      </c>
    </row>
    <row r="50" spans="1:17" s="220" customFormat="1" ht="16.5" customHeight="1" x14ac:dyDescent="0.2">
      <c r="A50" s="71">
        <v>33</v>
      </c>
      <c r="B50" s="72">
        <v>698</v>
      </c>
      <c r="C50" s="73" t="s">
        <v>128</v>
      </c>
      <c r="D50" s="134">
        <f t="shared" si="0"/>
        <v>22</v>
      </c>
      <c r="E50" s="135">
        <v>19</v>
      </c>
      <c r="F50" s="135">
        <v>68</v>
      </c>
      <c r="G50" s="135">
        <v>7</v>
      </c>
      <c r="H50" s="135">
        <v>2</v>
      </c>
      <c r="I50" s="135">
        <v>36</v>
      </c>
      <c r="J50" s="135">
        <v>1</v>
      </c>
      <c r="K50" s="135">
        <v>46</v>
      </c>
      <c r="L50" s="135">
        <v>9</v>
      </c>
      <c r="M50" s="135">
        <v>0</v>
      </c>
      <c r="N50" s="135">
        <v>3</v>
      </c>
      <c r="O50" s="135">
        <v>191</v>
      </c>
      <c r="P50" s="135">
        <v>719</v>
      </c>
      <c r="Q50" s="136">
        <f t="shared" si="1"/>
        <v>0.26564673157162727</v>
      </c>
    </row>
    <row r="51" spans="1:17" s="220" customFormat="1" ht="16.5" customHeight="1" x14ac:dyDescent="0.2">
      <c r="A51" s="65">
        <v>34</v>
      </c>
      <c r="B51" s="66">
        <v>698</v>
      </c>
      <c r="C51" s="67" t="s">
        <v>129</v>
      </c>
      <c r="D51" s="140">
        <f t="shared" si="0"/>
        <v>19</v>
      </c>
      <c r="E51" s="141">
        <v>19</v>
      </c>
      <c r="F51" s="141">
        <v>55</v>
      </c>
      <c r="G51" s="141">
        <v>8</v>
      </c>
      <c r="H51" s="141">
        <v>5</v>
      </c>
      <c r="I51" s="141">
        <v>39</v>
      </c>
      <c r="J51" s="141">
        <v>7</v>
      </c>
      <c r="K51" s="141">
        <v>74</v>
      </c>
      <c r="L51" s="141">
        <v>11</v>
      </c>
      <c r="M51" s="141">
        <v>0</v>
      </c>
      <c r="N51" s="141">
        <v>11</v>
      </c>
      <c r="O51" s="141">
        <v>229</v>
      </c>
      <c r="P51" s="141">
        <v>719</v>
      </c>
      <c r="Q51" s="142">
        <f t="shared" si="1"/>
        <v>0.31849791376912379</v>
      </c>
    </row>
    <row r="52" spans="1:17" s="220" customFormat="1" ht="16.5" customHeight="1" x14ac:dyDescent="0.2">
      <c r="A52" s="71">
        <v>35</v>
      </c>
      <c r="B52" s="72">
        <v>698</v>
      </c>
      <c r="C52" s="73" t="s">
        <v>138</v>
      </c>
      <c r="D52" s="134">
        <f t="shared" si="0"/>
        <v>22</v>
      </c>
      <c r="E52" s="135">
        <v>17</v>
      </c>
      <c r="F52" s="135">
        <v>51</v>
      </c>
      <c r="G52" s="135">
        <v>12</v>
      </c>
      <c r="H52" s="135">
        <v>3</v>
      </c>
      <c r="I52" s="135">
        <v>23</v>
      </c>
      <c r="J52" s="135">
        <v>5</v>
      </c>
      <c r="K52" s="135">
        <v>73</v>
      </c>
      <c r="L52" s="135">
        <v>1</v>
      </c>
      <c r="M52" s="135">
        <v>0</v>
      </c>
      <c r="N52" s="135">
        <v>10</v>
      </c>
      <c r="O52" s="135">
        <v>195</v>
      </c>
      <c r="P52" s="135">
        <v>719</v>
      </c>
      <c r="Q52" s="136">
        <f t="shared" si="1"/>
        <v>0.27121001390820582</v>
      </c>
    </row>
    <row r="53" spans="1:17" s="220" customFormat="1" ht="16.5" customHeight="1" x14ac:dyDescent="0.2">
      <c r="A53" s="65">
        <v>36</v>
      </c>
      <c r="B53" s="66">
        <v>698</v>
      </c>
      <c r="C53" s="67" t="s">
        <v>139</v>
      </c>
      <c r="D53" s="140">
        <f t="shared" si="0"/>
        <v>9</v>
      </c>
      <c r="E53" s="141">
        <v>22</v>
      </c>
      <c r="F53" s="141">
        <v>51</v>
      </c>
      <c r="G53" s="141">
        <v>10</v>
      </c>
      <c r="H53" s="141">
        <v>5</v>
      </c>
      <c r="I53" s="141">
        <v>35</v>
      </c>
      <c r="J53" s="141">
        <v>4</v>
      </c>
      <c r="K53" s="141">
        <v>60</v>
      </c>
      <c r="L53" s="141">
        <v>10</v>
      </c>
      <c r="M53" s="141">
        <v>0</v>
      </c>
      <c r="N53" s="141">
        <v>5</v>
      </c>
      <c r="O53" s="141">
        <v>202</v>
      </c>
      <c r="P53" s="141">
        <v>719</v>
      </c>
      <c r="Q53" s="142">
        <f t="shared" si="1"/>
        <v>0.28094575799721838</v>
      </c>
    </row>
    <row r="54" spans="1:17" s="220" customFormat="1" ht="16.5" customHeight="1" x14ac:dyDescent="0.2">
      <c r="A54" s="221">
        <v>37</v>
      </c>
      <c r="B54" s="222">
        <v>698</v>
      </c>
      <c r="C54" s="223" t="s">
        <v>140</v>
      </c>
      <c r="D54" s="224">
        <f t="shared" si="0"/>
        <v>4</v>
      </c>
      <c r="E54" s="225">
        <v>30</v>
      </c>
      <c r="F54" s="225">
        <v>62</v>
      </c>
      <c r="G54" s="225">
        <v>7</v>
      </c>
      <c r="H54" s="225">
        <v>7</v>
      </c>
      <c r="I54" s="225">
        <v>41</v>
      </c>
      <c r="J54" s="225">
        <v>6</v>
      </c>
      <c r="K54" s="225">
        <v>66</v>
      </c>
      <c r="L54" s="225">
        <v>7</v>
      </c>
      <c r="M54" s="225">
        <v>0</v>
      </c>
      <c r="N54" s="225">
        <v>3</v>
      </c>
      <c r="O54" s="225">
        <v>229</v>
      </c>
      <c r="P54" s="225">
        <v>719</v>
      </c>
      <c r="Q54" s="226">
        <f t="shared" si="1"/>
        <v>0.31849791376912379</v>
      </c>
    </row>
    <row r="55" spans="1:17" s="220" customFormat="1" ht="16.5" customHeight="1" x14ac:dyDescent="0.2">
      <c r="A55" s="53">
        <v>38</v>
      </c>
      <c r="B55" s="54">
        <v>698</v>
      </c>
      <c r="C55" s="55" t="s">
        <v>141</v>
      </c>
      <c r="D55" s="131">
        <f t="shared" si="0"/>
        <v>19</v>
      </c>
      <c r="E55" s="132">
        <v>27</v>
      </c>
      <c r="F55" s="132">
        <v>53</v>
      </c>
      <c r="G55" s="132">
        <v>8</v>
      </c>
      <c r="H55" s="132">
        <v>9</v>
      </c>
      <c r="I55" s="132">
        <v>32</v>
      </c>
      <c r="J55" s="132">
        <v>3</v>
      </c>
      <c r="K55" s="132">
        <v>72</v>
      </c>
      <c r="L55" s="132">
        <v>12</v>
      </c>
      <c r="M55" s="132">
        <v>0</v>
      </c>
      <c r="N55" s="132">
        <v>5</v>
      </c>
      <c r="O55" s="132">
        <v>221</v>
      </c>
      <c r="P55" s="132">
        <v>719</v>
      </c>
      <c r="Q55" s="133">
        <f t="shared" si="1"/>
        <v>0.30737134909596664</v>
      </c>
    </row>
    <row r="56" spans="1:17" s="220" customFormat="1" ht="16.5" customHeight="1" x14ac:dyDescent="0.2">
      <c r="A56" s="71">
        <v>39</v>
      </c>
      <c r="B56" s="72">
        <v>698</v>
      </c>
      <c r="C56" s="73" t="s">
        <v>142</v>
      </c>
      <c r="D56" s="134">
        <f t="shared" si="0"/>
        <v>12</v>
      </c>
      <c r="E56" s="135">
        <v>19</v>
      </c>
      <c r="F56" s="135">
        <v>64</v>
      </c>
      <c r="G56" s="135">
        <v>5</v>
      </c>
      <c r="H56" s="135">
        <v>4</v>
      </c>
      <c r="I56" s="135">
        <v>43</v>
      </c>
      <c r="J56" s="135">
        <v>4</v>
      </c>
      <c r="K56" s="135">
        <v>76</v>
      </c>
      <c r="L56" s="135">
        <v>9</v>
      </c>
      <c r="M56" s="135">
        <v>0</v>
      </c>
      <c r="N56" s="135">
        <v>1</v>
      </c>
      <c r="O56" s="135">
        <v>225</v>
      </c>
      <c r="P56" s="135">
        <v>719</v>
      </c>
      <c r="Q56" s="136">
        <f t="shared" si="1"/>
        <v>0.31293463143254518</v>
      </c>
    </row>
    <row r="57" spans="1:17" s="220" customFormat="1" ht="16.5" customHeight="1" x14ac:dyDescent="0.2">
      <c r="A57" s="65">
        <v>40</v>
      </c>
      <c r="B57" s="66">
        <v>698</v>
      </c>
      <c r="C57" s="67" t="s">
        <v>143</v>
      </c>
      <c r="D57" s="140">
        <f t="shared" si="0"/>
        <v>19</v>
      </c>
      <c r="E57" s="141">
        <v>17</v>
      </c>
      <c r="F57" s="141">
        <v>56</v>
      </c>
      <c r="G57" s="141">
        <v>6</v>
      </c>
      <c r="H57" s="141">
        <v>2</v>
      </c>
      <c r="I57" s="141">
        <v>33</v>
      </c>
      <c r="J57" s="141">
        <v>1</v>
      </c>
      <c r="K57" s="141">
        <v>75</v>
      </c>
      <c r="L57" s="141">
        <v>3</v>
      </c>
      <c r="M57" s="141">
        <v>0</v>
      </c>
      <c r="N57" s="141">
        <v>7</v>
      </c>
      <c r="O57" s="141">
        <v>200</v>
      </c>
      <c r="P57" s="141">
        <v>719</v>
      </c>
      <c r="Q57" s="142">
        <f t="shared" si="1"/>
        <v>0.27816411682892905</v>
      </c>
    </row>
    <row r="58" spans="1:17" s="220" customFormat="1" ht="16.5" customHeight="1" x14ac:dyDescent="0.2">
      <c r="A58" s="71">
        <v>41</v>
      </c>
      <c r="B58" s="72">
        <v>698</v>
      </c>
      <c r="C58" s="73" t="s">
        <v>144</v>
      </c>
      <c r="D58" s="134">
        <f t="shared" si="0"/>
        <v>34</v>
      </c>
      <c r="E58" s="135">
        <v>20</v>
      </c>
      <c r="F58" s="135">
        <v>45</v>
      </c>
      <c r="G58" s="135">
        <v>7</v>
      </c>
      <c r="H58" s="135">
        <v>7</v>
      </c>
      <c r="I58" s="135">
        <v>40</v>
      </c>
      <c r="J58" s="135">
        <v>5</v>
      </c>
      <c r="K58" s="135">
        <v>79</v>
      </c>
      <c r="L58" s="135">
        <v>9</v>
      </c>
      <c r="M58" s="135">
        <v>0</v>
      </c>
      <c r="N58" s="135">
        <v>7</v>
      </c>
      <c r="O58" s="135">
        <v>219</v>
      </c>
      <c r="P58" s="135">
        <v>718</v>
      </c>
      <c r="Q58" s="136">
        <f t="shared" si="1"/>
        <v>0.30501392757660167</v>
      </c>
    </row>
    <row r="59" spans="1:17" s="220" customFormat="1" ht="16.5" customHeight="1" x14ac:dyDescent="0.2">
      <c r="A59" s="65">
        <v>42</v>
      </c>
      <c r="B59" s="66">
        <v>698</v>
      </c>
      <c r="C59" s="67" t="s">
        <v>145</v>
      </c>
      <c r="D59" s="140">
        <f t="shared" si="0"/>
        <v>1</v>
      </c>
      <c r="E59" s="141">
        <v>24</v>
      </c>
      <c r="F59" s="141">
        <v>68</v>
      </c>
      <c r="G59" s="141">
        <v>2</v>
      </c>
      <c r="H59" s="141">
        <v>1</v>
      </c>
      <c r="I59" s="141">
        <v>26</v>
      </c>
      <c r="J59" s="141">
        <v>3</v>
      </c>
      <c r="K59" s="141">
        <v>69</v>
      </c>
      <c r="L59" s="141">
        <v>7</v>
      </c>
      <c r="M59" s="141">
        <v>0</v>
      </c>
      <c r="N59" s="141">
        <v>1</v>
      </c>
      <c r="O59" s="141">
        <v>201</v>
      </c>
      <c r="P59" s="141">
        <v>718</v>
      </c>
      <c r="Q59" s="142">
        <f t="shared" si="1"/>
        <v>0.27994428969359331</v>
      </c>
    </row>
    <row r="60" spans="1:17" s="89" customFormat="1" ht="16.5" customHeight="1" x14ac:dyDescent="0.25">
      <c r="A60" s="59" t="s">
        <v>183</v>
      </c>
      <c r="B60" s="60">
        <v>698</v>
      </c>
      <c r="C60" s="61" t="s">
        <v>27</v>
      </c>
      <c r="D60" s="137">
        <f t="shared" si="0"/>
        <v>133</v>
      </c>
      <c r="E60" s="138">
        <v>239</v>
      </c>
      <c r="F60" s="138">
        <v>618</v>
      </c>
      <c r="G60" s="138">
        <v>80</v>
      </c>
      <c r="H60" s="138">
        <v>48</v>
      </c>
      <c r="I60" s="138">
        <v>381</v>
      </c>
      <c r="J60" s="138">
        <v>39</v>
      </c>
      <c r="K60" s="138">
        <v>751</v>
      </c>
      <c r="L60" s="138">
        <v>89</v>
      </c>
      <c r="M60" s="138">
        <v>0</v>
      </c>
      <c r="N60" s="138">
        <v>59</v>
      </c>
      <c r="O60" s="138">
        <v>2304</v>
      </c>
      <c r="P60" s="138">
        <v>7907</v>
      </c>
      <c r="Q60" s="139">
        <f t="shared" si="1"/>
        <v>0.29138737827241684</v>
      </c>
    </row>
    <row r="61" spans="1:17" s="220" customFormat="1" ht="16.5" customHeight="1" x14ac:dyDescent="0.2">
      <c r="A61" s="65">
        <v>43</v>
      </c>
      <c r="B61" s="66">
        <v>699</v>
      </c>
      <c r="C61" s="67" t="s">
        <v>126</v>
      </c>
      <c r="D61" s="140">
        <f t="shared" si="0"/>
        <v>42</v>
      </c>
      <c r="E61" s="141">
        <v>29</v>
      </c>
      <c r="F61" s="141">
        <v>50</v>
      </c>
      <c r="G61" s="141">
        <v>14</v>
      </c>
      <c r="H61" s="141">
        <v>3</v>
      </c>
      <c r="I61" s="141">
        <v>31</v>
      </c>
      <c r="J61" s="141">
        <v>11</v>
      </c>
      <c r="K61" s="141">
        <v>92</v>
      </c>
      <c r="L61" s="141">
        <v>20</v>
      </c>
      <c r="M61" s="141">
        <v>0</v>
      </c>
      <c r="N61" s="141">
        <v>8</v>
      </c>
      <c r="O61" s="141">
        <v>258</v>
      </c>
      <c r="P61" s="141">
        <v>660</v>
      </c>
      <c r="Q61" s="142">
        <f t="shared" si="1"/>
        <v>0.39090909090909093</v>
      </c>
    </row>
    <row r="62" spans="1:17" s="220" customFormat="1" ht="16.5" customHeight="1" x14ac:dyDescent="0.2">
      <c r="A62" s="71">
        <v>44</v>
      </c>
      <c r="B62" s="72">
        <v>699</v>
      </c>
      <c r="C62" s="73" t="s">
        <v>128</v>
      </c>
      <c r="D62" s="134">
        <f t="shared" si="0"/>
        <v>43</v>
      </c>
      <c r="E62" s="135">
        <v>48</v>
      </c>
      <c r="F62" s="135">
        <v>37</v>
      </c>
      <c r="G62" s="135">
        <v>10</v>
      </c>
      <c r="H62" s="135">
        <v>7</v>
      </c>
      <c r="I62" s="135">
        <v>34</v>
      </c>
      <c r="J62" s="135">
        <v>15</v>
      </c>
      <c r="K62" s="135">
        <v>91</v>
      </c>
      <c r="L62" s="135">
        <v>22</v>
      </c>
      <c r="M62" s="135">
        <v>0</v>
      </c>
      <c r="N62" s="135">
        <v>2</v>
      </c>
      <c r="O62" s="135">
        <v>266</v>
      </c>
      <c r="P62" s="135">
        <v>659</v>
      </c>
      <c r="Q62" s="136">
        <f t="shared" si="1"/>
        <v>0.40364188163884673</v>
      </c>
    </row>
    <row r="63" spans="1:17" s="220" customFormat="1" ht="16.5" customHeight="1" x14ac:dyDescent="0.2">
      <c r="A63" s="65">
        <v>45</v>
      </c>
      <c r="B63" s="66">
        <v>699</v>
      </c>
      <c r="C63" s="67" t="s">
        <v>129</v>
      </c>
      <c r="D63" s="140">
        <f t="shared" si="0"/>
        <v>50</v>
      </c>
      <c r="E63" s="141">
        <v>32</v>
      </c>
      <c r="F63" s="141">
        <v>43</v>
      </c>
      <c r="G63" s="141">
        <v>6</v>
      </c>
      <c r="H63" s="141">
        <v>10</v>
      </c>
      <c r="I63" s="141">
        <v>53</v>
      </c>
      <c r="J63" s="141">
        <v>7</v>
      </c>
      <c r="K63" s="141">
        <v>103</v>
      </c>
      <c r="L63" s="141">
        <v>23</v>
      </c>
      <c r="M63" s="141">
        <v>0</v>
      </c>
      <c r="N63" s="141">
        <v>15</v>
      </c>
      <c r="O63" s="141">
        <v>292</v>
      </c>
      <c r="P63" s="141">
        <v>659</v>
      </c>
      <c r="Q63" s="142">
        <f t="shared" si="1"/>
        <v>0.44309559939301973</v>
      </c>
    </row>
    <row r="64" spans="1:17" s="89" customFormat="1" ht="16.5" customHeight="1" x14ac:dyDescent="0.25">
      <c r="A64" s="59" t="s">
        <v>183</v>
      </c>
      <c r="B64" s="60">
        <v>699</v>
      </c>
      <c r="C64" s="61" t="s">
        <v>12</v>
      </c>
      <c r="D64" s="137">
        <f t="shared" si="0"/>
        <v>156</v>
      </c>
      <c r="E64" s="138">
        <v>109</v>
      </c>
      <c r="F64" s="138">
        <v>130</v>
      </c>
      <c r="G64" s="138">
        <v>30</v>
      </c>
      <c r="H64" s="138">
        <v>20</v>
      </c>
      <c r="I64" s="138">
        <v>118</v>
      </c>
      <c r="J64" s="138">
        <v>33</v>
      </c>
      <c r="K64" s="138">
        <v>286</v>
      </c>
      <c r="L64" s="138">
        <v>65</v>
      </c>
      <c r="M64" s="138">
        <v>0</v>
      </c>
      <c r="N64" s="138">
        <v>25</v>
      </c>
      <c r="O64" s="138">
        <v>816</v>
      </c>
      <c r="P64" s="138">
        <v>1978</v>
      </c>
      <c r="Q64" s="139">
        <f t="shared" si="1"/>
        <v>0.41253791708796766</v>
      </c>
    </row>
    <row r="65" spans="1:17" s="220" customFormat="1" ht="16.5" customHeight="1" x14ac:dyDescent="0.2">
      <c r="A65" s="65">
        <v>46</v>
      </c>
      <c r="B65" s="66">
        <v>700</v>
      </c>
      <c r="C65" s="67" t="s">
        <v>126</v>
      </c>
      <c r="D65" s="140">
        <f t="shared" si="0"/>
        <v>18</v>
      </c>
      <c r="E65" s="141">
        <v>19</v>
      </c>
      <c r="F65" s="141">
        <v>84</v>
      </c>
      <c r="G65" s="141">
        <v>8</v>
      </c>
      <c r="H65" s="141">
        <v>2</v>
      </c>
      <c r="I65" s="141">
        <v>20</v>
      </c>
      <c r="J65" s="141">
        <v>1</v>
      </c>
      <c r="K65" s="141">
        <v>66</v>
      </c>
      <c r="L65" s="141">
        <v>9</v>
      </c>
      <c r="M65" s="141">
        <v>0</v>
      </c>
      <c r="N65" s="141">
        <v>3</v>
      </c>
      <c r="O65" s="141">
        <v>212</v>
      </c>
      <c r="P65" s="141">
        <v>646</v>
      </c>
      <c r="Q65" s="142">
        <f t="shared" si="1"/>
        <v>0.32817337461300311</v>
      </c>
    </row>
    <row r="66" spans="1:17" s="220" customFormat="1" ht="16.5" customHeight="1" x14ac:dyDescent="0.2">
      <c r="A66" s="71">
        <v>47</v>
      </c>
      <c r="B66" s="72">
        <v>700</v>
      </c>
      <c r="C66" s="73" t="s">
        <v>128</v>
      </c>
      <c r="D66" s="134">
        <f t="shared" si="0"/>
        <v>5</v>
      </c>
      <c r="E66" s="135">
        <v>26</v>
      </c>
      <c r="F66" s="135">
        <v>79</v>
      </c>
      <c r="G66" s="135">
        <v>7</v>
      </c>
      <c r="H66" s="135">
        <v>3</v>
      </c>
      <c r="I66" s="135">
        <v>30</v>
      </c>
      <c r="J66" s="135">
        <v>4</v>
      </c>
      <c r="K66" s="135">
        <v>74</v>
      </c>
      <c r="L66" s="135">
        <v>15</v>
      </c>
      <c r="M66" s="135">
        <v>0</v>
      </c>
      <c r="N66" s="135">
        <v>7</v>
      </c>
      <c r="O66" s="135">
        <v>245</v>
      </c>
      <c r="P66" s="135">
        <v>645</v>
      </c>
      <c r="Q66" s="136">
        <f t="shared" si="1"/>
        <v>0.37984496124031009</v>
      </c>
    </row>
    <row r="67" spans="1:17" s="220" customFormat="1" ht="16.5" customHeight="1" x14ac:dyDescent="0.2">
      <c r="A67" s="65">
        <v>48</v>
      </c>
      <c r="B67" s="66">
        <v>700</v>
      </c>
      <c r="C67" s="67" t="s">
        <v>129</v>
      </c>
      <c r="D67" s="140">
        <f t="shared" si="0"/>
        <v>11</v>
      </c>
      <c r="E67" s="141">
        <v>17</v>
      </c>
      <c r="F67" s="141">
        <v>63</v>
      </c>
      <c r="G67" s="141">
        <v>5</v>
      </c>
      <c r="H67" s="141">
        <v>6</v>
      </c>
      <c r="I67" s="141">
        <v>24</v>
      </c>
      <c r="J67" s="141">
        <v>5</v>
      </c>
      <c r="K67" s="141">
        <v>74</v>
      </c>
      <c r="L67" s="141">
        <v>7</v>
      </c>
      <c r="M67" s="141">
        <v>0</v>
      </c>
      <c r="N67" s="141">
        <v>6</v>
      </c>
      <c r="O67" s="141">
        <v>207</v>
      </c>
      <c r="P67" s="141">
        <v>645</v>
      </c>
      <c r="Q67" s="142">
        <f t="shared" si="1"/>
        <v>0.32093023255813952</v>
      </c>
    </row>
    <row r="68" spans="1:17" s="220" customFormat="1" ht="15.95" customHeight="1" x14ac:dyDescent="0.2">
      <c r="A68" s="71">
        <v>49</v>
      </c>
      <c r="B68" s="72">
        <v>700</v>
      </c>
      <c r="C68" s="73" t="s">
        <v>138</v>
      </c>
      <c r="D68" s="134">
        <f t="shared" si="0"/>
        <v>7</v>
      </c>
      <c r="E68" s="135">
        <v>16</v>
      </c>
      <c r="F68" s="135">
        <v>79</v>
      </c>
      <c r="G68" s="135">
        <v>3</v>
      </c>
      <c r="H68" s="135">
        <v>7</v>
      </c>
      <c r="I68" s="135">
        <v>12</v>
      </c>
      <c r="J68" s="135">
        <v>4</v>
      </c>
      <c r="K68" s="135">
        <v>72</v>
      </c>
      <c r="L68" s="135">
        <v>12</v>
      </c>
      <c r="M68" s="135">
        <v>0</v>
      </c>
      <c r="N68" s="135">
        <v>3</v>
      </c>
      <c r="O68" s="135">
        <v>208</v>
      </c>
      <c r="P68" s="135">
        <v>645</v>
      </c>
      <c r="Q68" s="136">
        <f t="shared" si="1"/>
        <v>0.32248062015503876</v>
      </c>
    </row>
    <row r="69" spans="1:17" s="220" customFormat="1" ht="15.95" customHeight="1" x14ac:dyDescent="0.2">
      <c r="A69" s="65">
        <v>50</v>
      </c>
      <c r="B69" s="66">
        <v>700</v>
      </c>
      <c r="C69" s="67" t="s">
        <v>139</v>
      </c>
      <c r="D69" s="140">
        <f t="shared" si="0"/>
        <v>10</v>
      </c>
      <c r="E69" s="141">
        <v>20</v>
      </c>
      <c r="F69" s="141">
        <v>67</v>
      </c>
      <c r="G69" s="141">
        <v>4</v>
      </c>
      <c r="H69" s="141">
        <v>4</v>
      </c>
      <c r="I69" s="141">
        <v>38</v>
      </c>
      <c r="J69" s="141">
        <v>4</v>
      </c>
      <c r="K69" s="141">
        <v>57</v>
      </c>
      <c r="L69" s="141">
        <v>12</v>
      </c>
      <c r="M69" s="141">
        <v>0</v>
      </c>
      <c r="N69" s="141">
        <v>10</v>
      </c>
      <c r="O69" s="141">
        <v>216</v>
      </c>
      <c r="P69" s="141">
        <v>645</v>
      </c>
      <c r="Q69" s="142">
        <f t="shared" si="1"/>
        <v>0.33488372093023255</v>
      </c>
    </row>
    <row r="70" spans="1:17" s="220" customFormat="1" ht="15.95" customHeight="1" x14ac:dyDescent="0.2">
      <c r="A70" s="71">
        <v>51</v>
      </c>
      <c r="B70" s="72">
        <v>700</v>
      </c>
      <c r="C70" s="73" t="s">
        <v>140</v>
      </c>
      <c r="D70" s="134">
        <f t="shared" si="0"/>
        <v>30</v>
      </c>
      <c r="E70" s="135">
        <v>30</v>
      </c>
      <c r="F70" s="135">
        <v>86</v>
      </c>
      <c r="G70" s="135">
        <v>4</v>
      </c>
      <c r="H70" s="135">
        <v>4</v>
      </c>
      <c r="I70" s="135">
        <v>36</v>
      </c>
      <c r="J70" s="135">
        <v>2</v>
      </c>
      <c r="K70" s="135">
        <v>56</v>
      </c>
      <c r="L70" s="135">
        <v>9</v>
      </c>
      <c r="M70" s="135">
        <v>0</v>
      </c>
      <c r="N70" s="135">
        <v>7</v>
      </c>
      <c r="O70" s="135">
        <v>234</v>
      </c>
      <c r="P70" s="135">
        <v>645</v>
      </c>
      <c r="Q70" s="136">
        <f t="shared" si="1"/>
        <v>0.36279069767441863</v>
      </c>
    </row>
    <row r="71" spans="1:17" s="89" customFormat="1" ht="15.95" customHeight="1" x14ac:dyDescent="0.25">
      <c r="A71" s="59" t="s">
        <v>183</v>
      </c>
      <c r="B71" s="60">
        <v>700</v>
      </c>
      <c r="C71" s="61" t="s">
        <v>15</v>
      </c>
      <c r="D71" s="137">
        <f t="shared" si="0"/>
        <v>59</v>
      </c>
      <c r="E71" s="138">
        <v>128</v>
      </c>
      <c r="F71" s="138">
        <v>458</v>
      </c>
      <c r="G71" s="138">
        <v>31</v>
      </c>
      <c r="H71" s="138">
        <v>26</v>
      </c>
      <c r="I71" s="138">
        <v>160</v>
      </c>
      <c r="J71" s="138">
        <v>20</v>
      </c>
      <c r="K71" s="138">
        <v>399</v>
      </c>
      <c r="L71" s="138">
        <v>64</v>
      </c>
      <c r="M71" s="138">
        <v>0</v>
      </c>
      <c r="N71" s="138">
        <v>36</v>
      </c>
      <c r="O71" s="138">
        <v>1322</v>
      </c>
      <c r="P71" s="138">
        <v>3871</v>
      </c>
      <c r="Q71" s="139">
        <f t="shared" si="1"/>
        <v>0.34151382071816067</v>
      </c>
    </row>
    <row r="72" spans="1:17" s="220" customFormat="1" ht="15.95" customHeight="1" x14ac:dyDescent="0.2">
      <c r="A72" s="71">
        <v>52</v>
      </c>
      <c r="B72" s="72">
        <v>701</v>
      </c>
      <c r="C72" s="73" t="s">
        <v>126</v>
      </c>
      <c r="D72" s="134">
        <f t="shared" si="0"/>
        <v>9</v>
      </c>
      <c r="E72" s="135">
        <v>22</v>
      </c>
      <c r="F72" s="135">
        <v>86</v>
      </c>
      <c r="G72" s="135">
        <v>10</v>
      </c>
      <c r="H72" s="135">
        <v>6</v>
      </c>
      <c r="I72" s="135">
        <v>23</v>
      </c>
      <c r="J72" s="135">
        <v>6</v>
      </c>
      <c r="K72" s="135">
        <v>77</v>
      </c>
      <c r="L72" s="135">
        <v>6</v>
      </c>
      <c r="M72" s="135">
        <v>0</v>
      </c>
      <c r="N72" s="135">
        <v>8</v>
      </c>
      <c r="O72" s="135">
        <v>244</v>
      </c>
      <c r="P72" s="135">
        <v>627</v>
      </c>
      <c r="Q72" s="136">
        <f t="shared" si="1"/>
        <v>0.38915470494417864</v>
      </c>
    </row>
    <row r="73" spans="1:17" s="220" customFormat="1" ht="15.95" customHeight="1" x14ac:dyDescent="0.2">
      <c r="A73" s="65">
        <v>53</v>
      </c>
      <c r="B73" s="66">
        <v>701</v>
      </c>
      <c r="C73" s="67" t="s">
        <v>128</v>
      </c>
      <c r="D73" s="140">
        <f t="shared" ref="D73:D136" si="2">(LARGE(E73:N73,1)-LARGE(E73:N73,2))</f>
        <v>10</v>
      </c>
      <c r="E73" s="141">
        <v>26</v>
      </c>
      <c r="F73" s="141">
        <v>74</v>
      </c>
      <c r="G73" s="141">
        <v>10</v>
      </c>
      <c r="H73" s="141">
        <v>3</v>
      </c>
      <c r="I73" s="141">
        <v>27</v>
      </c>
      <c r="J73" s="141">
        <v>11</v>
      </c>
      <c r="K73" s="141">
        <v>84</v>
      </c>
      <c r="L73" s="141">
        <v>8</v>
      </c>
      <c r="M73" s="141">
        <v>0</v>
      </c>
      <c r="N73" s="141">
        <v>5</v>
      </c>
      <c r="O73" s="141">
        <v>248</v>
      </c>
      <c r="P73" s="141">
        <v>627</v>
      </c>
      <c r="Q73" s="142">
        <f t="shared" ref="Q73:Q136" si="3">O73/P73</f>
        <v>0.39553429027113235</v>
      </c>
    </row>
    <row r="74" spans="1:17" s="89" customFormat="1" ht="15.95" customHeight="1" x14ac:dyDescent="0.25">
      <c r="A74" s="59" t="s">
        <v>183</v>
      </c>
      <c r="B74" s="60">
        <v>701</v>
      </c>
      <c r="C74" s="61" t="s">
        <v>11</v>
      </c>
      <c r="D74" s="137">
        <f t="shared" si="2"/>
        <v>1</v>
      </c>
      <c r="E74" s="138">
        <v>48</v>
      </c>
      <c r="F74" s="138">
        <v>160</v>
      </c>
      <c r="G74" s="138">
        <v>20</v>
      </c>
      <c r="H74" s="138">
        <v>9</v>
      </c>
      <c r="I74" s="138">
        <v>50</v>
      </c>
      <c r="J74" s="138">
        <v>17</v>
      </c>
      <c r="K74" s="138">
        <v>161</v>
      </c>
      <c r="L74" s="138">
        <v>14</v>
      </c>
      <c r="M74" s="138">
        <v>0</v>
      </c>
      <c r="N74" s="138">
        <v>13</v>
      </c>
      <c r="O74" s="138">
        <v>492</v>
      </c>
      <c r="P74" s="138">
        <v>1254</v>
      </c>
      <c r="Q74" s="139">
        <f t="shared" si="3"/>
        <v>0.3923444976076555</v>
      </c>
    </row>
    <row r="75" spans="1:17" s="220" customFormat="1" ht="15.95" customHeight="1" x14ac:dyDescent="0.2">
      <c r="A75" s="65">
        <v>54</v>
      </c>
      <c r="B75" s="66">
        <v>702</v>
      </c>
      <c r="C75" s="67" t="s">
        <v>126</v>
      </c>
      <c r="D75" s="140">
        <f t="shared" si="2"/>
        <v>10</v>
      </c>
      <c r="E75" s="141">
        <v>58</v>
      </c>
      <c r="F75" s="141">
        <v>66</v>
      </c>
      <c r="G75" s="141">
        <v>3</v>
      </c>
      <c r="H75" s="141">
        <v>1</v>
      </c>
      <c r="I75" s="141">
        <v>24</v>
      </c>
      <c r="J75" s="141">
        <v>10</v>
      </c>
      <c r="K75" s="141">
        <v>76</v>
      </c>
      <c r="L75" s="141">
        <v>12</v>
      </c>
      <c r="M75" s="141">
        <v>0</v>
      </c>
      <c r="N75" s="141">
        <v>2</v>
      </c>
      <c r="O75" s="141">
        <v>252</v>
      </c>
      <c r="P75" s="141">
        <v>513</v>
      </c>
      <c r="Q75" s="142">
        <f t="shared" si="3"/>
        <v>0.49122807017543857</v>
      </c>
    </row>
    <row r="76" spans="1:17" s="220" customFormat="1" ht="15.95" customHeight="1" x14ac:dyDescent="0.2">
      <c r="A76" s="71">
        <v>55</v>
      </c>
      <c r="B76" s="72">
        <v>702</v>
      </c>
      <c r="C76" s="73" t="s">
        <v>128</v>
      </c>
      <c r="D76" s="134">
        <f t="shared" si="2"/>
        <v>30</v>
      </c>
      <c r="E76" s="135">
        <v>56</v>
      </c>
      <c r="F76" s="135">
        <v>45</v>
      </c>
      <c r="G76" s="135">
        <v>3</v>
      </c>
      <c r="H76" s="135">
        <v>2</v>
      </c>
      <c r="I76" s="135">
        <v>24</v>
      </c>
      <c r="J76" s="135">
        <v>11</v>
      </c>
      <c r="K76" s="135">
        <v>86</v>
      </c>
      <c r="L76" s="135">
        <v>11</v>
      </c>
      <c r="M76" s="135">
        <v>0</v>
      </c>
      <c r="N76" s="135">
        <v>6</v>
      </c>
      <c r="O76" s="135">
        <v>244</v>
      </c>
      <c r="P76" s="135">
        <v>512</v>
      </c>
      <c r="Q76" s="136">
        <f t="shared" si="3"/>
        <v>0.4765625</v>
      </c>
    </row>
    <row r="77" spans="1:17" s="89" customFormat="1" ht="15.95" customHeight="1" x14ac:dyDescent="0.25">
      <c r="A77" s="59" t="s">
        <v>183</v>
      </c>
      <c r="B77" s="60">
        <v>702</v>
      </c>
      <c r="C77" s="61" t="s">
        <v>11</v>
      </c>
      <c r="D77" s="137">
        <f t="shared" si="2"/>
        <v>48</v>
      </c>
      <c r="E77" s="138">
        <v>114</v>
      </c>
      <c r="F77" s="138">
        <v>111</v>
      </c>
      <c r="G77" s="138">
        <v>6</v>
      </c>
      <c r="H77" s="138">
        <v>3</v>
      </c>
      <c r="I77" s="138">
        <v>48</v>
      </c>
      <c r="J77" s="138">
        <v>21</v>
      </c>
      <c r="K77" s="138">
        <v>162</v>
      </c>
      <c r="L77" s="138">
        <v>23</v>
      </c>
      <c r="M77" s="138">
        <v>0</v>
      </c>
      <c r="N77" s="138">
        <v>8</v>
      </c>
      <c r="O77" s="138">
        <v>496</v>
      </c>
      <c r="P77" s="138">
        <v>1025</v>
      </c>
      <c r="Q77" s="139">
        <f t="shared" si="3"/>
        <v>0.48390243902439023</v>
      </c>
    </row>
    <row r="78" spans="1:17" s="220" customFormat="1" ht="15.95" customHeight="1" x14ac:dyDescent="0.2">
      <c r="A78" s="71">
        <v>56</v>
      </c>
      <c r="B78" s="72">
        <v>703</v>
      </c>
      <c r="C78" s="73" t="s">
        <v>126</v>
      </c>
      <c r="D78" s="134">
        <f t="shared" si="2"/>
        <v>21</v>
      </c>
      <c r="E78" s="135">
        <v>31</v>
      </c>
      <c r="F78" s="135">
        <v>42</v>
      </c>
      <c r="G78" s="135">
        <v>4</v>
      </c>
      <c r="H78" s="135">
        <v>3</v>
      </c>
      <c r="I78" s="135">
        <v>22</v>
      </c>
      <c r="J78" s="135">
        <v>4</v>
      </c>
      <c r="K78" s="135">
        <v>63</v>
      </c>
      <c r="L78" s="135">
        <v>8</v>
      </c>
      <c r="M78" s="135">
        <v>0</v>
      </c>
      <c r="N78" s="135">
        <v>1</v>
      </c>
      <c r="O78" s="135">
        <v>178</v>
      </c>
      <c r="P78" s="135">
        <v>382</v>
      </c>
      <c r="Q78" s="136">
        <f t="shared" si="3"/>
        <v>0.46596858638743455</v>
      </c>
    </row>
    <row r="79" spans="1:17" s="220" customFormat="1" ht="15.95" customHeight="1" x14ac:dyDescent="0.2">
      <c r="A79" s="65">
        <v>57</v>
      </c>
      <c r="B79" s="66">
        <v>703</v>
      </c>
      <c r="C79" s="67" t="s">
        <v>128</v>
      </c>
      <c r="D79" s="140">
        <f t="shared" si="2"/>
        <v>10</v>
      </c>
      <c r="E79" s="141">
        <v>32</v>
      </c>
      <c r="F79" s="141">
        <v>38</v>
      </c>
      <c r="G79" s="141">
        <v>13</v>
      </c>
      <c r="H79" s="141">
        <v>4</v>
      </c>
      <c r="I79" s="141">
        <v>18</v>
      </c>
      <c r="J79" s="141">
        <v>4</v>
      </c>
      <c r="K79" s="141">
        <v>48</v>
      </c>
      <c r="L79" s="141">
        <v>13</v>
      </c>
      <c r="M79" s="141">
        <v>1</v>
      </c>
      <c r="N79" s="141">
        <v>8</v>
      </c>
      <c r="O79" s="141">
        <v>179</v>
      </c>
      <c r="P79" s="141">
        <v>382</v>
      </c>
      <c r="Q79" s="142">
        <f t="shared" si="3"/>
        <v>0.468586387434555</v>
      </c>
    </row>
    <row r="80" spans="1:17" s="89" customFormat="1" ht="15.95" customHeight="1" x14ac:dyDescent="0.25">
      <c r="A80" s="59" t="s">
        <v>183</v>
      </c>
      <c r="B80" s="60">
        <v>703</v>
      </c>
      <c r="C80" s="61" t="s">
        <v>11</v>
      </c>
      <c r="D80" s="137">
        <f t="shared" si="2"/>
        <v>31</v>
      </c>
      <c r="E80" s="138">
        <v>63</v>
      </c>
      <c r="F80" s="138">
        <v>80</v>
      </c>
      <c r="G80" s="138">
        <v>17</v>
      </c>
      <c r="H80" s="138">
        <v>7</v>
      </c>
      <c r="I80" s="138">
        <v>40</v>
      </c>
      <c r="J80" s="138">
        <v>8</v>
      </c>
      <c r="K80" s="138">
        <v>111</v>
      </c>
      <c r="L80" s="138">
        <v>21</v>
      </c>
      <c r="M80" s="138">
        <v>1</v>
      </c>
      <c r="N80" s="138">
        <v>9</v>
      </c>
      <c r="O80" s="138">
        <v>357</v>
      </c>
      <c r="P80" s="138">
        <v>764</v>
      </c>
      <c r="Q80" s="139">
        <f t="shared" si="3"/>
        <v>0.46727748691099474</v>
      </c>
    </row>
    <row r="81" spans="1:17" s="220" customFormat="1" ht="15.95" customHeight="1" x14ac:dyDescent="0.2">
      <c r="A81" s="65">
        <v>58</v>
      </c>
      <c r="B81" s="66">
        <v>704</v>
      </c>
      <c r="C81" s="67" t="s">
        <v>126</v>
      </c>
      <c r="D81" s="140">
        <f t="shared" si="2"/>
        <v>14</v>
      </c>
      <c r="E81" s="141">
        <v>34</v>
      </c>
      <c r="F81" s="141">
        <v>50</v>
      </c>
      <c r="G81" s="141">
        <v>11</v>
      </c>
      <c r="H81" s="141">
        <v>5</v>
      </c>
      <c r="I81" s="141">
        <v>18</v>
      </c>
      <c r="J81" s="141">
        <v>7</v>
      </c>
      <c r="K81" s="141">
        <v>64</v>
      </c>
      <c r="L81" s="141">
        <v>6</v>
      </c>
      <c r="M81" s="141">
        <v>1</v>
      </c>
      <c r="N81" s="141">
        <v>8</v>
      </c>
      <c r="O81" s="141">
        <v>204</v>
      </c>
      <c r="P81" s="141">
        <v>414</v>
      </c>
      <c r="Q81" s="142">
        <f t="shared" si="3"/>
        <v>0.49275362318840582</v>
      </c>
    </row>
    <row r="82" spans="1:17" s="220" customFormat="1" ht="15.95" customHeight="1" x14ac:dyDescent="0.2">
      <c r="A82" s="71">
        <v>59</v>
      </c>
      <c r="B82" s="72">
        <v>704</v>
      </c>
      <c r="C82" s="73" t="s">
        <v>128</v>
      </c>
      <c r="D82" s="134">
        <f t="shared" si="2"/>
        <v>8</v>
      </c>
      <c r="E82" s="135">
        <v>39</v>
      </c>
      <c r="F82" s="135">
        <v>57</v>
      </c>
      <c r="G82" s="135">
        <v>9</v>
      </c>
      <c r="H82" s="135">
        <v>2</v>
      </c>
      <c r="I82" s="135">
        <v>15</v>
      </c>
      <c r="J82" s="135">
        <v>19</v>
      </c>
      <c r="K82" s="135">
        <v>49</v>
      </c>
      <c r="L82" s="135">
        <v>2</v>
      </c>
      <c r="M82" s="135">
        <v>0</v>
      </c>
      <c r="N82" s="135">
        <v>4</v>
      </c>
      <c r="O82" s="135">
        <v>196</v>
      </c>
      <c r="P82" s="135">
        <v>414</v>
      </c>
      <c r="Q82" s="136">
        <f t="shared" si="3"/>
        <v>0.47342995169082125</v>
      </c>
    </row>
    <row r="83" spans="1:17" s="89" customFormat="1" ht="15.95" customHeight="1" x14ac:dyDescent="0.25">
      <c r="A83" s="59" t="s">
        <v>183</v>
      </c>
      <c r="B83" s="60">
        <v>704</v>
      </c>
      <c r="C83" s="61" t="s">
        <v>11</v>
      </c>
      <c r="D83" s="137">
        <f t="shared" si="2"/>
        <v>6</v>
      </c>
      <c r="E83" s="138">
        <v>73</v>
      </c>
      <c r="F83" s="138">
        <v>107</v>
      </c>
      <c r="G83" s="138">
        <v>20</v>
      </c>
      <c r="H83" s="138">
        <v>7</v>
      </c>
      <c r="I83" s="138">
        <v>33</v>
      </c>
      <c r="J83" s="138">
        <v>26</v>
      </c>
      <c r="K83" s="138">
        <v>113</v>
      </c>
      <c r="L83" s="138">
        <v>8</v>
      </c>
      <c r="M83" s="138">
        <v>1</v>
      </c>
      <c r="N83" s="138">
        <v>12</v>
      </c>
      <c r="O83" s="138">
        <v>400</v>
      </c>
      <c r="P83" s="138">
        <v>828</v>
      </c>
      <c r="Q83" s="139">
        <f t="shared" si="3"/>
        <v>0.48309178743961351</v>
      </c>
    </row>
    <row r="84" spans="1:17" s="220" customFormat="1" ht="15.95" customHeight="1" x14ac:dyDescent="0.2">
      <c r="A84" s="71">
        <v>60</v>
      </c>
      <c r="B84" s="72">
        <v>705</v>
      </c>
      <c r="C84" s="73" t="s">
        <v>126</v>
      </c>
      <c r="D84" s="134">
        <f t="shared" si="2"/>
        <v>4</v>
      </c>
      <c r="E84" s="135">
        <v>50</v>
      </c>
      <c r="F84" s="135">
        <v>102</v>
      </c>
      <c r="G84" s="135">
        <v>17</v>
      </c>
      <c r="H84" s="135">
        <v>4</v>
      </c>
      <c r="I84" s="135">
        <v>42</v>
      </c>
      <c r="J84" s="135">
        <v>8</v>
      </c>
      <c r="K84" s="135">
        <v>98</v>
      </c>
      <c r="L84" s="135">
        <v>12</v>
      </c>
      <c r="M84" s="135">
        <v>0</v>
      </c>
      <c r="N84" s="135">
        <v>3</v>
      </c>
      <c r="O84" s="135">
        <v>336</v>
      </c>
      <c r="P84" s="135">
        <v>733</v>
      </c>
      <c r="Q84" s="136">
        <f t="shared" si="3"/>
        <v>0.45839017735334242</v>
      </c>
    </row>
    <row r="85" spans="1:17" s="220" customFormat="1" ht="15.95" customHeight="1" x14ac:dyDescent="0.2">
      <c r="A85" s="65">
        <v>61</v>
      </c>
      <c r="B85" s="66">
        <v>705</v>
      </c>
      <c r="C85" s="67" t="s">
        <v>128</v>
      </c>
      <c r="D85" s="140">
        <f t="shared" si="2"/>
        <v>13</v>
      </c>
      <c r="E85" s="141">
        <v>50</v>
      </c>
      <c r="F85" s="141">
        <v>92</v>
      </c>
      <c r="G85" s="141">
        <v>8</v>
      </c>
      <c r="H85" s="141">
        <v>4</v>
      </c>
      <c r="I85" s="141">
        <v>27</v>
      </c>
      <c r="J85" s="141">
        <v>10</v>
      </c>
      <c r="K85" s="141">
        <v>105</v>
      </c>
      <c r="L85" s="141">
        <v>12</v>
      </c>
      <c r="M85" s="141">
        <v>1</v>
      </c>
      <c r="N85" s="141">
        <v>19</v>
      </c>
      <c r="O85" s="141">
        <v>328</v>
      </c>
      <c r="P85" s="141">
        <v>732</v>
      </c>
      <c r="Q85" s="142">
        <f t="shared" si="3"/>
        <v>0.44808743169398907</v>
      </c>
    </row>
    <row r="86" spans="1:17" s="220" customFormat="1" ht="15.95" customHeight="1" x14ac:dyDescent="0.2">
      <c r="A86" s="71">
        <v>62</v>
      </c>
      <c r="B86" s="72">
        <v>705</v>
      </c>
      <c r="C86" s="73" t="s">
        <v>129</v>
      </c>
      <c r="D86" s="134">
        <f t="shared" si="2"/>
        <v>13</v>
      </c>
      <c r="E86" s="135">
        <v>61</v>
      </c>
      <c r="F86" s="135">
        <v>112</v>
      </c>
      <c r="G86" s="135">
        <v>11</v>
      </c>
      <c r="H86" s="135">
        <v>6</v>
      </c>
      <c r="I86" s="135">
        <v>25</v>
      </c>
      <c r="J86" s="135">
        <v>18</v>
      </c>
      <c r="K86" s="135">
        <v>99</v>
      </c>
      <c r="L86" s="135">
        <v>11</v>
      </c>
      <c r="M86" s="135">
        <v>0</v>
      </c>
      <c r="N86" s="135">
        <v>7</v>
      </c>
      <c r="O86" s="135">
        <v>350</v>
      </c>
      <c r="P86" s="135">
        <v>732</v>
      </c>
      <c r="Q86" s="136">
        <f t="shared" si="3"/>
        <v>0.47814207650273222</v>
      </c>
    </row>
    <row r="87" spans="1:17" s="89" customFormat="1" ht="15.95" customHeight="1" x14ac:dyDescent="0.25">
      <c r="A87" s="59" t="s">
        <v>183</v>
      </c>
      <c r="B87" s="60">
        <v>705</v>
      </c>
      <c r="C87" s="61" t="s">
        <v>12</v>
      </c>
      <c r="D87" s="137">
        <f t="shared" si="2"/>
        <v>4</v>
      </c>
      <c r="E87" s="138">
        <v>161</v>
      </c>
      <c r="F87" s="138">
        <v>306</v>
      </c>
      <c r="G87" s="138">
        <v>36</v>
      </c>
      <c r="H87" s="138">
        <v>14</v>
      </c>
      <c r="I87" s="138">
        <v>94</v>
      </c>
      <c r="J87" s="138">
        <v>36</v>
      </c>
      <c r="K87" s="138">
        <v>302</v>
      </c>
      <c r="L87" s="138">
        <v>35</v>
      </c>
      <c r="M87" s="138">
        <v>1</v>
      </c>
      <c r="N87" s="138">
        <v>29</v>
      </c>
      <c r="O87" s="138">
        <v>1014</v>
      </c>
      <c r="P87" s="138">
        <v>2197</v>
      </c>
      <c r="Q87" s="139">
        <f t="shared" si="3"/>
        <v>0.46153846153846156</v>
      </c>
    </row>
    <row r="88" spans="1:17" s="220" customFormat="1" ht="15.95" customHeight="1" x14ac:dyDescent="0.2">
      <c r="A88" s="71">
        <v>63</v>
      </c>
      <c r="B88" s="72">
        <v>706</v>
      </c>
      <c r="C88" s="73" t="s">
        <v>126</v>
      </c>
      <c r="D88" s="134">
        <f t="shared" si="2"/>
        <v>68</v>
      </c>
      <c r="E88" s="135">
        <v>6</v>
      </c>
      <c r="F88" s="135">
        <v>128</v>
      </c>
      <c r="G88" s="135">
        <v>2</v>
      </c>
      <c r="H88" s="135">
        <v>5</v>
      </c>
      <c r="I88" s="135">
        <v>27</v>
      </c>
      <c r="J88" s="135">
        <v>6</v>
      </c>
      <c r="K88" s="135">
        <v>60</v>
      </c>
      <c r="L88" s="135">
        <v>11</v>
      </c>
      <c r="M88" s="135">
        <v>0</v>
      </c>
      <c r="N88" s="135">
        <v>6</v>
      </c>
      <c r="O88" s="135">
        <v>251</v>
      </c>
      <c r="P88" s="135">
        <v>582</v>
      </c>
      <c r="Q88" s="136">
        <f t="shared" si="3"/>
        <v>0.43127147766323026</v>
      </c>
    </row>
    <row r="89" spans="1:17" s="220" customFormat="1" ht="15.95" customHeight="1" x14ac:dyDescent="0.2">
      <c r="A89" s="65">
        <v>64</v>
      </c>
      <c r="B89" s="66">
        <v>706</v>
      </c>
      <c r="C89" s="67" t="s">
        <v>128</v>
      </c>
      <c r="D89" s="140">
        <f t="shared" si="2"/>
        <v>49</v>
      </c>
      <c r="E89" s="141">
        <v>10</v>
      </c>
      <c r="F89" s="141">
        <v>117</v>
      </c>
      <c r="G89" s="141">
        <v>6</v>
      </c>
      <c r="H89" s="141">
        <v>2</v>
      </c>
      <c r="I89" s="141">
        <v>20</v>
      </c>
      <c r="J89" s="141">
        <v>3</v>
      </c>
      <c r="K89" s="141">
        <v>68</v>
      </c>
      <c r="L89" s="141">
        <v>7</v>
      </c>
      <c r="M89" s="141">
        <v>0</v>
      </c>
      <c r="N89" s="141">
        <v>7</v>
      </c>
      <c r="O89" s="141">
        <v>240</v>
      </c>
      <c r="P89" s="141">
        <v>582</v>
      </c>
      <c r="Q89" s="142">
        <f t="shared" si="3"/>
        <v>0.41237113402061853</v>
      </c>
    </row>
    <row r="90" spans="1:17" s="89" customFormat="1" ht="15.95" customHeight="1" x14ac:dyDescent="0.25">
      <c r="A90" s="59" t="s">
        <v>183</v>
      </c>
      <c r="B90" s="60">
        <v>706</v>
      </c>
      <c r="C90" s="61" t="s">
        <v>11</v>
      </c>
      <c r="D90" s="137">
        <f t="shared" si="2"/>
        <v>117</v>
      </c>
      <c r="E90" s="138">
        <v>16</v>
      </c>
      <c r="F90" s="138">
        <v>245</v>
      </c>
      <c r="G90" s="138">
        <v>8</v>
      </c>
      <c r="H90" s="138">
        <v>7</v>
      </c>
      <c r="I90" s="138">
        <v>47</v>
      </c>
      <c r="J90" s="138">
        <v>9</v>
      </c>
      <c r="K90" s="138">
        <v>128</v>
      </c>
      <c r="L90" s="138">
        <v>18</v>
      </c>
      <c r="M90" s="138">
        <v>0</v>
      </c>
      <c r="N90" s="138">
        <v>13</v>
      </c>
      <c r="O90" s="138">
        <v>491</v>
      </c>
      <c r="P90" s="138">
        <v>1164</v>
      </c>
      <c r="Q90" s="139">
        <f t="shared" si="3"/>
        <v>0.4218213058419244</v>
      </c>
    </row>
    <row r="91" spans="1:17" s="220" customFormat="1" ht="15.95" customHeight="1" x14ac:dyDescent="0.2">
      <c r="A91" s="65">
        <v>65</v>
      </c>
      <c r="B91" s="66">
        <v>707</v>
      </c>
      <c r="C91" s="67" t="s">
        <v>126</v>
      </c>
      <c r="D91" s="140">
        <f t="shared" si="2"/>
        <v>60</v>
      </c>
      <c r="E91" s="141">
        <v>19</v>
      </c>
      <c r="F91" s="141">
        <v>89</v>
      </c>
      <c r="G91" s="141">
        <v>3</v>
      </c>
      <c r="H91" s="141">
        <v>2</v>
      </c>
      <c r="I91" s="141">
        <v>19</v>
      </c>
      <c r="J91" s="141">
        <v>2</v>
      </c>
      <c r="K91" s="141">
        <v>29</v>
      </c>
      <c r="L91" s="141">
        <v>16</v>
      </c>
      <c r="M91" s="141">
        <v>0</v>
      </c>
      <c r="N91" s="141">
        <v>4</v>
      </c>
      <c r="O91" s="141">
        <v>183</v>
      </c>
      <c r="P91" s="141">
        <v>384</v>
      </c>
      <c r="Q91" s="142">
        <f t="shared" si="3"/>
        <v>0.4765625</v>
      </c>
    </row>
    <row r="92" spans="1:17" s="220" customFormat="1" ht="15.95" customHeight="1" x14ac:dyDescent="0.2">
      <c r="A92" s="71">
        <v>66</v>
      </c>
      <c r="B92" s="72">
        <v>707</v>
      </c>
      <c r="C92" s="73" t="s">
        <v>128</v>
      </c>
      <c r="D92" s="134">
        <f t="shared" si="2"/>
        <v>46</v>
      </c>
      <c r="E92" s="135">
        <v>15</v>
      </c>
      <c r="F92" s="135">
        <v>90</v>
      </c>
      <c r="G92" s="135">
        <v>4</v>
      </c>
      <c r="H92" s="135">
        <v>0</v>
      </c>
      <c r="I92" s="135">
        <v>7</v>
      </c>
      <c r="J92" s="135">
        <v>5</v>
      </c>
      <c r="K92" s="135">
        <v>44</v>
      </c>
      <c r="L92" s="135">
        <v>8</v>
      </c>
      <c r="M92" s="135">
        <v>0</v>
      </c>
      <c r="N92" s="135">
        <v>3</v>
      </c>
      <c r="O92" s="135">
        <v>176</v>
      </c>
      <c r="P92" s="135">
        <v>384</v>
      </c>
      <c r="Q92" s="136">
        <f t="shared" si="3"/>
        <v>0.45833333333333331</v>
      </c>
    </row>
    <row r="93" spans="1:17" s="89" customFormat="1" ht="15.95" customHeight="1" x14ac:dyDescent="0.25">
      <c r="A93" s="59" t="s">
        <v>183</v>
      </c>
      <c r="B93" s="60">
        <v>707</v>
      </c>
      <c r="C93" s="61" t="s">
        <v>11</v>
      </c>
      <c r="D93" s="137">
        <f t="shared" si="2"/>
        <v>106</v>
      </c>
      <c r="E93" s="138">
        <v>34</v>
      </c>
      <c r="F93" s="138">
        <v>179</v>
      </c>
      <c r="G93" s="138">
        <v>7</v>
      </c>
      <c r="H93" s="138">
        <v>2</v>
      </c>
      <c r="I93" s="138">
        <v>26</v>
      </c>
      <c r="J93" s="138">
        <v>7</v>
      </c>
      <c r="K93" s="138">
        <v>73</v>
      </c>
      <c r="L93" s="138">
        <v>24</v>
      </c>
      <c r="M93" s="138">
        <v>0</v>
      </c>
      <c r="N93" s="138">
        <v>7</v>
      </c>
      <c r="O93" s="138">
        <v>359</v>
      </c>
      <c r="P93" s="138">
        <v>768</v>
      </c>
      <c r="Q93" s="139">
        <f t="shared" si="3"/>
        <v>0.46744791666666669</v>
      </c>
    </row>
    <row r="94" spans="1:17" s="220" customFormat="1" ht="15.95" customHeight="1" x14ac:dyDescent="0.2">
      <c r="A94" s="71">
        <v>67</v>
      </c>
      <c r="B94" s="72">
        <v>708</v>
      </c>
      <c r="C94" s="73" t="s">
        <v>126</v>
      </c>
      <c r="D94" s="134">
        <f t="shared" si="2"/>
        <v>42</v>
      </c>
      <c r="E94" s="135">
        <v>21</v>
      </c>
      <c r="F94" s="135">
        <v>80</v>
      </c>
      <c r="G94" s="135">
        <v>2</v>
      </c>
      <c r="H94" s="135">
        <v>5</v>
      </c>
      <c r="I94" s="135">
        <v>38</v>
      </c>
      <c r="J94" s="135">
        <v>2</v>
      </c>
      <c r="K94" s="135">
        <v>35</v>
      </c>
      <c r="L94" s="135">
        <v>0</v>
      </c>
      <c r="M94" s="135">
        <v>0</v>
      </c>
      <c r="N94" s="135">
        <v>6</v>
      </c>
      <c r="O94" s="135">
        <v>189</v>
      </c>
      <c r="P94" s="135">
        <v>453</v>
      </c>
      <c r="Q94" s="136">
        <f t="shared" si="3"/>
        <v>0.41721854304635764</v>
      </c>
    </row>
    <row r="95" spans="1:17" s="220" customFormat="1" ht="15.95" customHeight="1" x14ac:dyDescent="0.2">
      <c r="A95" s="65">
        <v>68</v>
      </c>
      <c r="B95" s="66">
        <v>708</v>
      </c>
      <c r="C95" s="67" t="s">
        <v>128</v>
      </c>
      <c r="D95" s="140">
        <f t="shared" si="2"/>
        <v>64</v>
      </c>
      <c r="E95" s="141">
        <v>24</v>
      </c>
      <c r="F95" s="141">
        <v>101</v>
      </c>
      <c r="G95" s="141">
        <v>2</v>
      </c>
      <c r="H95" s="141">
        <v>3</v>
      </c>
      <c r="I95" s="141">
        <v>37</v>
      </c>
      <c r="J95" s="141">
        <v>1</v>
      </c>
      <c r="K95" s="141">
        <v>19</v>
      </c>
      <c r="L95" s="141">
        <v>4</v>
      </c>
      <c r="M95" s="141">
        <v>0</v>
      </c>
      <c r="N95" s="141">
        <v>0</v>
      </c>
      <c r="O95" s="141">
        <v>191</v>
      </c>
      <c r="P95" s="141">
        <v>452</v>
      </c>
      <c r="Q95" s="142">
        <f t="shared" si="3"/>
        <v>0.42256637168141592</v>
      </c>
    </row>
    <row r="96" spans="1:17" s="89" customFormat="1" ht="15.95" customHeight="1" x14ac:dyDescent="0.25">
      <c r="A96" s="59" t="s">
        <v>183</v>
      </c>
      <c r="B96" s="60">
        <v>708</v>
      </c>
      <c r="C96" s="61" t="s">
        <v>11</v>
      </c>
      <c r="D96" s="137">
        <f t="shared" si="2"/>
        <v>106</v>
      </c>
      <c r="E96" s="138">
        <v>45</v>
      </c>
      <c r="F96" s="138">
        <v>181</v>
      </c>
      <c r="G96" s="138">
        <v>4</v>
      </c>
      <c r="H96" s="138">
        <v>8</v>
      </c>
      <c r="I96" s="138">
        <v>75</v>
      </c>
      <c r="J96" s="138">
        <v>3</v>
      </c>
      <c r="K96" s="138">
        <v>54</v>
      </c>
      <c r="L96" s="138">
        <v>4</v>
      </c>
      <c r="M96" s="138">
        <v>0</v>
      </c>
      <c r="N96" s="138">
        <v>6</v>
      </c>
      <c r="O96" s="138">
        <v>380</v>
      </c>
      <c r="P96" s="138">
        <v>905</v>
      </c>
      <c r="Q96" s="139">
        <f t="shared" si="3"/>
        <v>0.41988950276243092</v>
      </c>
    </row>
    <row r="97" spans="1:17" s="220" customFormat="1" ht="15.95" customHeight="1" x14ac:dyDescent="0.2">
      <c r="A97" s="65">
        <v>69</v>
      </c>
      <c r="B97" s="66">
        <v>709</v>
      </c>
      <c r="C97" s="67" t="s">
        <v>126</v>
      </c>
      <c r="D97" s="140">
        <f t="shared" si="2"/>
        <v>56</v>
      </c>
      <c r="E97" s="141">
        <v>23</v>
      </c>
      <c r="F97" s="141">
        <v>128</v>
      </c>
      <c r="G97" s="141">
        <v>5</v>
      </c>
      <c r="H97" s="141">
        <v>6</v>
      </c>
      <c r="I97" s="141">
        <v>34</v>
      </c>
      <c r="J97" s="141">
        <v>0</v>
      </c>
      <c r="K97" s="141">
        <v>72</v>
      </c>
      <c r="L97" s="141">
        <v>11</v>
      </c>
      <c r="M97" s="141">
        <v>0</v>
      </c>
      <c r="N97" s="141">
        <v>8</v>
      </c>
      <c r="O97" s="141">
        <v>287</v>
      </c>
      <c r="P97" s="141">
        <v>657</v>
      </c>
      <c r="Q97" s="142">
        <f t="shared" si="3"/>
        <v>0.43683409436834092</v>
      </c>
    </row>
    <row r="98" spans="1:17" s="89" customFormat="1" ht="15.95" customHeight="1" x14ac:dyDescent="0.25">
      <c r="A98" s="59" t="s">
        <v>183</v>
      </c>
      <c r="B98" s="60">
        <v>709</v>
      </c>
      <c r="C98" s="61" t="s">
        <v>9</v>
      </c>
      <c r="D98" s="137">
        <f t="shared" si="2"/>
        <v>56</v>
      </c>
      <c r="E98" s="138">
        <v>23</v>
      </c>
      <c r="F98" s="138">
        <v>128</v>
      </c>
      <c r="G98" s="138">
        <v>5</v>
      </c>
      <c r="H98" s="138">
        <v>6</v>
      </c>
      <c r="I98" s="138">
        <v>34</v>
      </c>
      <c r="J98" s="138">
        <v>0</v>
      </c>
      <c r="K98" s="138">
        <v>72</v>
      </c>
      <c r="L98" s="138">
        <v>11</v>
      </c>
      <c r="M98" s="138">
        <v>0</v>
      </c>
      <c r="N98" s="138">
        <v>8</v>
      </c>
      <c r="O98" s="138">
        <v>287</v>
      </c>
      <c r="P98" s="138">
        <v>657</v>
      </c>
      <c r="Q98" s="139">
        <f t="shared" si="3"/>
        <v>0.43683409436834092</v>
      </c>
    </row>
    <row r="99" spans="1:17" s="220" customFormat="1" ht="15.95" customHeight="1" x14ac:dyDescent="0.2">
      <c r="A99" s="65">
        <v>70</v>
      </c>
      <c r="B99" s="66">
        <v>710</v>
      </c>
      <c r="C99" s="67" t="s">
        <v>126</v>
      </c>
      <c r="D99" s="140">
        <f t="shared" si="2"/>
        <v>55</v>
      </c>
      <c r="E99" s="141">
        <v>12</v>
      </c>
      <c r="F99" s="141">
        <v>103</v>
      </c>
      <c r="G99" s="141">
        <v>6</v>
      </c>
      <c r="H99" s="141">
        <v>3</v>
      </c>
      <c r="I99" s="141">
        <v>26</v>
      </c>
      <c r="J99" s="141">
        <v>4</v>
      </c>
      <c r="K99" s="141">
        <v>48</v>
      </c>
      <c r="L99" s="141">
        <v>7</v>
      </c>
      <c r="M99" s="141">
        <v>0</v>
      </c>
      <c r="N99" s="141">
        <v>7</v>
      </c>
      <c r="O99" s="141">
        <v>216</v>
      </c>
      <c r="P99" s="141">
        <v>501</v>
      </c>
      <c r="Q99" s="142">
        <f t="shared" si="3"/>
        <v>0.43113772455089822</v>
      </c>
    </row>
    <row r="100" spans="1:17" s="220" customFormat="1" ht="15.95" customHeight="1" x14ac:dyDescent="0.2">
      <c r="A100" s="71">
        <v>71</v>
      </c>
      <c r="B100" s="72">
        <v>710</v>
      </c>
      <c r="C100" s="73" t="s">
        <v>128</v>
      </c>
      <c r="D100" s="134">
        <f t="shared" si="2"/>
        <v>57</v>
      </c>
      <c r="E100" s="135">
        <v>17</v>
      </c>
      <c r="F100" s="135">
        <v>111</v>
      </c>
      <c r="G100" s="135">
        <v>5</v>
      </c>
      <c r="H100" s="135">
        <v>5</v>
      </c>
      <c r="I100" s="135">
        <v>28</v>
      </c>
      <c r="J100" s="135">
        <v>3</v>
      </c>
      <c r="K100" s="135">
        <v>54</v>
      </c>
      <c r="L100" s="135">
        <v>11</v>
      </c>
      <c r="M100" s="135">
        <v>0</v>
      </c>
      <c r="N100" s="135">
        <v>4</v>
      </c>
      <c r="O100" s="135">
        <v>238</v>
      </c>
      <c r="P100" s="135">
        <v>501</v>
      </c>
      <c r="Q100" s="136">
        <f t="shared" si="3"/>
        <v>0.47504990019960081</v>
      </c>
    </row>
    <row r="101" spans="1:17" s="89" customFormat="1" ht="15.95" customHeight="1" x14ac:dyDescent="0.25">
      <c r="A101" s="77" t="s">
        <v>183</v>
      </c>
      <c r="B101" s="78">
        <v>710</v>
      </c>
      <c r="C101" s="79" t="s">
        <v>11</v>
      </c>
      <c r="D101" s="152">
        <f t="shared" si="2"/>
        <v>112</v>
      </c>
      <c r="E101" s="145">
        <v>29</v>
      </c>
      <c r="F101" s="145">
        <v>214</v>
      </c>
      <c r="G101" s="145">
        <v>11</v>
      </c>
      <c r="H101" s="145">
        <v>8</v>
      </c>
      <c r="I101" s="145">
        <v>54</v>
      </c>
      <c r="J101" s="145">
        <v>7</v>
      </c>
      <c r="K101" s="145">
        <v>102</v>
      </c>
      <c r="L101" s="145">
        <v>18</v>
      </c>
      <c r="M101" s="145">
        <v>0</v>
      </c>
      <c r="N101" s="145">
        <v>11</v>
      </c>
      <c r="O101" s="145">
        <v>454</v>
      </c>
      <c r="P101" s="145">
        <v>1002</v>
      </c>
      <c r="Q101" s="146">
        <f t="shared" si="3"/>
        <v>0.45309381237524948</v>
      </c>
    </row>
    <row r="102" spans="1:17" s="220" customFormat="1" ht="16.7" customHeight="1" x14ac:dyDescent="0.2">
      <c r="A102" s="104">
        <v>72</v>
      </c>
      <c r="B102" s="105">
        <v>711</v>
      </c>
      <c r="C102" s="106" t="s">
        <v>126</v>
      </c>
      <c r="D102" s="153">
        <f t="shared" si="2"/>
        <v>67</v>
      </c>
      <c r="E102" s="147">
        <v>20</v>
      </c>
      <c r="F102" s="147">
        <v>133</v>
      </c>
      <c r="G102" s="147">
        <v>12</v>
      </c>
      <c r="H102" s="147">
        <v>14</v>
      </c>
      <c r="I102" s="147">
        <v>23</v>
      </c>
      <c r="J102" s="147">
        <v>8</v>
      </c>
      <c r="K102" s="147">
        <v>66</v>
      </c>
      <c r="L102" s="147">
        <v>17</v>
      </c>
      <c r="M102" s="147">
        <v>0</v>
      </c>
      <c r="N102" s="147">
        <v>11</v>
      </c>
      <c r="O102" s="147">
        <v>304</v>
      </c>
      <c r="P102" s="147">
        <v>719</v>
      </c>
      <c r="Q102" s="148">
        <f t="shared" si="3"/>
        <v>0.42280945757997218</v>
      </c>
    </row>
    <row r="103" spans="1:17" s="220" customFormat="1" ht="16.7" customHeight="1" x14ac:dyDescent="0.2">
      <c r="A103" s="65">
        <v>73</v>
      </c>
      <c r="B103" s="66">
        <v>711</v>
      </c>
      <c r="C103" s="67" t="s">
        <v>128</v>
      </c>
      <c r="D103" s="140">
        <f t="shared" si="2"/>
        <v>44</v>
      </c>
      <c r="E103" s="141">
        <v>34</v>
      </c>
      <c r="F103" s="141">
        <v>131</v>
      </c>
      <c r="G103" s="141">
        <v>4</v>
      </c>
      <c r="H103" s="141">
        <v>10</v>
      </c>
      <c r="I103" s="141">
        <v>29</v>
      </c>
      <c r="J103" s="141">
        <v>10</v>
      </c>
      <c r="K103" s="141">
        <v>87</v>
      </c>
      <c r="L103" s="141">
        <v>14</v>
      </c>
      <c r="M103" s="141">
        <v>0</v>
      </c>
      <c r="N103" s="141">
        <v>5</v>
      </c>
      <c r="O103" s="141">
        <v>324</v>
      </c>
      <c r="P103" s="141">
        <v>719</v>
      </c>
      <c r="Q103" s="142">
        <f t="shared" si="3"/>
        <v>0.45062586926286508</v>
      </c>
    </row>
    <row r="104" spans="1:17" s="89" customFormat="1" ht="16.7" customHeight="1" x14ac:dyDescent="0.25">
      <c r="A104" s="59" t="s">
        <v>183</v>
      </c>
      <c r="B104" s="60">
        <v>711</v>
      </c>
      <c r="C104" s="61" t="s">
        <v>11</v>
      </c>
      <c r="D104" s="137">
        <f t="shared" si="2"/>
        <v>111</v>
      </c>
      <c r="E104" s="138">
        <v>54</v>
      </c>
      <c r="F104" s="138">
        <v>264</v>
      </c>
      <c r="G104" s="138">
        <v>16</v>
      </c>
      <c r="H104" s="138">
        <v>24</v>
      </c>
      <c r="I104" s="138">
        <v>52</v>
      </c>
      <c r="J104" s="138">
        <v>18</v>
      </c>
      <c r="K104" s="138">
        <v>153</v>
      </c>
      <c r="L104" s="138">
        <v>31</v>
      </c>
      <c r="M104" s="138">
        <v>0</v>
      </c>
      <c r="N104" s="138">
        <v>16</v>
      </c>
      <c r="O104" s="138">
        <v>628</v>
      </c>
      <c r="P104" s="138">
        <v>1438</v>
      </c>
      <c r="Q104" s="139">
        <f t="shared" si="3"/>
        <v>0.43671766342141866</v>
      </c>
    </row>
    <row r="105" spans="1:17" s="220" customFormat="1" ht="16.7" customHeight="1" x14ac:dyDescent="0.2">
      <c r="A105" s="65">
        <v>74</v>
      </c>
      <c r="B105" s="66">
        <v>712</v>
      </c>
      <c r="C105" s="67" t="s">
        <v>126</v>
      </c>
      <c r="D105" s="140">
        <f t="shared" si="2"/>
        <v>12</v>
      </c>
      <c r="E105" s="141">
        <v>24</v>
      </c>
      <c r="F105" s="141">
        <v>47</v>
      </c>
      <c r="G105" s="141">
        <v>5</v>
      </c>
      <c r="H105" s="141">
        <v>2</v>
      </c>
      <c r="I105" s="141">
        <v>17</v>
      </c>
      <c r="J105" s="141">
        <v>4</v>
      </c>
      <c r="K105" s="141">
        <v>59</v>
      </c>
      <c r="L105" s="141">
        <v>12</v>
      </c>
      <c r="M105" s="141">
        <v>0</v>
      </c>
      <c r="N105" s="141">
        <v>2</v>
      </c>
      <c r="O105" s="141">
        <v>172</v>
      </c>
      <c r="P105" s="141">
        <v>376</v>
      </c>
      <c r="Q105" s="142">
        <f t="shared" si="3"/>
        <v>0.45744680851063829</v>
      </c>
    </row>
    <row r="106" spans="1:17" s="220" customFormat="1" ht="16.7" customHeight="1" x14ac:dyDescent="0.2">
      <c r="A106" s="71">
        <v>75</v>
      </c>
      <c r="B106" s="72">
        <v>712</v>
      </c>
      <c r="C106" s="73" t="s">
        <v>128</v>
      </c>
      <c r="D106" s="134">
        <f t="shared" si="2"/>
        <v>3</v>
      </c>
      <c r="E106" s="135">
        <v>26</v>
      </c>
      <c r="F106" s="135">
        <v>48</v>
      </c>
      <c r="G106" s="135">
        <v>2</v>
      </c>
      <c r="H106" s="135">
        <v>8</v>
      </c>
      <c r="I106" s="135">
        <v>30</v>
      </c>
      <c r="J106" s="135">
        <v>4</v>
      </c>
      <c r="K106" s="135">
        <v>45</v>
      </c>
      <c r="L106" s="135">
        <v>5</v>
      </c>
      <c r="M106" s="135">
        <v>1</v>
      </c>
      <c r="N106" s="135">
        <v>8</v>
      </c>
      <c r="O106" s="135">
        <v>177</v>
      </c>
      <c r="P106" s="135">
        <v>376</v>
      </c>
      <c r="Q106" s="136">
        <f t="shared" si="3"/>
        <v>0.47074468085106386</v>
      </c>
    </row>
    <row r="107" spans="1:17" s="89" customFormat="1" ht="16.7" customHeight="1" x14ac:dyDescent="0.25">
      <c r="A107" s="59" t="s">
        <v>183</v>
      </c>
      <c r="B107" s="60">
        <v>712</v>
      </c>
      <c r="C107" s="61" t="s">
        <v>11</v>
      </c>
      <c r="D107" s="137">
        <f t="shared" si="2"/>
        <v>9</v>
      </c>
      <c r="E107" s="138">
        <v>50</v>
      </c>
      <c r="F107" s="138">
        <v>95</v>
      </c>
      <c r="G107" s="138">
        <v>7</v>
      </c>
      <c r="H107" s="138">
        <v>10</v>
      </c>
      <c r="I107" s="138">
        <v>47</v>
      </c>
      <c r="J107" s="138">
        <v>8</v>
      </c>
      <c r="K107" s="138">
        <v>104</v>
      </c>
      <c r="L107" s="138">
        <v>17</v>
      </c>
      <c r="M107" s="138">
        <v>1</v>
      </c>
      <c r="N107" s="138">
        <v>10</v>
      </c>
      <c r="O107" s="138">
        <v>349</v>
      </c>
      <c r="P107" s="138">
        <v>752</v>
      </c>
      <c r="Q107" s="139">
        <f t="shared" si="3"/>
        <v>0.46409574468085107</v>
      </c>
    </row>
    <row r="108" spans="1:17" s="220" customFormat="1" ht="16.7" customHeight="1" x14ac:dyDescent="0.2">
      <c r="A108" s="71">
        <v>76</v>
      </c>
      <c r="B108" s="72">
        <v>713</v>
      </c>
      <c r="C108" s="73" t="s">
        <v>126</v>
      </c>
      <c r="D108" s="134">
        <f t="shared" si="2"/>
        <v>21</v>
      </c>
      <c r="E108" s="135">
        <v>30</v>
      </c>
      <c r="F108" s="135">
        <v>41</v>
      </c>
      <c r="G108" s="135">
        <v>4</v>
      </c>
      <c r="H108" s="135">
        <v>5</v>
      </c>
      <c r="I108" s="135">
        <v>22</v>
      </c>
      <c r="J108" s="135">
        <v>6</v>
      </c>
      <c r="K108" s="135">
        <v>62</v>
      </c>
      <c r="L108" s="135">
        <v>3</v>
      </c>
      <c r="M108" s="135">
        <v>0</v>
      </c>
      <c r="N108" s="135">
        <v>1</v>
      </c>
      <c r="O108" s="135">
        <v>174</v>
      </c>
      <c r="P108" s="135">
        <v>380</v>
      </c>
      <c r="Q108" s="136">
        <f t="shared" si="3"/>
        <v>0.45789473684210524</v>
      </c>
    </row>
    <row r="109" spans="1:17" s="220" customFormat="1" ht="16.7" customHeight="1" x14ac:dyDescent="0.2">
      <c r="A109" s="65">
        <v>77</v>
      </c>
      <c r="B109" s="66">
        <v>713</v>
      </c>
      <c r="C109" s="67" t="s">
        <v>128</v>
      </c>
      <c r="D109" s="140">
        <f t="shared" si="2"/>
        <v>4</v>
      </c>
      <c r="E109" s="141">
        <v>39</v>
      </c>
      <c r="F109" s="141">
        <v>48</v>
      </c>
      <c r="G109" s="141">
        <v>2</v>
      </c>
      <c r="H109" s="141">
        <v>5</v>
      </c>
      <c r="I109" s="141">
        <v>18</v>
      </c>
      <c r="J109" s="141">
        <v>4</v>
      </c>
      <c r="K109" s="141">
        <v>52</v>
      </c>
      <c r="L109" s="141">
        <v>8</v>
      </c>
      <c r="M109" s="141">
        <v>0</v>
      </c>
      <c r="N109" s="141">
        <v>3</v>
      </c>
      <c r="O109" s="141">
        <v>179</v>
      </c>
      <c r="P109" s="141">
        <v>379</v>
      </c>
      <c r="Q109" s="142">
        <f t="shared" si="3"/>
        <v>0.47229551451187335</v>
      </c>
    </row>
    <row r="110" spans="1:17" s="89" customFormat="1" ht="16.7" customHeight="1" x14ac:dyDescent="0.25">
      <c r="A110" s="59" t="s">
        <v>183</v>
      </c>
      <c r="B110" s="60">
        <v>713</v>
      </c>
      <c r="C110" s="61" t="s">
        <v>11</v>
      </c>
      <c r="D110" s="137">
        <f t="shared" si="2"/>
        <v>25</v>
      </c>
      <c r="E110" s="138">
        <v>69</v>
      </c>
      <c r="F110" s="138">
        <v>89</v>
      </c>
      <c r="G110" s="138">
        <v>6</v>
      </c>
      <c r="H110" s="138">
        <v>10</v>
      </c>
      <c r="I110" s="138">
        <v>40</v>
      </c>
      <c r="J110" s="138">
        <v>10</v>
      </c>
      <c r="K110" s="138">
        <v>114</v>
      </c>
      <c r="L110" s="138">
        <v>11</v>
      </c>
      <c r="M110" s="138">
        <v>0</v>
      </c>
      <c r="N110" s="138">
        <v>4</v>
      </c>
      <c r="O110" s="138">
        <v>353</v>
      </c>
      <c r="P110" s="138">
        <v>759</v>
      </c>
      <c r="Q110" s="139">
        <f t="shared" si="3"/>
        <v>0.46508563899868249</v>
      </c>
    </row>
    <row r="111" spans="1:17" s="220" customFormat="1" ht="16.7" customHeight="1" x14ac:dyDescent="0.2">
      <c r="A111" s="65">
        <v>78</v>
      </c>
      <c r="B111" s="66">
        <v>714</v>
      </c>
      <c r="C111" s="67" t="s">
        <v>126</v>
      </c>
      <c r="D111" s="140">
        <f t="shared" si="2"/>
        <v>10</v>
      </c>
      <c r="E111" s="141">
        <v>33</v>
      </c>
      <c r="F111" s="141">
        <v>44</v>
      </c>
      <c r="G111" s="141">
        <v>7</v>
      </c>
      <c r="H111" s="141">
        <v>4</v>
      </c>
      <c r="I111" s="141">
        <v>18</v>
      </c>
      <c r="J111" s="141">
        <v>8</v>
      </c>
      <c r="K111" s="141">
        <v>34</v>
      </c>
      <c r="L111" s="141">
        <v>10</v>
      </c>
      <c r="M111" s="141">
        <v>0</v>
      </c>
      <c r="N111" s="141">
        <v>9</v>
      </c>
      <c r="O111" s="141">
        <v>167</v>
      </c>
      <c r="P111" s="141">
        <v>394</v>
      </c>
      <c r="Q111" s="142">
        <f t="shared" si="3"/>
        <v>0.42385786802030456</v>
      </c>
    </row>
    <row r="112" spans="1:17" s="220" customFormat="1" ht="16.7" customHeight="1" x14ac:dyDescent="0.2">
      <c r="A112" s="71">
        <v>79</v>
      </c>
      <c r="B112" s="72">
        <v>714</v>
      </c>
      <c r="C112" s="73" t="s">
        <v>128</v>
      </c>
      <c r="D112" s="134">
        <f t="shared" si="2"/>
        <v>13</v>
      </c>
      <c r="E112" s="135">
        <v>31</v>
      </c>
      <c r="F112" s="135">
        <v>49</v>
      </c>
      <c r="G112" s="135">
        <v>6</v>
      </c>
      <c r="H112" s="135">
        <v>3</v>
      </c>
      <c r="I112" s="135">
        <v>27</v>
      </c>
      <c r="J112" s="135">
        <v>1</v>
      </c>
      <c r="K112" s="135">
        <v>62</v>
      </c>
      <c r="L112" s="135">
        <v>10</v>
      </c>
      <c r="M112" s="135">
        <v>0</v>
      </c>
      <c r="N112" s="135">
        <v>4</v>
      </c>
      <c r="O112" s="135">
        <v>193</v>
      </c>
      <c r="P112" s="135">
        <v>394</v>
      </c>
      <c r="Q112" s="136">
        <f t="shared" si="3"/>
        <v>0.48984771573604063</v>
      </c>
    </row>
    <row r="113" spans="1:17" s="89" customFormat="1" ht="16.7" customHeight="1" x14ac:dyDescent="0.25">
      <c r="A113" s="59" t="s">
        <v>183</v>
      </c>
      <c r="B113" s="60">
        <v>714</v>
      </c>
      <c r="C113" s="61" t="s">
        <v>11</v>
      </c>
      <c r="D113" s="137">
        <f t="shared" si="2"/>
        <v>3</v>
      </c>
      <c r="E113" s="138">
        <v>64</v>
      </c>
      <c r="F113" s="138">
        <v>93</v>
      </c>
      <c r="G113" s="138">
        <v>13</v>
      </c>
      <c r="H113" s="138">
        <v>7</v>
      </c>
      <c r="I113" s="138">
        <v>45</v>
      </c>
      <c r="J113" s="138">
        <v>9</v>
      </c>
      <c r="K113" s="138">
        <v>96</v>
      </c>
      <c r="L113" s="138">
        <v>20</v>
      </c>
      <c r="M113" s="138">
        <v>0</v>
      </c>
      <c r="N113" s="138">
        <v>13</v>
      </c>
      <c r="O113" s="138">
        <v>360</v>
      </c>
      <c r="P113" s="138">
        <v>788</v>
      </c>
      <c r="Q113" s="139">
        <f t="shared" si="3"/>
        <v>0.45685279187817257</v>
      </c>
    </row>
    <row r="114" spans="1:17" s="220" customFormat="1" ht="16.7" customHeight="1" x14ac:dyDescent="0.2">
      <c r="A114" s="71">
        <v>80</v>
      </c>
      <c r="B114" s="72">
        <v>715</v>
      </c>
      <c r="C114" s="73" t="s">
        <v>126</v>
      </c>
      <c r="D114" s="134">
        <f t="shared" si="2"/>
        <v>17</v>
      </c>
      <c r="E114" s="135">
        <v>35</v>
      </c>
      <c r="F114" s="135">
        <v>62</v>
      </c>
      <c r="G114" s="135">
        <v>2</v>
      </c>
      <c r="H114" s="135">
        <v>2</v>
      </c>
      <c r="I114" s="135">
        <v>36</v>
      </c>
      <c r="J114" s="135">
        <v>6</v>
      </c>
      <c r="K114" s="135">
        <v>79</v>
      </c>
      <c r="L114" s="135">
        <v>12</v>
      </c>
      <c r="M114" s="135">
        <v>0</v>
      </c>
      <c r="N114" s="135">
        <v>6</v>
      </c>
      <c r="O114" s="135">
        <v>240</v>
      </c>
      <c r="P114" s="135">
        <v>494</v>
      </c>
      <c r="Q114" s="136">
        <f t="shared" si="3"/>
        <v>0.48582995951417002</v>
      </c>
    </row>
    <row r="115" spans="1:17" s="220" customFormat="1" ht="16.7" customHeight="1" x14ac:dyDescent="0.2">
      <c r="A115" s="65">
        <v>81</v>
      </c>
      <c r="B115" s="66">
        <v>715</v>
      </c>
      <c r="C115" s="67" t="s">
        <v>128</v>
      </c>
      <c r="D115" s="140">
        <f t="shared" si="2"/>
        <v>25</v>
      </c>
      <c r="E115" s="141">
        <v>43</v>
      </c>
      <c r="F115" s="141">
        <v>54</v>
      </c>
      <c r="G115" s="141">
        <v>0</v>
      </c>
      <c r="H115" s="141">
        <v>1</v>
      </c>
      <c r="I115" s="141">
        <v>26</v>
      </c>
      <c r="J115" s="141">
        <v>3</v>
      </c>
      <c r="K115" s="141">
        <v>79</v>
      </c>
      <c r="L115" s="141">
        <v>12</v>
      </c>
      <c r="M115" s="141">
        <v>0</v>
      </c>
      <c r="N115" s="141">
        <v>5</v>
      </c>
      <c r="O115" s="141">
        <v>223</v>
      </c>
      <c r="P115" s="141">
        <v>494</v>
      </c>
      <c r="Q115" s="142">
        <f t="shared" si="3"/>
        <v>0.45141700404858298</v>
      </c>
    </row>
    <row r="116" spans="1:17" s="89" customFormat="1" ht="16.7" customHeight="1" x14ac:dyDescent="0.25">
      <c r="A116" s="59" t="s">
        <v>183</v>
      </c>
      <c r="B116" s="60">
        <v>715</v>
      </c>
      <c r="C116" s="61" t="s">
        <v>11</v>
      </c>
      <c r="D116" s="137">
        <f t="shared" si="2"/>
        <v>42</v>
      </c>
      <c r="E116" s="138">
        <v>78</v>
      </c>
      <c r="F116" s="138">
        <v>116</v>
      </c>
      <c r="G116" s="138">
        <v>2</v>
      </c>
      <c r="H116" s="138">
        <v>3</v>
      </c>
      <c r="I116" s="138">
        <v>62</v>
      </c>
      <c r="J116" s="138">
        <v>9</v>
      </c>
      <c r="K116" s="138">
        <v>158</v>
      </c>
      <c r="L116" s="138">
        <v>24</v>
      </c>
      <c r="M116" s="138">
        <v>0</v>
      </c>
      <c r="N116" s="138">
        <v>11</v>
      </c>
      <c r="O116" s="138">
        <v>463</v>
      </c>
      <c r="P116" s="138">
        <v>988</v>
      </c>
      <c r="Q116" s="139">
        <f t="shared" si="3"/>
        <v>0.46862348178137653</v>
      </c>
    </row>
    <row r="117" spans="1:17" s="220" customFormat="1" ht="16.7" customHeight="1" x14ac:dyDescent="0.2">
      <c r="A117" s="65">
        <v>82</v>
      </c>
      <c r="B117" s="66">
        <v>716</v>
      </c>
      <c r="C117" s="67" t="s">
        <v>126</v>
      </c>
      <c r="D117" s="140">
        <f t="shared" si="2"/>
        <v>16</v>
      </c>
      <c r="E117" s="141">
        <v>17</v>
      </c>
      <c r="F117" s="141">
        <v>93</v>
      </c>
      <c r="G117" s="141">
        <v>6</v>
      </c>
      <c r="H117" s="141">
        <v>7</v>
      </c>
      <c r="I117" s="141">
        <v>33</v>
      </c>
      <c r="J117" s="141">
        <v>1</v>
      </c>
      <c r="K117" s="141">
        <v>77</v>
      </c>
      <c r="L117" s="141">
        <v>15</v>
      </c>
      <c r="M117" s="141">
        <v>0</v>
      </c>
      <c r="N117" s="141">
        <v>11</v>
      </c>
      <c r="O117" s="141">
        <v>260</v>
      </c>
      <c r="P117" s="141">
        <v>660</v>
      </c>
      <c r="Q117" s="142">
        <f t="shared" si="3"/>
        <v>0.39393939393939392</v>
      </c>
    </row>
    <row r="118" spans="1:17" s="220" customFormat="1" ht="16.7" customHeight="1" x14ac:dyDescent="0.2">
      <c r="A118" s="71">
        <v>83</v>
      </c>
      <c r="B118" s="72">
        <v>716</v>
      </c>
      <c r="C118" s="73" t="s">
        <v>128</v>
      </c>
      <c r="D118" s="134">
        <f t="shared" si="2"/>
        <v>7</v>
      </c>
      <c r="E118" s="135">
        <v>26</v>
      </c>
      <c r="F118" s="135">
        <v>83</v>
      </c>
      <c r="G118" s="135">
        <v>8</v>
      </c>
      <c r="H118" s="135">
        <v>5</v>
      </c>
      <c r="I118" s="135">
        <v>21</v>
      </c>
      <c r="J118" s="135">
        <v>4</v>
      </c>
      <c r="K118" s="135">
        <v>76</v>
      </c>
      <c r="L118" s="135">
        <v>16</v>
      </c>
      <c r="M118" s="135">
        <v>0</v>
      </c>
      <c r="N118" s="135">
        <v>6</v>
      </c>
      <c r="O118" s="135">
        <v>245</v>
      </c>
      <c r="P118" s="135">
        <v>660</v>
      </c>
      <c r="Q118" s="136">
        <f t="shared" si="3"/>
        <v>0.37121212121212122</v>
      </c>
    </row>
    <row r="119" spans="1:17" s="89" customFormat="1" ht="16.7" customHeight="1" x14ac:dyDescent="0.25">
      <c r="A119" s="59" t="s">
        <v>183</v>
      </c>
      <c r="B119" s="60">
        <v>716</v>
      </c>
      <c r="C119" s="61" t="s">
        <v>11</v>
      </c>
      <c r="D119" s="137">
        <f t="shared" si="2"/>
        <v>23</v>
      </c>
      <c r="E119" s="138">
        <v>43</v>
      </c>
      <c r="F119" s="138">
        <v>176</v>
      </c>
      <c r="G119" s="138">
        <v>14</v>
      </c>
      <c r="H119" s="138">
        <v>12</v>
      </c>
      <c r="I119" s="138">
        <v>54</v>
      </c>
      <c r="J119" s="138">
        <v>5</v>
      </c>
      <c r="K119" s="138">
        <v>153</v>
      </c>
      <c r="L119" s="138">
        <v>31</v>
      </c>
      <c r="M119" s="138">
        <v>0</v>
      </c>
      <c r="N119" s="138">
        <v>17</v>
      </c>
      <c r="O119" s="138">
        <v>505</v>
      </c>
      <c r="P119" s="138">
        <v>1320</v>
      </c>
      <c r="Q119" s="139">
        <f t="shared" si="3"/>
        <v>0.38257575757575757</v>
      </c>
    </row>
    <row r="120" spans="1:17" s="220" customFormat="1" ht="16.7" customHeight="1" x14ac:dyDescent="0.2">
      <c r="A120" s="71">
        <v>84</v>
      </c>
      <c r="B120" s="72">
        <v>717</v>
      </c>
      <c r="C120" s="73" t="s">
        <v>126</v>
      </c>
      <c r="D120" s="134">
        <f t="shared" si="2"/>
        <v>6</v>
      </c>
      <c r="E120" s="135">
        <v>8</v>
      </c>
      <c r="F120" s="135">
        <v>46</v>
      </c>
      <c r="G120" s="135">
        <v>15</v>
      </c>
      <c r="H120" s="135">
        <v>1</v>
      </c>
      <c r="I120" s="135">
        <v>27</v>
      </c>
      <c r="J120" s="135">
        <v>4</v>
      </c>
      <c r="K120" s="135">
        <v>52</v>
      </c>
      <c r="L120" s="135">
        <v>4</v>
      </c>
      <c r="M120" s="135">
        <v>0</v>
      </c>
      <c r="N120" s="135">
        <v>4</v>
      </c>
      <c r="O120" s="135">
        <v>161</v>
      </c>
      <c r="P120" s="135">
        <v>454</v>
      </c>
      <c r="Q120" s="136">
        <f t="shared" si="3"/>
        <v>0.35462555066079293</v>
      </c>
    </row>
    <row r="121" spans="1:17" s="220" customFormat="1" ht="16.7" customHeight="1" x14ac:dyDescent="0.2">
      <c r="A121" s="65">
        <v>85</v>
      </c>
      <c r="B121" s="66">
        <v>717</v>
      </c>
      <c r="C121" s="67" t="s">
        <v>128</v>
      </c>
      <c r="D121" s="140">
        <f t="shared" si="2"/>
        <v>3</v>
      </c>
      <c r="E121" s="141">
        <v>11</v>
      </c>
      <c r="F121" s="141">
        <v>58</v>
      </c>
      <c r="G121" s="141">
        <v>19</v>
      </c>
      <c r="H121" s="141">
        <v>1</v>
      </c>
      <c r="I121" s="141">
        <v>22</v>
      </c>
      <c r="J121" s="141">
        <v>4</v>
      </c>
      <c r="K121" s="141">
        <v>55</v>
      </c>
      <c r="L121" s="141">
        <v>6</v>
      </c>
      <c r="M121" s="141">
        <v>0</v>
      </c>
      <c r="N121" s="141">
        <v>5</v>
      </c>
      <c r="O121" s="141">
        <v>181</v>
      </c>
      <c r="P121" s="141">
        <v>453</v>
      </c>
      <c r="Q121" s="142">
        <f t="shared" si="3"/>
        <v>0.39955849889624723</v>
      </c>
    </row>
    <row r="122" spans="1:17" s="89" customFormat="1" ht="16.7" customHeight="1" x14ac:dyDescent="0.25">
      <c r="A122" s="59" t="s">
        <v>183</v>
      </c>
      <c r="B122" s="60">
        <v>717</v>
      </c>
      <c r="C122" s="61" t="s">
        <v>11</v>
      </c>
      <c r="D122" s="137">
        <f t="shared" si="2"/>
        <v>3</v>
      </c>
      <c r="E122" s="138">
        <v>19</v>
      </c>
      <c r="F122" s="138">
        <v>104</v>
      </c>
      <c r="G122" s="138">
        <v>34</v>
      </c>
      <c r="H122" s="138">
        <v>2</v>
      </c>
      <c r="I122" s="138">
        <v>49</v>
      </c>
      <c r="J122" s="138">
        <v>8</v>
      </c>
      <c r="K122" s="138">
        <v>107</v>
      </c>
      <c r="L122" s="138">
        <v>10</v>
      </c>
      <c r="M122" s="138">
        <v>0</v>
      </c>
      <c r="N122" s="138">
        <v>9</v>
      </c>
      <c r="O122" s="138">
        <v>342</v>
      </c>
      <c r="P122" s="138">
        <v>907</v>
      </c>
      <c r="Q122" s="139">
        <f t="shared" si="3"/>
        <v>0.37706725468577729</v>
      </c>
    </row>
    <row r="123" spans="1:17" s="220" customFormat="1" ht="16.7" customHeight="1" x14ac:dyDescent="0.2">
      <c r="A123" s="65">
        <v>86</v>
      </c>
      <c r="B123" s="66">
        <v>718</v>
      </c>
      <c r="C123" s="67" t="s">
        <v>126</v>
      </c>
      <c r="D123" s="140">
        <f t="shared" si="2"/>
        <v>3</v>
      </c>
      <c r="E123" s="141">
        <v>21</v>
      </c>
      <c r="F123" s="141">
        <v>66</v>
      </c>
      <c r="G123" s="141">
        <v>11</v>
      </c>
      <c r="H123" s="141">
        <v>3</v>
      </c>
      <c r="I123" s="141">
        <v>43</v>
      </c>
      <c r="J123" s="141">
        <v>3</v>
      </c>
      <c r="K123" s="141">
        <v>63</v>
      </c>
      <c r="L123" s="141">
        <v>15</v>
      </c>
      <c r="M123" s="141">
        <v>0</v>
      </c>
      <c r="N123" s="141">
        <v>6</v>
      </c>
      <c r="O123" s="141">
        <v>231</v>
      </c>
      <c r="P123" s="141">
        <v>556</v>
      </c>
      <c r="Q123" s="142">
        <f t="shared" si="3"/>
        <v>0.4154676258992806</v>
      </c>
    </row>
    <row r="124" spans="1:17" s="220" customFormat="1" ht="16.7" customHeight="1" x14ac:dyDescent="0.2">
      <c r="A124" s="71">
        <v>87</v>
      </c>
      <c r="B124" s="72">
        <v>718</v>
      </c>
      <c r="C124" s="73" t="s">
        <v>128</v>
      </c>
      <c r="D124" s="134">
        <f t="shared" si="2"/>
        <v>10</v>
      </c>
      <c r="E124" s="135">
        <v>21</v>
      </c>
      <c r="F124" s="135">
        <v>77</v>
      </c>
      <c r="G124" s="135">
        <v>12</v>
      </c>
      <c r="H124" s="135">
        <v>4</v>
      </c>
      <c r="I124" s="135">
        <v>31</v>
      </c>
      <c r="J124" s="135">
        <v>3</v>
      </c>
      <c r="K124" s="135">
        <v>67</v>
      </c>
      <c r="L124" s="135">
        <v>11</v>
      </c>
      <c r="M124" s="135">
        <v>0</v>
      </c>
      <c r="N124" s="135">
        <v>5</v>
      </c>
      <c r="O124" s="135">
        <v>231</v>
      </c>
      <c r="P124" s="135">
        <v>556</v>
      </c>
      <c r="Q124" s="136">
        <f t="shared" si="3"/>
        <v>0.4154676258992806</v>
      </c>
    </row>
    <row r="125" spans="1:17" s="89" customFormat="1" ht="16.7" customHeight="1" x14ac:dyDescent="0.25">
      <c r="A125" s="59" t="s">
        <v>183</v>
      </c>
      <c r="B125" s="60">
        <v>718</v>
      </c>
      <c r="C125" s="61" t="s">
        <v>11</v>
      </c>
      <c r="D125" s="137">
        <f t="shared" si="2"/>
        <v>13</v>
      </c>
      <c r="E125" s="138">
        <v>42</v>
      </c>
      <c r="F125" s="138">
        <v>143</v>
      </c>
      <c r="G125" s="138">
        <v>23</v>
      </c>
      <c r="H125" s="138">
        <v>7</v>
      </c>
      <c r="I125" s="138">
        <v>74</v>
      </c>
      <c r="J125" s="138">
        <v>6</v>
      </c>
      <c r="K125" s="138">
        <v>130</v>
      </c>
      <c r="L125" s="138">
        <v>26</v>
      </c>
      <c r="M125" s="138">
        <v>0</v>
      </c>
      <c r="N125" s="138">
        <v>11</v>
      </c>
      <c r="O125" s="138">
        <v>462</v>
      </c>
      <c r="P125" s="138">
        <v>1112</v>
      </c>
      <c r="Q125" s="139">
        <f t="shared" si="3"/>
        <v>0.4154676258992806</v>
      </c>
    </row>
    <row r="126" spans="1:17" s="220" customFormat="1" ht="16.7" customHeight="1" x14ac:dyDescent="0.2">
      <c r="A126" s="71">
        <v>88</v>
      </c>
      <c r="B126" s="72">
        <v>719</v>
      </c>
      <c r="C126" s="73" t="s">
        <v>126</v>
      </c>
      <c r="D126" s="134">
        <f t="shared" si="2"/>
        <v>5</v>
      </c>
      <c r="E126" s="135">
        <v>36</v>
      </c>
      <c r="F126" s="135">
        <v>73</v>
      </c>
      <c r="G126" s="135">
        <v>4</v>
      </c>
      <c r="H126" s="135">
        <v>1</v>
      </c>
      <c r="I126" s="135">
        <v>34</v>
      </c>
      <c r="J126" s="135">
        <v>5</v>
      </c>
      <c r="K126" s="135">
        <v>68</v>
      </c>
      <c r="L126" s="135">
        <v>19</v>
      </c>
      <c r="M126" s="135">
        <v>0</v>
      </c>
      <c r="N126" s="135">
        <v>10</v>
      </c>
      <c r="O126" s="135">
        <v>250</v>
      </c>
      <c r="P126" s="135">
        <v>485</v>
      </c>
      <c r="Q126" s="136">
        <f t="shared" si="3"/>
        <v>0.51546391752577314</v>
      </c>
    </row>
    <row r="127" spans="1:17" s="220" customFormat="1" ht="16.7" customHeight="1" x14ac:dyDescent="0.2">
      <c r="A127" s="65">
        <v>89</v>
      </c>
      <c r="B127" s="66">
        <v>719</v>
      </c>
      <c r="C127" s="67" t="s">
        <v>128</v>
      </c>
      <c r="D127" s="140">
        <f t="shared" si="2"/>
        <v>3</v>
      </c>
      <c r="E127" s="141">
        <v>23</v>
      </c>
      <c r="F127" s="141">
        <v>65</v>
      </c>
      <c r="G127" s="141">
        <v>2</v>
      </c>
      <c r="H127" s="141">
        <v>10</v>
      </c>
      <c r="I127" s="141">
        <v>26</v>
      </c>
      <c r="J127" s="141">
        <v>4</v>
      </c>
      <c r="K127" s="141">
        <v>68</v>
      </c>
      <c r="L127" s="141">
        <v>18</v>
      </c>
      <c r="M127" s="141">
        <v>1</v>
      </c>
      <c r="N127" s="141">
        <v>8</v>
      </c>
      <c r="O127" s="141">
        <v>225</v>
      </c>
      <c r="P127" s="141">
        <v>485</v>
      </c>
      <c r="Q127" s="142">
        <f t="shared" si="3"/>
        <v>0.46391752577319589</v>
      </c>
    </row>
    <row r="128" spans="1:17" s="89" customFormat="1" ht="16.7" customHeight="1" x14ac:dyDescent="0.25">
      <c r="A128" s="59" t="s">
        <v>183</v>
      </c>
      <c r="B128" s="60">
        <v>719</v>
      </c>
      <c r="C128" s="61" t="s">
        <v>11</v>
      </c>
      <c r="D128" s="137">
        <f t="shared" si="2"/>
        <v>2</v>
      </c>
      <c r="E128" s="138">
        <v>59</v>
      </c>
      <c r="F128" s="138">
        <v>138</v>
      </c>
      <c r="G128" s="138">
        <v>6</v>
      </c>
      <c r="H128" s="138">
        <v>11</v>
      </c>
      <c r="I128" s="138">
        <v>60</v>
      </c>
      <c r="J128" s="138">
        <v>9</v>
      </c>
      <c r="K128" s="138">
        <v>136</v>
      </c>
      <c r="L128" s="138">
        <v>37</v>
      </c>
      <c r="M128" s="138">
        <v>1</v>
      </c>
      <c r="N128" s="138">
        <v>18</v>
      </c>
      <c r="O128" s="138">
        <v>475</v>
      </c>
      <c r="P128" s="138">
        <v>970</v>
      </c>
      <c r="Q128" s="139">
        <f t="shared" si="3"/>
        <v>0.48969072164948452</v>
      </c>
    </row>
    <row r="129" spans="1:17" s="220" customFormat="1" ht="16.7" customHeight="1" x14ac:dyDescent="0.2">
      <c r="A129" s="65">
        <v>90</v>
      </c>
      <c r="B129" s="66">
        <v>720</v>
      </c>
      <c r="C129" s="67" t="s">
        <v>126</v>
      </c>
      <c r="D129" s="140">
        <f t="shared" si="2"/>
        <v>11</v>
      </c>
      <c r="E129" s="141">
        <v>36</v>
      </c>
      <c r="F129" s="141">
        <v>77</v>
      </c>
      <c r="G129" s="141">
        <v>2</v>
      </c>
      <c r="H129" s="141">
        <v>1</v>
      </c>
      <c r="I129" s="141">
        <v>41</v>
      </c>
      <c r="J129" s="141">
        <v>10</v>
      </c>
      <c r="K129" s="141">
        <v>66</v>
      </c>
      <c r="L129" s="141">
        <v>25</v>
      </c>
      <c r="M129" s="141">
        <v>0</v>
      </c>
      <c r="N129" s="141">
        <v>8</v>
      </c>
      <c r="O129" s="141">
        <v>266</v>
      </c>
      <c r="P129" s="141">
        <v>605</v>
      </c>
      <c r="Q129" s="142">
        <f t="shared" si="3"/>
        <v>0.4396694214876033</v>
      </c>
    </row>
    <row r="130" spans="1:17" s="220" customFormat="1" ht="16.7" customHeight="1" x14ac:dyDescent="0.2">
      <c r="A130" s="71">
        <v>91</v>
      </c>
      <c r="B130" s="72">
        <v>720</v>
      </c>
      <c r="C130" s="73" t="s">
        <v>128</v>
      </c>
      <c r="D130" s="134">
        <f t="shared" si="2"/>
        <v>9</v>
      </c>
      <c r="E130" s="135">
        <v>29</v>
      </c>
      <c r="F130" s="135">
        <v>71</v>
      </c>
      <c r="G130" s="135">
        <v>3</v>
      </c>
      <c r="H130" s="135">
        <v>5</v>
      </c>
      <c r="I130" s="135">
        <v>56</v>
      </c>
      <c r="J130" s="135">
        <v>10</v>
      </c>
      <c r="K130" s="135">
        <v>80</v>
      </c>
      <c r="L130" s="135">
        <v>26</v>
      </c>
      <c r="M130" s="135">
        <v>0</v>
      </c>
      <c r="N130" s="135">
        <v>4</v>
      </c>
      <c r="O130" s="135">
        <v>284</v>
      </c>
      <c r="P130" s="135">
        <v>604</v>
      </c>
      <c r="Q130" s="136">
        <f t="shared" si="3"/>
        <v>0.47019867549668876</v>
      </c>
    </row>
    <row r="131" spans="1:17" s="89" customFormat="1" ht="16.7" customHeight="1" x14ac:dyDescent="0.25">
      <c r="A131" s="59" t="s">
        <v>183</v>
      </c>
      <c r="B131" s="60">
        <v>720</v>
      </c>
      <c r="C131" s="61" t="s">
        <v>11</v>
      </c>
      <c r="D131" s="137">
        <f t="shared" si="2"/>
        <v>2</v>
      </c>
      <c r="E131" s="138">
        <v>65</v>
      </c>
      <c r="F131" s="138">
        <v>148</v>
      </c>
      <c r="G131" s="138">
        <v>5</v>
      </c>
      <c r="H131" s="138">
        <v>6</v>
      </c>
      <c r="I131" s="138">
        <v>97</v>
      </c>
      <c r="J131" s="138">
        <v>20</v>
      </c>
      <c r="K131" s="138">
        <v>146</v>
      </c>
      <c r="L131" s="138">
        <v>51</v>
      </c>
      <c r="M131" s="138">
        <v>0</v>
      </c>
      <c r="N131" s="138">
        <v>12</v>
      </c>
      <c r="O131" s="138">
        <v>550</v>
      </c>
      <c r="P131" s="138">
        <v>1209</v>
      </c>
      <c r="Q131" s="139">
        <f t="shared" si="3"/>
        <v>0.45492142266335817</v>
      </c>
    </row>
    <row r="132" spans="1:17" s="220" customFormat="1" ht="16.7" customHeight="1" x14ac:dyDescent="0.2">
      <c r="A132" s="71">
        <v>92</v>
      </c>
      <c r="B132" s="72">
        <v>721</v>
      </c>
      <c r="C132" s="73" t="s">
        <v>126</v>
      </c>
      <c r="D132" s="134">
        <f t="shared" si="2"/>
        <v>3</v>
      </c>
      <c r="E132" s="135">
        <v>17</v>
      </c>
      <c r="F132" s="135">
        <v>67</v>
      </c>
      <c r="G132" s="135">
        <v>2</v>
      </c>
      <c r="H132" s="135">
        <v>10</v>
      </c>
      <c r="I132" s="135">
        <v>64</v>
      </c>
      <c r="J132" s="135">
        <v>4</v>
      </c>
      <c r="K132" s="135">
        <v>60</v>
      </c>
      <c r="L132" s="135">
        <v>39</v>
      </c>
      <c r="M132" s="135">
        <v>0</v>
      </c>
      <c r="N132" s="135">
        <v>5</v>
      </c>
      <c r="O132" s="135">
        <v>268</v>
      </c>
      <c r="P132" s="135">
        <v>630</v>
      </c>
      <c r="Q132" s="136">
        <f t="shared" si="3"/>
        <v>0.42539682539682538</v>
      </c>
    </row>
    <row r="133" spans="1:17" s="220" customFormat="1" ht="16.7" customHeight="1" x14ac:dyDescent="0.2">
      <c r="A133" s="65">
        <v>93</v>
      </c>
      <c r="B133" s="66">
        <v>721</v>
      </c>
      <c r="C133" s="67" t="s">
        <v>128</v>
      </c>
      <c r="D133" s="140">
        <f t="shared" si="2"/>
        <v>6</v>
      </c>
      <c r="E133" s="141">
        <v>20</v>
      </c>
      <c r="F133" s="141">
        <v>76</v>
      </c>
      <c r="G133" s="141">
        <v>6</v>
      </c>
      <c r="H133" s="141">
        <v>4</v>
      </c>
      <c r="I133" s="141">
        <v>70</v>
      </c>
      <c r="J133" s="141">
        <v>3</v>
      </c>
      <c r="K133" s="141">
        <v>69</v>
      </c>
      <c r="L133" s="141">
        <v>40</v>
      </c>
      <c r="M133" s="141">
        <v>1</v>
      </c>
      <c r="N133" s="141">
        <v>2</v>
      </c>
      <c r="O133" s="141">
        <v>291</v>
      </c>
      <c r="P133" s="141">
        <v>630</v>
      </c>
      <c r="Q133" s="142">
        <f t="shared" si="3"/>
        <v>0.46190476190476193</v>
      </c>
    </row>
    <row r="134" spans="1:17" s="89" customFormat="1" ht="16.7" customHeight="1" x14ac:dyDescent="0.25">
      <c r="A134" s="59" t="s">
        <v>183</v>
      </c>
      <c r="B134" s="60">
        <v>721</v>
      </c>
      <c r="C134" s="61" t="s">
        <v>11</v>
      </c>
      <c r="D134" s="137">
        <f t="shared" si="2"/>
        <v>9</v>
      </c>
      <c r="E134" s="138">
        <v>37</v>
      </c>
      <c r="F134" s="138">
        <v>143</v>
      </c>
      <c r="G134" s="138">
        <v>8</v>
      </c>
      <c r="H134" s="138">
        <v>14</v>
      </c>
      <c r="I134" s="138">
        <v>134</v>
      </c>
      <c r="J134" s="138">
        <v>7</v>
      </c>
      <c r="K134" s="138">
        <v>129</v>
      </c>
      <c r="L134" s="138">
        <v>79</v>
      </c>
      <c r="M134" s="138">
        <v>1</v>
      </c>
      <c r="N134" s="138">
        <v>7</v>
      </c>
      <c r="O134" s="138">
        <v>559</v>
      </c>
      <c r="P134" s="138">
        <v>1260</v>
      </c>
      <c r="Q134" s="139">
        <f t="shared" si="3"/>
        <v>0.44365079365079363</v>
      </c>
    </row>
    <row r="135" spans="1:17" s="220" customFormat="1" ht="16.7" customHeight="1" x14ac:dyDescent="0.2">
      <c r="A135" s="65">
        <v>94</v>
      </c>
      <c r="B135" s="66">
        <v>722</v>
      </c>
      <c r="C135" s="67" t="s">
        <v>126</v>
      </c>
      <c r="D135" s="140">
        <f t="shared" si="2"/>
        <v>2</v>
      </c>
      <c r="E135" s="141">
        <v>34</v>
      </c>
      <c r="F135" s="141">
        <v>75</v>
      </c>
      <c r="G135" s="141">
        <v>5</v>
      </c>
      <c r="H135" s="141">
        <v>6</v>
      </c>
      <c r="I135" s="141">
        <v>77</v>
      </c>
      <c r="J135" s="141">
        <v>5</v>
      </c>
      <c r="K135" s="141">
        <v>68</v>
      </c>
      <c r="L135" s="141">
        <v>60</v>
      </c>
      <c r="M135" s="141">
        <v>0</v>
      </c>
      <c r="N135" s="141">
        <v>6</v>
      </c>
      <c r="O135" s="141">
        <v>336</v>
      </c>
      <c r="P135" s="141">
        <v>740</v>
      </c>
      <c r="Q135" s="142">
        <f t="shared" si="3"/>
        <v>0.45405405405405408</v>
      </c>
    </row>
    <row r="136" spans="1:17" s="220" customFormat="1" ht="16.7" customHeight="1" x14ac:dyDescent="0.2">
      <c r="A136" s="71">
        <v>95</v>
      </c>
      <c r="B136" s="72">
        <v>722</v>
      </c>
      <c r="C136" s="73" t="s">
        <v>128</v>
      </c>
      <c r="D136" s="134">
        <f t="shared" si="2"/>
        <v>6</v>
      </c>
      <c r="E136" s="135">
        <v>21</v>
      </c>
      <c r="F136" s="135">
        <v>93</v>
      </c>
      <c r="G136" s="135">
        <v>3</v>
      </c>
      <c r="H136" s="135">
        <v>8</v>
      </c>
      <c r="I136" s="135">
        <v>80</v>
      </c>
      <c r="J136" s="135">
        <v>5</v>
      </c>
      <c r="K136" s="135">
        <v>87</v>
      </c>
      <c r="L136" s="135">
        <v>45</v>
      </c>
      <c r="M136" s="135">
        <v>0</v>
      </c>
      <c r="N136" s="135">
        <v>26</v>
      </c>
      <c r="O136" s="135">
        <v>368</v>
      </c>
      <c r="P136" s="135">
        <v>740</v>
      </c>
      <c r="Q136" s="136">
        <f t="shared" si="3"/>
        <v>0.49729729729729732</v>
      </c>
    </row>
    <row r="137" spans="1:17" s="220" customFormat="1" ht="16.7" customHeight="1" x14ac:dyDescent="0.2">
      <c r="A137" s="65">
        <v>96</v>
      </c>
      <c r="B137" s="66">
        <v>722</v>
      </c>
      <c r="C137" s="67" t="s">
        <v>150</v>
      </c>
      <c r="D137" s="140">
        <f t="shared" ref="D137:D200" si="4">(LARGE(E137:N137,1)-LARGE(E137:N137,2))</f>
        <v>3</v>
      </c>
      <c r="E137" s="141">
        <v>9</v>
      </c>
      <c r="F137" s="141">
        <v>12</v>
      </c>
      <c r="G137" s="141">
        <v>1</v>
      </c>
      <c r="H137" s="141">
        <v>0</v>
      </c>
      <c r="I137" s="141">
        <v>7</v>
      </c>
      <c r="J137" s="141">
        <v>0</v>
      </c>
      <c r="K137" s="141">
        <v>6</v>
      </c>
      <c r="L137" s="141">
        <v>1</v>
      </c>
      <c r="M137" s="141">
        <v>0</v>
      </c>
      <c r="N137" s="141">
        <v>0</v>
      </c>
      <c r="O137" s="141">
        <v>36</v>
      </c>
      <c r="P137" s="141">
        <v>0</v>
      </c>
      <c r="Q137" s="142">
        <f>O137/750</f>
        <v>4.8000000000000001E-2</v>
      </c>
    </row>
    <row r="138" spans="1:17" s="89" customFormat="1" ht="16.7" customHeight="1" x14ac:dyDescent="0.25">
      <c r="A138" s="59" t="s">
        <v>183</v>
      </c>
      <c r="B138" s="60">
        <v>722</v>
      </c>
      <c r="C138" s="61" t="s">
        <v>12</v>
      </c>
      <c r="D138" s="137">
        <f t="shared" si="4"/>
        <v>16</v>
      </c>
      <c r="E138" s="138">
        <v>64</v>
      </c>
      <c r="F138" s="138">
        <v>180</v>
      </c>
      <c r="G138" s="138">
        <v>9</v>
      </c>
      <c r="H138" s="138">
        <v>14</v>
      </c>
      <c r="I138" s="138">
        <v>164</v>
      </c>
      <c r="J138" s="138">
        <v>10</v>
      </c>
      <c r="K138" s="138">
        <v>161</v>
      </c>
      <c r="L138" s="138">
        <v>106</v>
      </c>
      <c r="M138" s="138">
        <v>0</v>
      </c>
      <c r="N138" s="138">
        <v>32</v>
      </c>
      <c r="O138" s="138">
        <v>740</v>
      </c>
      <c r="P138" s="138">
        <v>1480</v>
      </c>
      <c r="Q138" s="139">
        <f t="shared" ref="Q138:Q200" si="5">O138/P138</f>
        <v>0.5</v>
      </c>
    </row>
    <row r="139" spans="1:17" s="220" customFormat="1" ht="16.7" customHeight="1" x14ac:dyDescent="0.2">
      <c r="A139" s="65">
        <v>97</v>
      </c>
      <c r="B139" s="66">
        <v>723</v>
      </c>
      <c r="C139" s="67" t="s">
        <v>126</v>
      </c>
      <c r="D139" s="140">
        <f t="shared" si="4"/>
        <v>5</v>
      </c>
      <c r="E139" s="141">
        <v>34</v>
      </c>
      <c r="F139" s="141">
        <v>85</v>
      </c>
      <c r="G139" s="141">
        <v>3</v>
      </c>
      <c r="H139" s="141">
        <v>3</v>
      </c>
      <c r="I139" s="141">
        <v>80</v>
      </c>
      <c r="J139" s="141">
        <v>4</v>
      </c>
      <c r="K139" s="141">
        <v>47</v>
      </c>
      <c r="L139" s="141">
        <v>16</v>
      </c>
      <c r="M139" s="141">
        <v>0</v>
      </c>
      <c r="N139" s="141">
        <v>10</v>
      </c>
      <c r="O139" s="141">
        <v>282</v>
      </c>
      <c r="P139" s="141">
        <v>638</v>
      </c>
      <c r="Q139" s="142">
        <f t="shared" si="5"/>
        <v>0.44200626959247646</v>
      </c>
    </row>
    <row r="140" spans="1:17" s="220" customFormat="1" ht="16.7" customHeight="1" x14ac:dyDescent="0.2">
      <c r="A140" s="71">
        <v>98</v>
      </c>
      <c r="B140" s="72">
        <v>723</v>
      </c>
      <c r="C140" s="73" t="s">
        <v>128</v>
      </c>
      <c r="D140" s="134">
        <f t="shared" si="4"/>
        <v>14</v>
      </c>
      <c r="E140" s="135">
        <v>31</v>
      </c>
      <c r="F140" s="135">
        <v>71</v>
      </c>
      <c r="G140" s="135">
        <v>6</v>
      </c>
      <c r="H140" s="135">
        <v>4</v>
      </c>
      <c r="I140" s="135">
        <v>85</v>
      </c>
      <c r="J140" s="135">
        <v>1</v>
      </c>
      <c r="K140" s="135">
        <v>63</v>
      </c>
      <c r="L140" s="135">
        <v>13</v>
      </c>
      <c r="M140" s="135">
        <v>0</v>
      </c>
      <c r="N140" s="135">
        <v>9</v>
      </c>
      <c r="O140" s="135">
        <v>283</v>
      </c>
      <c r="P140" s="135">
        <v>637</v>
      </c>
      <c r="Q140" s="136">
        <f t="shared" si="5"/>
        <v>0.44427001569858715</v>
      </c>
    </row>
    <row r="141" spans="1:17" s="89" customFormat="1" ht="16.7" customHeight="1" x14ac:dyDescent="0.25">
      <c r="A141" s="59" t="s">
        <v>183</v>
      </c>
      <c r="B141" s="60">
        <v>723</v>
      </c>
      <c r="C141" s="61" t="s">
        <v>11</v>
      </c>
      <c r="D141" s="137">
        <f t="shared" si="4"/>
        <v>9</v>
      </c>
      <c r="E141" s="138">
        <v>65</v>
      </c>
      <c r="F141" s="138">
        <v>156</v>
      </c>
      <c r="G141" s="138">
        <v>9</v>
      </c>
      <c r="H141" s="138">
        <v>7</v>
      </c>
      <c r="I141" s="138">
        <v>165</v>
      </c>
      <c r="J141" s="138">
        <v>5</v>
      </c>
      <c r="K141" s="138">
        <v>110</v>
      </c>
      <c r="L141" s="138">
        <v>29</v>
      </c>
      <c r="M141" s="138">
        <v>0</v>
      </c>
      <c r="N141" s="138">
        <v>19</v>
      </c>
      <c r="O141" s="138">
        <v>565</v>
      </c>
      <c r="P141" s="138">
        <v>1275</v>
      </c>
      <c r="Q141" s="139">
        <f t="shared" si="5"/>
        <v>0.44313725490196076</v>
      </c>
    </row>
    <row r="142" spans="1:17" s="220" customFormat="1" ht="16.7" customHeight="1" x14ac:dyDescent="0.2">
      <c r="A142" s="71">
        <v>99</v>
      </c>
      <c r="B142" s="72">
        <v>724</v>
      </c>
      <c r="C142" s="73" t="s">
        <v>126</v>
      </c>
      <c r="D142" s="134">
        <f t="shared" si="4"/>
        <v>21</v>
      </c>
      <c r="E142" s="135">
        <v>18</v>
      </c>
      <c r="F142" s="135">
        <v>80</v>
      </c>
      <c r="G142" s="135">
        <v>4</v>
      </c>
      <c r="H142" s="135">
        <v>5</v>
      </c>
      <c r="I142" s="135">
        <v>59</v>
      </c>
      <c r="J142" s="135">
        <v>6</v>
      </c>
      <c r="K142" s="135">
        <v>55</v>
      </c>
      <c r="L142" s="135">
        <v>10</v>
      </c>
      <c r="M142" s="135">
        <v>0</v>
      </c>
      <c r="N142" s="135">
        <v>10</v>
      </c>
      <c r="O142" s="135">
        <v>247</v>
      </c>
      <c r="P142" s="135">
        <v>548</v>
      </c>
      <c r="Q142" s="136">
        <f t="shared" si="5"/>
        <v>0.45072992700729925</v>
      </c>
    </row>
    <row r="143" spans="1:17" s="220" customFormat="1" ht="16.7" customHeight="1" x14ac:dyDescent="0.2">
      <c r="A143" s="65">
        <v>100</v>
      </c>
      <c r="B143" s="66">
        <v>724</v>
      </c>
      <c r="C143" s="67" t="s">
        <v>128</v>
      </c>
      <c r="D143" s="140">
        <f t="shared" si="4"/>
        <v>16</v>
      </c>
      <c r="E143" s="141">
        <v>14</v>
      </c>
      <c r="F143" s="141">
        <v>88</v>
      </c>
      <c r="G143" s="141">
        <v>6</v>
      </c>
      <c r="H143" s="141">
        <v>6</v>
      </c>
      <c r="I143" s="141">
        <v>72</v>
      </c>
      <c r="J143" s="141">
        <v>3</v>
      </c>
      <c r="K143" s="141">
        <v>40</v>
      </c>
      <c r="L143" s="141">
        <v>8</v>
      </c>
      <c r="M143" s="141">
        <v>0</v>
      </c>
      <c r="N143" s="141">
        <v>7</v>
      </c>
      <c r="O143" s="141">
        <v>244</v>
      </c>
      <c r="P143" s="141">
        <v>547</v>
      </c>
      <c r="Q143" s="142">
        <f t="shared" si="5"/>
        <v>0.44606946983546619</v>
      </c>
    </row>
    <row r="144" spans="1:17" s="89" customFormat="1" ht="16.7" customHeight="1" x14ac:dyDescent="0.25">
      <c r="A144" s="59" t="s">
        <v>183</v>
      </c>
      <c r="B144" s="60">
        <v>724</v>
      </c>
      <c r="C144" s="61" t="s">
        <v>11</v>
      </c>
      <c r="D144" s="137">
        <f t="shared" si="4"/>
        <v>37</v>
      </c>
      <c r="E144" s="138">
        <v>32</v>
      </c>
      <c r="F144" s="138">
        <v>168</v>
      </c>
      <c r="G144" s="138">
        <v>10</v>
      </c>
      <c r="H144" s="138">
        <v>11</v>
      </c>
      <c r="I144" s="138">
        <v>131</v>
      </c>
      <c r="J144" s="138">
        <v>9</v>
      </c>
      <c r="K144" s="138">
        <v>95</v>
      </c>
      <c r="L144" s="138">
        <v>18</v>
      </c>
      <c r="M144" s="138">
        <v>0</v>
      </c>
      <c r="N144" s="138">
        <v>17</v>
      </c>
      <c r="O144" s="138">
        <v>491</v>
      </c>
      <c r="P144" s="138">
        <v>1095</v>
      </c>
      <c r="Q144" s="139">
        <f t="shared" si="5"/>
        <v>0.44840182648401827</v>
      </c>
    </row>
    <row r="145" spans="1:17" s="220" customFormat="1" ht="16.7" customHeight="1" x14ac:dyDescent="0.2">
      <c r="A145" s="65">
        <v>101</v>
      </c>
      <c r="B145" s="66">
        <v>725</v>
      </c>
      <c r="C145" s="67" t="s">
        <v>126</v>
      </c>
      <c r="D145" s="140">
        <f t="shared" si="4"/>
        <v>18</v>
      </c>
      <c r="E145" s="141">
        <v>10</v>
      </c>
      <c r="F145" s="141">
        <v>69</v>
      </c>
      <c r="G145" s="141">
        <v>3</v>
      </c>
      <c r="H145" s="141">
        <v>5</v>
      </c>
      <c r="I145" s="141">
        <v>51</v>
      </c>
      <c r="J145" s="141">
        <v>0</v>
      </c>
      <c r="K145" s="141">
        <v>37</v>
      </c>
      <c r="L145" s="141">
        <v>10</v>
      </c>
      <c r="M145" s="141">
        <v>0</v>
      </c>
      <c r="N145" s="141">
        <v>7</v>
      </c>
      <c r="O145" s="141">
        <v>192</v>
      </c>
      <c r="P145" s="141">
        <v>478</v>
      </c>
      <c r="Q145" s="142">
        <f t="shared" si="5"/>
        <v>0.40167364016736401</v>
      </c>
    </row>
    <row r="146" spans="1:17" s="89" customFormat="1" ht="16.7" customHeight="1" x14ac:dyDescent="0.25">
      <c r="A146" s="77" t="s">
        <v>183</v>
      </c>
      <c r="B146" s="78">
        <v>725</v>
      </c>
      <c r="C146" s="79" t="s">
        <v>9</v>
      </c>
      <c r="D146" s="152">
        <f t="shared" si="4"/>
        <v>18</v>
      </c>
      <c r="E146" s="145">
        <v>10</v>
      </c>
      <c r="F146" s="145">
        <v>69</v>
      </c>
      <c r="G146" s="145">
        <v>3</v>
      </c>
      <c r="H146" s="145">
        <v>5</v>
      </c>
      <c r="I146" s="145">
        <v>51</v>
      </c>
      <c r="J146" s="145">
        <v>0</v>
      </c>
      <c r="K146" s="145">
        <v>37</v>
      </c>
      <c r="L146" s="145">
        <v>10</v>
      </c>
      <c r="M146" s="145">
        <v>0</v>
      </c>
      <c r="N146" s="145">
        <v>7</v>
      </c>
      <c r="O146" s="145">
        <v>192</v>
      </c>
      <c r="P146" s="145">
        <v>478</v>
      </c>
      <c r="Q146" s="146">
        <f t="shared" si="5"/>
        <v>0.40167364016736401</v>
      </c>
    </row>
    <row r="147" spans="1:17" s="220" customFormat="1" ht="15.95" customHeight="1" x14ac:dyDescent="0.2">
      <c r="A147" s="53">
        <v>102</v>
      </c>
      <c r="B147" s="54">
        <v>726</v>
      </c>
      <c r="C147" s="55" t="s">
        <v>126</v>
      </c>
      <c r="D147" s="131">
        <f t="shared" si="4"/>
        <v>11</v>
      </c>
      <c r="E147" s="132">
        <v>17</v>
      </c>
      <c r="F147" s="132">
        <v>70</v>
      </c>
      <c r="G147" s="132">
        <v>1</v>
      </c>
      <c r="H147" s="132">
        <v>2</v>
      </c>
      <c r="I147" s="132">
        <v>59</v>
      </c>
      <c r="J147" s="132">
        <v>3</v>
      </c>
      <c r="K147" s="132">
        <v>36</v>
      </c>
      <c r="L147" s="132">
        <v>12</v>
      </c>
      <c r="M147" s="132">
        <v>0</v>
      </c>
      <c r="N147" s="132">
        <v>4</v>
      </c>
      <c r="O147" s="132">
        <v>204</v>
      </c>
      <c r="P147" s="132">
        <v>500</v>
      </c>
      <c r="Q147" s="133">
        <f t="shared" si="5"/>
        <v>0.40799999999999997</v>
      </c>
    </row>
    <row r="148" spans="1:17" s="220" customFormat="1" ht="15.95" customHeight="1" x14ac:dyDescent="0.2">
      <c r="A148" s="71">
        <v>103</v>
      </c>
      <c r="B148" s="72">
        <v>726</v>
      </c>
      <c r="C148" s="73" t="s">
        <v>128</v>
      </c>
      <c r="D148" s="134">
        <f t="shared" si="4"/>
        <v>2</v>
      </c>
      <c r="E148" s="135">
        <v>21</v>
      </c>
      <c r="F148" s="135">
        <v>47</v>
      </c>
      <c r="G148" s="135">
        <v>3</v>
      </c>
      <c r="H148" s="135">
        <v>3</v>
      </c>
      <c r="I148" s="135">
        <v>49</v>
      </c>
      <c r="J148" s="135">
        <v>1</v>
      </c>
      <c r="K148" s="135">
        <v>40</v>
      </c>
      <c r="L148" s="135">
        <v>13</v>
      </c>
      <c r="M148" s="135">
        <v>0</v>
      </c>
      <c r="N148" s="135">
        <v>8</v>
      </c>
      <c r="O148" s="135">
        <v>185</v>
      </c>
      <c r="P148" s="135">
        <v>499</v>
      </c>
      <c r="Q148" s="136">
        <f t="shared" si="5"/>
        <v>0.37074148296593185</v>
      </c>
    </row>
    <row r="149" spans="1:17" s="89" customFormat="1" ht="15.95" customHeight="1" x14ac:dyDescent="0.25">
      <c r="A149" s="59" t="s">
        <v>183</v>
      </c>
      <c r="B149" s="60">
        <v>726</v>
      </c>
      <c r="C149" s="61" t="s">
        <v>11</v>
      </c>
      <c r="D149" s="137">
        <f t="shared" si="4"/>
        <v>9</v>
      </c>
      <c r="E149" s="138">
        <v>38</v>
      </c>
      <c r="F149" s="138">
        <v>117</v>
      </c>
      <c r="G149" s="138">
        <v>4</v>
      </c>
      <c r="H149" s="138">
        <v>5</v>
      </c>
      <c r="I149" s="138">
        <v>108</v>
      </c>
      <c r="J149" s="138">
        <v>4</v>
      </c>
      <c r="K149" s="138">
        <v>76</v>
      </c>
      <c r="L149" s="138">
        <v>25</v>
      </c>
      <c r="M149" s="138">
        <v>0</v>
      </c>
      <c r="N149" s="138">
        <v>12</v>
      </c>
      <c r="O149" s="138">
        <v>389</v>
      </c>
      <c r="P149" s="138">
        <v>999</v>
      </c>
      <c r="Q149" s="139">
        <f t="shared" si="5"/>
        <v>0.38938938938938938</v>
      </c>
    </row>
    <row r="150" spans="1:17" s="220" customFormat="1" ht="15.95" customHeight="1" x14ac:dyDescent="0.2">
      <c r="A150" s="71">
        <v>104</v>
      </c>
      <c r="B150" s="72">
        <v>727</v>
      </c>
      <c r="C150" s="73" t="s">
        <v>126</v>
      </c>
      <c r="D150" s="134">
        <f t="shared" si="4"/>
        <v>22</v>
      </c>
      <c r="E150" s="135">
        <v>9</v>
      </c>
      <c r="F150" s="135">
        <v>47</v>
      </c>
      <c r="G150" s="135">
        <v>2</v>
      </c>
      <c r="H150" s="135">
        <v>10</v>
      </c>
      <c r="I150" s="135">
        <v>76</v>
      </c>
      <c r="J150" s="135">
        <v>1</v>
      </c>
      <c r="K150" s="135">
        <v>54</v>
      </c>
      <c r="L150" s="135">
        <v>5</v>
      </c>
      <c r="M150" s="135">
        <v>0</v>
      </c>
      <c r="N150" s="135">
        <v>8</v>
      </c>
      <c r="O150" s="135">
        <v>212</v>
      </c>
      <c r="P150" s="135">
        <v>574</v>
      </c>
      <c r="Q150" s="136">
        <f t="shared" si="5"/>
        <v>0.36933797909407667</v>
      </c>
    </row>
    <row r="151" spans="1:17" s="220" customFormat="1" ht="15.95" customHeight="1" x14ac:dyDescent="0.2">
      <c r="A151" s="65">
        <v>105</v>
      </c>
      <c r="B151" s="66">
        <v>727</v>
      </c>
      <c r="C151" s="67" t="s">
        <v>128</v>
      </c>
      <c r="D151" s="140">
        <f t="shared" si="4"/>
        <v>12</v>
      </c>
      <c r="E151" s="141">
        <v>5</v>
      </c>
      <c r="F151" s="141">
        <v>62</v>
      </c>
      <c r="G151" s="141">
        <v>6</v>
      </c>
      <c r="H151" s="141">
        <v>9</v>
      </c>
      <c r="I151" s="141">
        <v>74</v>
      </c>
      <c r="J151" s="141">
        <v>2</v>
      </c>
      <c r="K151" s="141">
        <v>22</v>
      </c>
      <c r="L151" s="141">
        <v>22</v>
      </c>
      <c r="M151" s="141">
        <v>0</v>
      </c>
      <c r="N151" s="141">
        <v>11</v>
      </c>
      <c r="O151" s="141">
        <v>213</v>
      </c>
      <c r="P151" s="141">
        <v>574</v>
      </c>
      <c r="Q151" s="142">
        <f t="shared" si="5"/>
        <v>0.3710801393728223</v>
      </c>
    </row>
    <row r="152" spans="1:17" s="220" customFormat="1" ht="15.95" customHeight="1" x14ac:dyDescent="0.2">
      <c r="A152" s="71">
        <v>106</v>
      </c>
      <c r="B152" s="72">
        <v>727</v>
      </c>
      <c r="C152" s="73" t="s">
        <v>129</v>
      </c>
      <c r="D152" s="134">
        <f t="shared" si="4"/>
        <v>47</v>
      </c>
      <c r="E152" s="135">
        <v>9</v>
      </c>
      <c r="F152" s="135">
        <v>49</v>
      </c>
      <c r="G152" s="135">
        <v>0</v>
      </c>
      <c r="H152" s="135">
        <v>12</v>
      </c>
      <c r="I152" s="135">
        <v>96</v>
      </c>
      <c r="J152" s="135">
        <v>0</v>
      </c>
      <c r="K152" s="135">
        <v>42</v>
      </c>
      <c r="L152" s="135">
        <v>20</v>
      </c>
      <c r="M152" s="135">
        <v>0</v>
      </c>
      <c r="N152" s="135">
        <v>14</v>
      </c>
      <c r="O152" s="135">
        <v>242</v>
      </c>
      <c r="P152" s="135">
        <v>574</v>
      </c>
      <c r="Q152" s="136">
        <f t="shared" si="5"/>
        <v>0.42160278745644597</v>
      </c>
    </row>
    <row r="153" spans="1:17" s="89" customFormat="1" ht="15.95" customHeight="1" x14ac:dyDescent="0.25">
      <c r="A153" s="59" t="s">
        <v>183</v>
      </c>
      <c r="B153" s="60">
        <v>727</v>
      </c>
      <c r="C153" s="61" t="s">
        <v>12</v>
      </c>
      <c r="D153" s="137">
        <f t="shared" si="4"/>
        <v>88</v>
      </c>
      <c r="E153" s="138">
        <v>23</v>
      </c>
      <c r="F153" s="138">
        <v>158</v>
      </c>
      <c r="G153" s="138">
        <v>8</v>
      </c>
      <c r="H153" s="138">
        <v>31</v>
      </c>
      <c r="I153" s="138">
        <v>246</v>
      </c>
      <c r="J153" s="138">
        <v>3</v>
      </c>
      <c r="K153" s="138">
        <v>118</v>
      </c>
      <c r="L153" s="138">
        <v>47</v>
      </c>
      <c r="M153" s="138">
        <v>0</v>
      </c>
      <c r="N153" s="138">
        <v>33</v>
      </c>
      <c r="O153" s="138">
        <v>667</v>
      </c>
      <c r="P153" s="138">
        <v>1722</v>
      </c>
      <c r="Q153" s="139">
        <f t="shared" si="5"/>
        <v>0.3873403019744483</v>
      </c>
    </row>
    <row r="154" spans="1:17" s="220" customFormat="1" ht="15.95" customHeight="1" x14ac:dyDescent="0.2">
      <c r="A154" s="71">
        <v>107</v>
      </c>
      <c r="B154" s="72">
        <v>728</v>
      </c>
      <c r="C154" s="73" t="s">
        <v>126</v>
      </c>
      <c r="D154" s="134">
        <f t="shared" si="4"/>
        <v>49</v>
      </c>
      <c r="E154" s="135">
        <v>20</v>
      </c>
      <c r="F154" s="135">
        <v>108</v>
      </c>
      <c r="G154" s="135">
        <v>2</v>
      </c>
      <c r="H154" s="135">
        <v>2</v>
      </c>
      <c r="I154" s="135">
        <v>10</v>
      </c>
      <c r="J154" s="135">
        <v>1</v>
      </c>
      <c r="K154" s="135">
        <v>59</v>
      </c>
      <c r="L154" s="135">
        <v>1</v>
      </c>
      <c r="M154" s="135">
        <v>0</v>
      </c>
      <c r="N154" s="135">
        <v>8</v>
      </c>
      <c r="O154" s="135">
        <v>211</v>
      </c>
      <c r="P154" s="135">
        <v>323</v>
      </c>
      <c r="Q154" s="136">
        <f t="shared" si="5"/>
        <v>0.65325077399380804</v>
      </c>
    </row>
    <row r="155" spans="1:17" s="89" customFormat="1" ht="15.95" customHeight="1" x14ac:dyDescent="0.25">
      <c r="A155" s="59" t="s">
        <v>183</v>
      </c>
      <c r="B155" s="60">
        <v>728</v>
      </c>
      <c r="C155" s="61" t="s">
        <v>9</v>
      </c>
      <c r="D155" s="137">
        <f t="shared" si="4"/>
        <v>49</v>
      </c>
      <c r="E155" s="138">
        <v>20</v>
      </c>
      <c r="F155" s="138">
        <v>108</v>
      </c>
      <c r="G155" s="138">
        <v>2</v>
      </c>
      <c r="H155" s="138">
        <v>2</v>
      </c>
      <c r="I155" s="138">
        <v>10</v>
      </c>
      <c r="J155" s="138">
        <v>1</v>
      </c>
      <c r="K155" s="138">
        <v>59</v>
      </c>
      <c r="L155" s="138">
        <v>1</v>
      </c>
      <c r="M155" s="138">
        <v>0</v>
      </c>
      <c r="N155" s="138">
        <v>8</v>
      </c>
      <c r="O155" s="138">
        <v>211</v>
      </c>
      <c r="P155" s="138">
        <v>323</v>
      </c>
      <c r="Q155" s="139">
        <f t="shared" si="5"/>
        <v>0.65325077399380804</v>
      </c>
    </row>
    <row r="156" spans="1:17" s="220" customFormat="1" ht="15.95" customHeight="1" x14ac:dyDescent="0.2">
      <c r="A156" s="71">
        <v>108</v>
      </c>
      <c r="B156" s="72">
        <v>729</v>
      </c>
      <c r="C156" s="73" t="s">
        <v>126</v>
      </c>
      <c r="D156" s="134">
        <f t="shared" si="4"/>
        <v>57</v>
      </c>
      <c r="E156" s="135">
        <v>4</v>
      </c>
      <c r="F156" s="135">
        <v>108</v>
      </c>
      <c r="G156" s="135">
        <v>4</v>
      </c>
      <c r="H156" s="135">
        <v>0</v>
      </c>
      <c r="I156" s="135">
        <v>5</v>
      </c>
      <c r="J156" s="135">
        <v>0</v>
      </c>
      <c r="K156" s="135">
        <v>51</v>
      </c>
      <c r="L156" s="135">
        <v>1</v>
      </c>
      <c r="M156" s="135">
        <v>0</v>
      </c>
      <c r="N156" s="135">
        <v>2</v>
      </c>
      <c r="O156" s="135">
        <v>175</v>
      </c>
      <c r="P156" s="135">
        <v>291</v>
      </c>
      <c r="Q156" s="136">
        <f t="shared" si="5"/>
        <v>0.60137457044673537</v>
      </c>
    </row>
    <row r="157" spans="1:17" s="89" customFormat="1" ht="15.95" customHeight="1" x14ac:dyDescent="0.25">
      <c r="A157" s="59" t="s">
        <v>183</v>
      </c>
      <c r="B157" s="60">
        <v>729</v>
      </c>
      <c r="C157" s="61" t="s">
        <v>9</v>
      </c>
      <c r="D157" s="137">
        <f t="shared" si="4"/>
        <v>57</v>
      </c>
      <c r="E157" s="138">
        <v>4</v>
      </c>
      <c r="F157" s="138">
        <v>108</v>
      </c>
      <c r="G157" s="138">
        <v>4</v>
      </c>
      <c r="H157" s="138">
        <v>0</v>
      </c>
      <c r="I157" s="138">
        <v>5</v>
      </c>
      <c r="J157" s="138">
        <v>0</v>
      </c>
      <c r="K157" s="138">
        <v>51</v>
      </c>
      <c r="L157" s="138">
        <v>1</v>
      </c>
      <c r="M157" s="138">
        <v>0</v>
      </c>
      <c r="N157" s="138">
        <v>2</v>
      </c>
      <c r="O157" s="138">
        <v>175</v>
      </c>
      <c r="P157" s="138">
        <v>291</v>
      </c>
      <c r="Q157" s="139">
        <f t="shared" si="5"/>
        <v>0.60137457044673537</v>
      </c>
    </row>
    <row r="158" spans="1:17" s="220" customFormat="1" ht="15.95" customHeight="1" x14ac:dyDescent="0.2">
      <c r="A158" s="71">
        <v>109</v>
      </c>
      <c r="B158" s="72">
        <v>730</v>
      </c>
      <c r="C158" s="73" t="s">
        <v>126</v>
      </c>
      <c r="D158" s="134">
        <f t="shared" si="4"/>
        <v>36</v>
      </c>
      <c r="E158" s="135">
        <v>17</v>
      </c>
      <c r="F158" s="135">
        <v>127</v>
      </c>
      <c r="G158" s="135">
        <v>3</v>
      </c>
      <c r="H158" s="135">
        <v>4</v>
      </c>
      <c r="I158" s="135">
        <v>4</v>
      </c>
      <c r="J158" s="135">
        <v>3</v>
      </c>
      <c r="K158" s="135">
        <v>91</v>
      </c>
      <c r="L158" s="135">
        <v>3</v>
      </c>
      <c r="M158" s="135">
        <v>0</v>
      </c>
      <c r="N158" s="135">
        <v>19</v>
      </c>
      <c r="O158" s="135">
        <v>271</v>
      </c>
      <c r="P158" s="135">
        <v>521</v>
      </c>
      <c r="Q158" s="136">
        <f t="shared" si="5"/>
        <v>0.52015355086372361</v>
      </c>
    </row>
    <row r="159" spans="1:17" s="220" customFormat="1" ht="15.95" customHeight="1" x14ac:dyDescent="0.2">
      <c r="A159" s="65">
        <v>110</v>
      </c>
      <c r="B159" s="66">
        <v>730</v>
      </c>
      <c r="C159" s="67" t="s">
        <v>128</v>
      </c>
      <c r="D159" s="140">
        <f t="shared" si="4"/>
        <v>28</v>
      </c>
      <c r="E159" s="141">
        <v>34</v>
      </c>
      <c r="F159" s="141">
        <v>101</v>
      </c>
      <c r="G159" s="141">
        <v>1</v>
      </c>
      <c r="H159" s="141">
        <v>4</v>
      </c>
      <c r="I159" s="141">
        <v>8</v>
      </c>
      <c r="J159" s="141">
        <v>1</v>
      </c>
      <c r="K159" s="141">
        <v>73</v>
      </c>
      <c r="L159" s="141">
        <v>3</v>
      </c>
      <c r="M159" s="141">
        <v>0</v>
      </c>
      <c r="N159" s="141">
        <v>30</v>
      </c>
      <c r="O159" s="141">
        <v>255</v>
      </c>
      <c r="P159" s="141">
        <v>520</v>
      </c>
      <c r="Q159" s="142">
        <f t="shared" si="5"/>
        <v>0.49038461538461536</v>
      </c>
    </row>
    <row r="160" spans="1:17" s="220" customFormat="1" ht="15.95" customHeight="1" x14ac:dyDescent="0.2">
      <c r="A160" s="71">
        <v>111</v>
      </c>
      <c r="B160" s="72">
        <v>730</v>
      </c>
      <c r="C160" s="73" t="s">
        <v>129</v>
      </c>
      <c r="D160" s="134">
        <f t="shared" si="4"/>
        <v>47</v>
      </c>
      <c r="E160" s="135">
        <v>30</v>
      </c>
      <c r="F160" s="135">
        <v>88</v>
      </c>
      <c r="G160" s="135">
        <v>2</v>
      </c>
      <c r="H160" s="135">
        <v>3</v>
      </c>
      <c r="I160" s="135">
        <v>2</v>
      </c>
      <c r="J160" s="135">
        <v>4</v>
      </c>
      <c r="K160" s="135">
        <v>135</v>
      </c>
      <c r="L160" s="135">
        <v>0</v>
      </c>
      <c r="M160" s="135">
        <v>0</v>
      </c>
      <c r="N160" s="135">
        <v>5</v>
      </c>
      <c r="O160" s="135">
        <v>269</v>
      </c>
      <c r="P160" s="135">
        <v>520</v>
      </c>
      <c r="Q160" s="136">
        <f t="shared" si="5"/>
        <v>0.51730769230769236</v>
      </c>
    </row>
    <row r="161" spans="1:17" s="220" customFormat="1" ht="15.95" customHeight="1" x14ac:dyDescent="0.2">
      <c r="A161" s="65">
        <v>112</v>
      </c>
      <c r="B161" s="66">
        <v>730</v>
      </c>
      <c r="C161" s="67" t="s">
        <v>130</v>
      </c>
      <c r="D161" s="140">
        <f t="shared" si="4"/>
        <v>8</v>
      </c>
      <c r="E161" s="141">
        <v>15</v>
      </c>
      <c r="F161" s="141">
        <v>107</v>
      </c>
      <c r="G161" s="141">
        <v>0</v>
      </c>
      <c r="H161" s="141">
        <v>2</v>
      </c>
      <c r="I161" s="141">
        <v>6</v>
      </c>
      <c r="J161" s="141">
        <v>0</v>
      </c>
      <c r="K161" s="141">
        <v>115</v>
      </c>
      <c r="L161" s="141">
        <v>2</v>
      </c>
      <c r="M161" s="141">
        <v>0</v>
      </c>
      <c r="N161" s="141">
        <v>5</v>
      </c>
      <c r="O161" s="141">
        <v>252</v>
      </c>
      <c r="P161" s="141">
        <v>424</v>
      </c>
      <c r="Q161" s="142">
        <f t="shared" si="5"/>
        <v>0.59433962264150941</v>
      </c>
    </row>
    <row r="162" spans="1:17" s="89" customFormat="1" ht="15.95" customHeight="1" x14ac:dyDescent="0.25">
      <c r="A162" s="59" t="s">
        <v>183</v>
      </c>
      <c r="B162" s="60">
        <v>730</v>
      </c>
      <c r="C162" s="61" t="s">
        <v>13</v>
      </c>
      <c r="D162" s="137">
        <f t="shared" si="4"/>
        <v>9</v>
      </c>
      <c r="E162" s="138">
        <v>96</v>
      </c>
      <c r="F162" s="138">
        <v>423</v>
      </c>
      <c r="G162" s="138">
        <v>6</v>
      </c>
      <c r="H162" s="138">
        <v>13</v>
      </c>
      <c r="I162" s="138">
        <v>20</v>
      </c>
      <c r="J162" s="138">
        <v>8</v>
      </c>
      <c r="K162" s="138">
        <v>414</v>
      </c>
      <c r="L162" s="138">
        <v>8</v>
      </c>
      <c r="M162" s="138">
        <v>0</v>
      </c>
      <c r="N162" s="138">
        <v>59</v>
      </c>
      <c r="O162" s="138">
        <v>1047</v>
      </c>
      <c r="P162" s="138">
        <v>1985</v>
      </c>
      <c r="Q162" s="139">
        <f t="shared" si="5"/>
        <v>0.52745591939546599</v>
      </c>
    </row>
    <row r="163" spans="1:17" s="220" customFormat="1" ht="15.95" customHeight="1" x14ac:dyDescent="0.2">
      <c r="A163" s="65">
        <v>113</v>
      </c>
      <c r="B163" s="66">
        <v>731</v>
      </c>
      <c r="C163" s="67" t="s">
        <v>126</v>
      </c>
      <c r="D163" s="140">
        <f t="shared" si="4"/>
        <v>18</v>
      </c>
      <c r="E163" s="141">
        <v>55</v>
      </c>
      <c r="F163" s="141">
        <v>73</v>
      </c>
      <c r="G163" s="141">
        <v>1</v>
      </c>
      <c r="H163" s="141">
        <v>5</v>
      </c>
      <c r="I163" s="141">
        <v>3</v>
      </c>
      <c r="J163" s="141">
        <v>0</v>
      </c>
      <c r="K163" s="141">
        <v>39</v>
      </c>
      <c r="L163" s="141">
        <v>0</v>
      </c>
      <c r="M163" s="141">
        <v>0</v>
      </c>
      <c r="N163" s="141">
        <v>7</v>
      </c>
      <c r="O163" s="141">
        <v>183</v>
      </c>
      <c r="P163" s="141">
        <v>417</v>
      </c>
      <c r="Q163" s="142">
        <f t="shared" si="5"/>
        <v>0.43884892086330934</v>
      </c>
    </row>
    <row r="164" spans="1:17" s="220" customFormat="1" ht="15.95" customHeight="1" x14ac:dyDescent="0.2">
      <c r="A164" s="71">
        <v>114</v>
      </c>
      <c r="B164" s="72">
        <v>731</v>
      </c>
      <c r="C164" s="73" t="s">
        <v>130</v>
      </c>
      <c r="D164" s="134">
        <f t="shared" si="4"/>
        <v>1</v>
      </c>
      <c r="E164" s="135">
        <v>7</v>
      </c>
      <c r="F164" s="135">
        <v>78</v>
      </c>
      <c r="G164" s="135">
        <v>1</v>
      </c>
      <c r="H164" s="135">
        <v>6</v>
      </c>
      <c r="I164" s="135">
        <v>11</v>
      </c>
      <c r="J164" s="135">
        <v>0</v>
      </c>
      <c r="K164" s="135">
        <v>77</v>
      </c>
      <c r="L164" s="135">
        <v>4</v>
      </c>
      <c r="M164" s="135">
        <v>0</v>
      </c>
      <c r="N164" s="135">
        <v>4</v>
      </c>
      <c r="O164" s="135">
        <v>188</v>
      </c>
      <c r="P164" s="135">
        <v>342</v>
      </c>
      <c r="Q164" s="136">
        <f t="shared" si="5"/>
        <v>0.54970760233918126</v>
      </c>
    </row>
    <row r="165" spans="1:17" s="89" customFormat="1" ht="15.95" customHeight="1" x14ac:dyDescent="0.25">
      <c r="A165" s="59" t="s">
        <v>183</v>
      </c>
      <c r="B165" s="60">
        <v>731</v>
      </c>
      <c r="C165" s="61" t="s">
        <v>11</v>
      </c>
      <c r="D165" s="137">
        <f t="shared" si="4"/>
        <v>35</v>
      </c>
      <c r="E165" s="138">
        <v>62</v>
      </c>
      <c r="F165" s="138">
        <v>151</v>
      </c>
      <c r="G165" s="138">
        <v>2</v>
      </c>
      <c r="H165" s="138">
        <v>11</v>
      </c>
      <c r="I165" s="138">
        <v>14</v>
      </c>
      <c r="J165" s="138">
        <v>0</v>
      </c>
      <c r="K165" s="138">
        <v>116</v>
      </c>
      <c r="L165" s="138">
        <v>4</v>
      </c>
      <c r="M165" s="138">
        <v>0</v>
      </c>
      <c r="N165" s="138">
        <v>11</v>
      </c>
      <c r="O165" s="138">
        <v>371</v>
      </c>
      <c r="P165" s="138">
        <v>759</v>
      </c>
      <c r="Q165" s="139">
        <f t="shared" si="5"/>
        <v>0.48880105401844531</v>
      </c>
    </row>
    <row r="166" spans="1:17" s="220" customFormat="1" ht="15.95" customHeight="1" x14ac:dyDescent="0.2">
      <c r="A166" s="71">
        <v>115</v>
      </c>
      <c r="B166" s="72">
        <v>732</v>
      </c>
      <c r="C166" s="73" t="s">
        <v>126</v>
      </c>
      <c r="D166" s="134">
        <f t="shared" si="4"/>
        <v>10</v>
      </c>
      <c r="E166" s="135">
        <v>43</v>
      </c>
      <c r="F166" s="135">
        <v>44</v>
      </c>
      <c r="G166" s="135">
        <v>0</v>
      </c>
      <c r="H166" s="135">
        <v>2</v>
      </c>
      <c r="I166" s="135">
        <v>5</v>
      </c>
      <c r="J166" s="135">
        <v>0</v>
      </c>
      <c r="K166" s="135">
        <v>54</v>
      </c>
      <c r="L166" s="135">
        <v>1</v>
      </c>
      <c r="M166" s="135">
        <v>0</v>
      </c>
      <c r="N166" s="135">
        <v>10</v>
      </c>
      <c r="O166" s="135">
        <v>159</v>
      </c>
      <c r="P166" s="135">
        <v>462</v>
      </c>
      <c r="Q166" s="136">
        <f t="shared" si="5"/>
        <v>0.34415584415584416</v>
      </c>
    </row>
    <row r="167" spans="1:17" s="220" customFormat="1" ht="15.95" customHeight="1" x14ac:dyDescent="0.2">
      <c r="A167" s="65">
        <v>116</v>
      </c>
      <c r="B167" s="66">
        <v>732</v>
      </c>
      <c r="C167" s="67" t="s">
        <v>128</v>
      </c>
      <c r="D167" s="140">
        <f t="shared" si="4"/>
        <v>4</v>
      </c>
      <c r="E167" s="141">
        <v>62</v>
      </c>
      <c r="F167" s="141">
        <v>34</v>
      </c>
      <c r="G167" s="141">
        <v>2</v>
      </c>
      <c r="H167" s="141">
        <v>3</v>
      </c>
      <c r="I167" s="141">
        <v>4</v>
      </c>
      <c r="J167" s="141">
        <v>1</v>
      </c>
      <c r="K167" s="141">
        <v>58</v>
      </c>
      <c r="L167" s="141">
        <v>1</v>
      </c>
      <c r="M167" s="141">
        <v>0</v>
      </c>
      <c r="N167" s="141">
        <v>10</v>
      </c>
      <c r="O167" s="141">
        <v>175</v>
      </c>
      <c r="P167" s="141">
        <v>461</v>
      </c>
      <c r="Q167" s="142">
        <f t="shared" si="5"/>
        <v>0.37960954446854661</v>
      </c>
    </row>
    <row r="168" spans="1:17" s="89" customFormat="1" ht="15.95" customHeight="1" x14ac:dyDescent="0.25">
      <c r="A168" s="59" t="s">
        <v>183</v>
      </c>
      <c r="B168" s="60">
        <v>732</v>
      </c>
      <c r="C168" s="61" t="s">
        <v>11</v>
      </c>
      <c r="D168" s="137">
        <f t="shared" si="4"/>
        <v>7</v>
      </c>
      <c r="E168" s="138">
        <v>105</v>
      </c>
      <c r="F168" s="138">
        <v>78</v>
      </c>
      <c r="G168" s="138">
        <v>2</v>
      </c>
      <c r="H168" s="138">
        <v>5</v>
      </c>
      <c r="I168" s="138">
        <v>9</v>
      </c>
      <c r="J168" s="138">
        <v>1</v>
      </c>
      <c r="K168" s="138">
        <v>112</v>
      </c>
      <c r="L168" s="138">
        <v>2</v>
      </c>
      <c r="M168" s="138">
        <v>0</v>
      </c>
      <c r="N168" s="138">
        <v>20</v>
      </c>
      <c r="O168" s="138">
        <v>334</v>
      </c>
      <c r="P168" s="138">
        <v>923</v>
      </c>
      <c r="Q168" s="139">
        <f t="shared" si="5"/>
        <v>0.36186348862405199</v>
      </c>
    </row>
    <row r="169" spans="1:17" s="220" customFormat="1" ht="15.95" customHeight="1" x14ac:dyDescent="0.2">
      <c r="A169" s="65">
        <v>117</v>
      </c>
      <c r="B169" s="66">
        <v>733</v>
      </c>
      <c r="C169" s="67" t="s">
        <v>126</v>
      </c>
      <c r="D169" s="140">
        <f t="shared" si="4"/>
        <v>10</v>
      </c>
      <c r="E169" s="141">
        <v>20</v>
      </c>
      <c r="F169" s="141">
        <v>95</v>
      </c>
      <c r="G169" s="141">
        <v>6</v>
      </c>
      <c r="H169" s="141">
        <v>6</v>
      </c>
      <c r="I169" s="141">
        <v>7</v>
      </c>
      <c r="J169" s="141">
        <v>1</v>
      </c>
      <c r="K169" s="141">
        <v>85</v>
      </c>
      <c r="L169" s="141">
        <v>2</v>
      </c>
      <c r="M169" s="141">
        <v>0</v>
      </c>
      <c r="N169" s="141">
        <v>4</v>
      </c>
      <c r="O169" s="141">
        <v>226</v>
      </c>
      <c r="P169" s="141">
        <v>597</v>
      </c>
      <c r="Q169" s="142">
        <f t="shared" si="5"/>
        <v>0.37855946398659968</v>
      </c>
    </row>
    <row r="170" spans="1:17" s="220" customFormat="1" ht="15.95" customHeight="1" x14ac:dyDescent="0.2">
      <c r="A170" s="71">
        <v>118</v>
      </c>
      <c r="B170" s="72">
        <v>733</v>
      </c>
      <c r="C170" s="73" t="s">
        <v>128</v>
      </c>
      <c r="D170" s="134">
        <f t="shared" si="4"/>
        <v>16</v>
      </c>
      <c r="E170" s="135">
        <v>22</v>
      </c>
      <c r="F170" s="135">
        <v>77</v>
      </c>
      <c r="G170" s="135">
        <v>0</v>
      </c>
      <c r="H170" s="135">
        <v>4</v>
      </c>
      <c r="I170" s="135">
        <v>4</v>
      </c>
      <c r="J170" s="135">
        <v>1</v>
      </c>
      <c r="K170" s="135">
        <v>93</v>
      </c>
      <c r="L170" s="135">
        <v>2</v>
      </c>
      <c r="M170" s="135">
        <v>0</v>
      </c>
      <c r="N170" s="135">
        <v>12</v>
      </c>
      <c r="O170" s="135">
        <v>215</v>
      </c>
      <c r="P170" s="135">
        <v>596</v>
      </c>
      <c r="Q170" s="136">
        <f t="shared" si="5"/>
        <v>0.36073825503355705</v>
      </c>
    </row>
    <row r="171" spans="1:17" s="220" customFormat="1" ht="15.95" customHeight="1" x14ac:dyDescent="0.2">
      <c r="A171" s="65">
        <v>119</v>
      </c>
      <c r="B171" s="66">
        <v>733</v>
      </c>
      <c r="C171" s="67" t="s">
        <v>129</v>
      </c>
      <c r="D171" s="140">
        <f t="shared" si="4"/>
        <v>12</v>
      </c>
      <c r="E171" s="141">
        <v>20</v>
      </c>
      <c r="F171" s="141">
        <v>96</v>
      </c>
      <c r="G171" s="141">
        <v>1</v>
      </c>
      <c r="H171" s="141">
        <v>15</v>
      </c>
      <c r="I171" s="141">
        <v>10</v>
      </c>
      <c r="J171" s="141">
        <v>0</v>
      </c>
      <c r="K171" s="141">
        <v>84</v>
      </c>
      <c r="L171" s="141">
        <v>2</v>
      </c>
      <c r="M171" s="141">
        <v>0</v>
      </c>
      <c r="N171" s="141">
        <v>7</v>
      </c>
      <c r="O171" s="141">
        <v>235</v>
      </c>
      <c r="P171" s="141">
        <v>596</v>
      </c>
      <c r="Q171" s="142">
        <f t="shared" si="5"/>
        <v>0.39429530201342283</v>
      </c>
    </row>
    <row r="172" spans="1:17" s="220" customFormat="1" ht="15.95" customHeight="1" x14ac:dyDescent="0.2">
      <c r="A172" s="71">
        <v>120</v>
      </c>
      <c r="B172" s="72">
        <v>733</v>
      </c>
      <c r="C172" s="73" t="s">
        <v>138</v>
      </c>
      <c r="D172" s="134">
        <f t="shared" si="4"/>
        <v>10</v>
      </c>
      <c r="E172" s="135">
        <v>16</v>
      </c>
      <c r="F172" s="135">
        <v>86</v>
      </c>
      <c r="G172" s="135">
        <v>2</v>
      </c>
      <c r="H172" s="135">
        <v>10</v>
      </c>
      <c r="I172" s="135">
        <v>11</v>
      </c>
      <c r="J172" s="135">
        <v>0</v>
      </c>
      <c r="K172" s="135">
        <v>76</v>
      </c>
      <c r="L172" s="135">
        <v>4</v>
      </c>
      <c r="M172" s="135">
        <v>0</v>
      </c>
      <c r="N172" s="135">
        <v>9</v>
      </c>
      <c r="O172" s="135">
        <v>214</v>
      </c>
      <c r="P172" s="135">
        <v>596</v>
      </c>
      <c r="Q172" s="136">
        <f t="shared" si="5"/>
        <v>0.35906040268456374</v>
      </c>
    </row>
    <row r="173" spans="1:17" s="89" customFormat="1" ht="15.95" customHeight="1" x14ac:dyDescent="0.25">
      <c r="A173" s="59" t="s">
        <v>183</v>
      </c>
      <c r="B173" s="60">
        <v>733</v>
      </c>
      <c r="C173" s="61" t="s">
        <v>13</v>
      </c>
      <c r="D173" s="137">
        <f t="shared" si="4"/>
        <v>16</v>
      </c>
      <c r="E173" s="138">
        <v>78</v>
      </c>
      <c r="F173" s="138">
        <v>354</v>
      </c>
      <c r="G173" s="138">
        <v>9</v>
      </c>
      <c r="H173" s="138">
        <v>35</v>
      </c>
      <c r="I173" s="138">
        <v>32</v>
      </c>
      <c r="J173" s="138">
        <v>2</v>
      </c>
      <c r="K173" s="138">
        <v>338</v>
      </c>
      <c r="L173" s="138">
        <v>10</v>
      </c>
      <c r="M173" s="138">
        <v>0</v>
      </c>
      <c r="N173" s="138">
        <v>32</v>
      </c>
      <c r="O173" s="138">
        <v>890</v>
      </c>
      <c r="P173" s="138">
        <v>2385</v>
      </c>
      <c r="Q173" s="139">
        <f t="shared" si="5"/>
        <v>0.37316561844863733</v>
      </c>
    </row>
    <row r="174" spans="1:17" s="220" customFormat="1" ht="15.95" customHeight="1" x14ac:dyDescent="0.2">
      <c r="A174" s="71">
        <v>121</v>
      </c>
      <c r="B174" s="72">
        <v>734</v>
      </c>
      <c r="C174" s="73" t="s">
        <v>126</v>
      </c>
      <c r="D174" s="134">
        <f t="shared" si="4"/>
        <v>23</v>
      </c>
      <c r="E174" s="135">
        <v>16</v>
      </c>
      <c r="F174" s="135">
        <v>51</v>
      </c>
      <c r="G174" s="135">
        <v>1</v>
      </c>
      <c r="H174" s="135">
        <v>8</v>
      </c>
      <c r="I174" s="135">
        <v>87</v>
      </c>
      <c r="J174" s="135">
        <v>2</v>
      </c>
      <c r="K174" s="135">
        <v>110</v>
      </c>
      <c r="L174" s="135">
        <v>12</v>
      </c>
      <c r="M174" s="135">
        <v>0</v>
      </c>
      <c r="N174" s="135">
        <v>5</v>
      </c>
      <c r="O174" s="135">
        <v>292</v>
      </c>
      <c r="P174" s="135">
        <v>632</v>
      </c>
      <c r="Q174" s="136">
        <f t="shared" si="5"/>
        <v>0.46202531645569622</v>
      </c>
    </row>
    <row r="175" spans="1:17" s="220" customFormat="1" ht="15.95" customHeight="1" x14ac:dyDescent="0.2">
      <c r="A175" s="65">
        <v>122</v>
      </c>
      <c r="B175" s="66">
        <v>734</v>
      </c>
      <c r="C175" s="67" t="s">
        <v>128</v>
      </c>
      <c r="D175" s="140">
        <f t="shared" si="4"/>
        <v>21</v>
      </c>
      <c r="E175" s="141">
        <v>20</v>
      </c>
      <c r="F175" s="141">
        <v>66</v>
      </c>
      <c r="G175" s="141">
        <v>5</v>
      </c>
      <c r="H175" s="141">
        <v>8</v>
      </c>
      <c r="I175" s="141">
        <v>76</v>
      </c>
      <c r="J175" s="141">
        <v>0</v>
      </c>
      <c r="K175" s="141">
        <v>97</v>
      </c>
      <c r="L175" s="141">
        <v>7</v>
      </c>
      <c r="M175" s="141">
        <v>0</v>
      </c>
      <c r="N175" s="141">
        <v>6</v>
      </c>
      <c r="O175" s="141">
        <v>285</v>
      </c>
      <c r="P175" s="141">
        <v>631</v>
      </c>
      <c r="Q175" s="142">
        <f t="shared" si="5"/>
        <v>0.45166402535657685</v>
      </c>
    </row>
    <row r="176" spans="1:17" s="89" customFormat="1" ht="15.95" customHeight="1" x14ac:dyDescent="0.25">
      <c r="A176" s="59" t="s">
        <v>183</v>
      </c>
      <c r="B176" s="60">
        <v>734</v>
      </c>
      <c r="C176" s="61" t="s">
        <v>11</v>
      </c>
      <c r="D176" s="137">
        <f t="shared" si="4"/>
        <v>44</v>
      </c>
      <c r="E176" s="138">
        <v>36</v>
      </c>
      <c r="F176" s="138">
        <v>117</v>
      </c>
      <c r="G176" s="138">
        <v>6</v>
      </c>
      <c r="H176" s="138">
        <v>16</v>
      </c>
      <c r="I176" s="138">
        <v>163</v>
      </c>
      <c r="J176" s="138">
        <v>2</v>
      </c>
      <c r="K176" s="138">
        <v>207</v>
      </c>
      <c r="L176" s="138">
        <v>19</v>
      </c>
      <c r="M176" s="138">
        <v>0</v>
      </c>
      <c r="N176" s="138">
        <v>11</v>
      </c>
      <c r="O176" s="138">
        <v>577</v>
      </c>
      <c r="P176" s="138">
        <v>1263</v>
      </c>
      <c r="Q176" s="139">
        <f t="shared" si="5"/>
        <v>0.45684877276326208</v>
      </c>
    </row>
    <row r="177" spans="1:17" s="220" customFormat="1" ht="15.95" customHeight="1" x14ac:dyDescent="0.2">
      <c r="A177" s="65">
        <v>123</v>
      </c>
      <c r="B177" s="66">
        <v>735</v>
      </c>
      <c r="C177" s="67" t="s">
        <v>126</v>
      </c>
      <c r="D177" s="140">
        <f t="shared" si="4"/>
        <v>11</v>
      </c>
      <c r="E177" s="141">
        <v>28</v>
      </c>
      <c r="F177" s="141">
        <v>62</v>
      </c>
      <c r="G177" s="141">
        <v>3</v>
      </c>
      <c r="H177" s="141">
        <v>1</v>
      </c>
      <c r="I177" s="141">
        <v>92</v>
      </c>
      <c r="J177" s="141">
        <v>1</v>
      </c>
      <c r="K177" s="141">
        <v>103</v>
      </c>
      <c r="L177" s="141">
        <v>3</v>
      </c>
      <c r="M177" s="141">
        <v>0</v>
      </c>
      <c r="N177" s="141">
        <v>6</v>
      </c>
      <c r="O177" s="141">
        <v>299</v>
      </c>
      <c r="P177" s="141">
        <v>640</v>
      </c>
      <c r="Q177" s="142">
        <f t="shared" si="5"/>
        <v>0.46718749999999998</v>
      </c>
    </row>
    <row r="178" spans="1:17" s="220" customFormat="1" ht="15.95" customHeight="1" x14ac:dyDescent="0.2">
      <c r="A178" s="71">
        <v>124</v>
      </c>
      <c r="B178" s="72">
        <v>735</v>
      </c>
      <c r="C178" s="73" t="s">
        <v>128</v>
      </c>
      <c r="D178" s="134">
        <f t="shared" si="4"/>
        <v>16</v>
      </c>
      <c r="E178" s="135">
        <v>14</v>
      </c>
      <c r="F178" s="135">
        <v>83</v>
      </c>
      <c r="G178" s="135">
        <v>3</v>
      </c>
      <c r="H178" s="135">
        <v>5</v>
      </c>
      <c r="I178" s="135">
        <v>66</v>
      </c>
      <c r="J178" s="135">
        <v>3</v>
      </c>
      <c r="K178" s="135">
        <v>99</v>
      </c>
      <c r="L178" s="135">
        <v>1</v>
      </c>
      <c r="M178" s="135">
        <v>0</v>
      </c>
      <c r="N178" s="135">
        <v>8</v>
      </c>
      <c r="O178" s="135">
        <v>282</v>
      </c>
      <c r="P178" s="135">
        <v>639</v>
      </c>
      <c r="Q178" s="136">
        <f t="shared" si="5"/>
        <v>0.44131455399061031</v>
      </c>
    </row>
    <row r="179" spans="1:17" s="220" customFormat="1" ht="15.95" customHeight="1" x14ac:dyDescent="0.2">
      <c r="A179" s="65">
        <v>125</v>
      </c>
      <c r="B179" s="66">
        <v>735</v>
      </c>
      <c r="C179" s="67" t="s">
        <v>129</v>
      </c>
      <c r="D179" s="140">
        <f t="shared" si="4"/>
        <v>15</v>
      </c>
      <c r="E179" s="141">
        <v>35</v>
      </c>
      <c r="F179" s="141">
        <v>103</v>
      </c>
      <c r="G179" s="141">
        <v>2</v>
      </c>
      <c r="H179" s="141">
        <v>3</v>
      </c>
      <c r="I179" s="141">
        <v>75</v>
      </c>
      <c r="J179" s="141">
        <v>0</v>
      </c>
      <c r="K179" s="141">
        <v>88</v>
      </c>
      <c r="L179" s="141">
        <v>3</v>
      </c>
      <c r="M179" s="141">
        <v>0</v>
      </c>
      <c r="N179" s="141">
        <v>15</v>
      </c>
      <c r="O179" s="141">
        <v>324</v>
      </c>
      <c r="P179" s="141">
        <v>639</v>
      </c>
      <c r="Q179" s="142">
        <f t="shared" si="5"/>
        <v>0.50704225352112675</v>
      </c>
    </row>
    <row r="180" spans="1:17" s="89" customFormat="1" ht="15.95" customHeight="1" x14ac:dyDescent="0.25">
      <c r="A180" s="59" t="s">
        <v>183</v>
      </c>
      <c r="B180" s="60">
        <v>735</v>
      </c>
      <c r="C180" s="61" t="s">
        <v>12</v>
      </c>
      <c r="D180" s="137">
        <f t="shared" si="4"/>
        <v>42</v>
      </c>
      <c r="E180" s="138">
        <v>77</v>
      </c>
      <c r="F180" s="138">
        <v>248</v>
      </c>
      <c r="G180" s="138">
        <v>8</v>
      </c>
      <c r="H180" s="138">
        <v>9</v>
      </c>
      <c r="I180" s="138">
        <v>233</v>
      </c>
      <c r="J180" s="138">
        <v>4</v>
      </c>
      <c r="K180" s="138">
        <v>290</v>
      </c>
      <c r="L180" s="138">
        <v>7</v>
      </c>
      <c r="M180" s="138">
        <v>0</v>
      </c>
      <c r="N180" s="138">
        <v>29</v>
      </c>
      <c r="O180" s="138">
        <v>905</v>
      </c>
      <c r="P180" s="138">
        <v>1918</v>
      </c>
      <c r="Q180" s="139">
        <f t="shared" si="5"/>
        <v>0.47184567257559956</v>
      </c>
    </row>
    <row r="181" spans="1:17" s="220" customFormat="1" ht="15.95" customHeight="1" x14ac:dyDescent="0.2">
      <c r="A181" s="65">
        <v>126</v>
      </c>
      <c r="B181" s="66">
        <v>736</v>
      </c>
      <c r="C181" s="67" t="s">
        <v>126</v>
      </c>
      <c r="D181" s="140">
        <f t="shared" si="4"/>
        <v>43</v>
      </c>
      <c r="E181" s="141">
        <v>36</v>
      </c>
      <c r="F181" s="141">
        <v>125</v>
      </c>
      <c r="G181" s="141">
        <v>14</v>
      </c>
      <c r="H181" s="141">
        <v>2</v>
      </c>
      <c r="I181" s="141">
        <v>28</v>
      </c>
      <c r="J181" s="141">
        <v>2</v>
      </c>
      <c r="K181" s="141">
        <v>82</v>
      </c>
      <c r="L181" s="141">
        <v>7</v>
      </c>
      <c r="M181" s="141">
        <v>0</v>
      </c>
      <c r="N181" s="141">
        <v>3</v>
      </c>
      <c r="O181" s="141">
        <v>299</v>
      </c>
      <c r="P181" s="141">
        <v>555</v>
      </c>
      <c r="Q181" s="142">
        <f t="shared" si="5"/>
        <v>0.53873873873873879</v>
      </c>
    </row>
    <row r="182" spans="1:17" s="89" customFormat="1" ht="15.95" customHeight="1" x14ac:dyDescent="0.25">
      <c r="A182" s="59" t="s">
        <v>183</v>
      </c>
      <c r="B182" s="60">
        <v>736</v>
      </c>
      <c r="C182" s="61" t="s">
        <v>9</v>
      </c>
      <c r="D182" s="137">
        <f t="shared" si="4"/>
        <v>43</v>
      </c>
      <c r="E182" s="138">
        <v>36</v>
      </c>
      <c r="F182" s="138">
        <v>125</v>
      </c>
      <c r="G182" s="138">
        <v>14</v>
      </c>
      <c r="H182" s="138">
        <v>2</v>
      </c>
      <c r="I182" s="138">
        <v>28</v>
      </c>
      <c r="J182" s="138">
        <v>2</v>
      </c>
      <c r="K182" s="138">
        <v>82</v>
      </c>
      <c r="L182" s="138">
        <v>7</v>
      </c>
      <c r="M182" s="138">
        <v>0</v>
      </c>
      <c r="N182" s="138">
        <v>3</v>
      </c>
      <c r="O182" s="138">
        <v>299</v>
      </c>
      <c r="P182" s="138">
        <v>555</v>
      </c>
      <c r="Q182" s="139">
        <f t="shared" si="5"/>
        <v>0.53873873873873879</v>
      </c>
    </row>
    <row r="183" spans="1:17" s="220" customFormat="1" ht="15.95" customHeight="1" x14ac:dyDescent="0.2">
      <c r="A183" s="65">
        <v>127</v>
      </c>
      <c r="B183" s="66">
        <v>737</v>
      </c>
      <c r="C183" s="67" t="s">
        <v>126</v>
      </c>
      <c r="D183" s="140">
        <f t="shared" si="4"/>
        <v>41</v>
      </c>
      <c r="E183" s="141">
        <v>12</v>
      </c>
      <c r="F183" s="141">
        <v>123</v>
      </c>
      <c r="G183" s="141">
        <v>15</v>
      </c>
      <c r="H183" s="141">
        <v>8</v>
      </c>
      <c r="I183" s="141">
        <v>45</v>
      </c>
      <c r="J183" s="141">
        <v>0</v>
      </c>
      <c r="K183" s="141">
        <v>82</v>
      </c>
      <c r="L183" s="141">
        <v>4</v>
      </c>
      <c r="M183" s="141">
        <v>0</v>
      </c>
      <c r="N183" s="141">
        <v>6</v>
      </c>
      <c r="O183" s="141">
        <v>295</v>
      </c>
      <c r="P183" s="141">
        <v>587</v>
      </c>
      <c r="Q183" s="142">
        <f t="shared" si="5"/>
        <v>0.50255536626916519</v>
      </c>
    </row>
    <row r="184" spans="1:17" s="220" customFormat="1" ht="15.95" customHeight="1" x14ac:dyDescent="0.2">
      <c r="A184" s="71">
        <v>128</v>
      </c>
      <c r="B184" s="72">
        <v>737</v>
      </c>
      <c r="C184" s="73" t="s">
        <v>128</v>
      </c>
      <c r="D184" s="134">
        <f t="shared" si="4"/>
        <v>47</v>
      </c>
      <c r="E184" s="135">
        <v>12</v>
      </c>
      <c r="F184" s="135">
        <v>116</v>
      </c>
      <c r="G184" s="135">
        <v>12</v>
      </c>
      <c r="H184" s="135">
        <v>9</v>
      </c>
      <c r="I184" s="135">
        <v>62</v>
      </c>
      <c r="J184" s="135">
        <v>0</v>
      </c>
      <c r="K184" s="135">
        <v>69</v>
      </c>
      <c r="L184" s="135">
        <v>0</v>
      </c>
      <c r="M184" s="135">
        <v>0</v>
      </c>
      <c r="N184" s="135">
        <v>11</v>
      </c>
      <c r="O184" s="135">
        <v>291</v>
      </c>
      <c r="P184" s="135">
        <v>586</v>
      </c>
      <c r="Q184" s="136">
        <f t="shared" si="5"/>
        <v>0.49658703071672355</v>
      </c>
    </row>
    <row r="185" spans="1:17" s="89" customFormat="1" ht="15.95" customHeight="1" x14ac:dyDescent="0.25">
      <c r="A185" s="59" t="s">
        <v>183</v>
      </c>
      <c r="B185" s="60">
        <v>737</v>
      </c>
      <c r="C185" s="61" t="s">
        <v>11</v>
      </c>
      <c r="D185" s="137">
        <f t="shared" si="4"/>
        <v>88</v>
      </c>
      <c r="E185" s="138">
        <v>24</v>
      </c>
      <c r="F185" s="138">
        <v>239</v>
      </c>
      <c r="G185" s="138">
        <v>27</v>
      </c>
      <c r="H185" s="138">
        <v>17</v>
      </c>
      <c r="I185" s="138">
        <v>107</v>
      </c>
      <c r="J185" s="138">
        <v>0</v>
      </c>
      <c r="K185" s="138">
        <v>151</v>
      </c>
      <c r="L185" s="138">
        <v>4</v>
      </c>
      <c r="M185" s="138">
        <v>0</v>
      </c>
      <c r="N185" s="138">
        <v>17</v>
      </c>
      <c r="O185" s="138">
        <v>586</v>
      </c>
      <c r="P185" s="138">
        <v>1173</v>
      </c>
      <c r="Q185" s="139">
        <f t="shared" si="5"/>
        <v>0.49957374254049447</v>
      </c>
    </row>
    <row r="186" spans="1:17" s="220" customFormat="1" ht="15.95" customHeight="1" x14ac:dyDescent="0.2">
      <c r="A186" s="71">
        <v>129</v>
      </c>
      <c r="B186" s="72">
        <v>738</v>
      </c>
      <c r="C186" s="73" t="s">
        <v>126</v>
      </c>
      <c r="D186" s="134">
        <f t="shared" si="4"/>
        <v>34</v>
      </c>
      <c r="E186" s="135">
        <v>24</v>
      </c>
      <c r="F186" s="135">
        <v>141</v>
      </c>
      <c r="G186" s="135">
        <v>2</v>
      </c>
      <c r="H186" s="135">
        <v>3</v>
      </c>
      <c r="I186" s="135">
        <v>58</v>
      </c>
      <c r="J186" s="135">
        <v>7</v>
      </c>
      <c r="K186" s="135">
        <v>107</v>
      </c>
      <c r="L186" s="135">
        <v>3</v>
      </c>
      <c r="M186" s="135">
        <v>0</v>
      </c>
      <c r="N186" s="135">
        <v>5</v>
      </c>
      <c r="O186" s="135">
        <v>350</v>
      </c>
      <c r="P186" s="135">
        <v>652</v>
      </c>
      <c r="Q186" s="136">
        <f t="shared" si="5"/>
        <v>0.53680981595092025</v>
      </c>
    </row>
    <row r="187" spans="1:17" s="220" customFormat="1" ht="15.95" customHeight="1" x14ac:dyDescent="0.2">
      <c r="A187" s="65">
        <v>130</v>
      </c>
      <c r="B187" s="66">
        <v>738</v>
      </c>
      <c r="C187" s="67" t="s">
        <v>128</v>
      </c>
      <c r="D187" s="140">
        <f t="shared" si="4"/>
        <v>15</v>
      </c>
      <c r="E187" s="141">
        <v>21</v>
      </c>
      <c r="F187" s="141">
        <v>117</v>
      </c>
      <c r="G187" s="141">
        <v>4</v>
      </c>
      <c r="H187" s="141">
        <v>0</v>
      </c>
      <c r="I187" s="141">
        <v>46</v>
      </c>
      <c r="J187" s="141">
        <v>3</v>
      </c>
      <c r="K187" s="141">
        <v>132</v>
      </c>
      <c r="L187" s="141">
        <v>0</v>
      </c>
      <c r="M187" s="141">
        <v>0</v>
      </c>
      <c r="N187" s="141">
        <v>5</v>
      </c>
      <c r="O187" s="141">
        <v>328</v>
      </c>
      <c r="P187" s="141">
        <v>652</v>
      </c>
      <c r="Q187" s="142">
        <f t="shared" si="5"/>
        <v>0.50306748466257667</v>
      </c>
    </row>
    <row r="188" spans="1:17" s="220" customFormat="1" ht="15.95" customHeight="1" x14ac:dyDescent="0.2">
      <c r="A188" s="71">
        <v>131</v>
      </c>
      <c r="B188" s="72">
        <v>738</v>
      </c>
      <c r="C188" s="73" t="s">
        <v>129</v>
      </c>
      <c r="D188" s="134">
        <f t="shared" si="4"/>
        <v>4</v>
      </c>
      <c r="E188" s="135">
        <v>29</v>
      </c>
      <c r="F188" s="135">
        <v>133</v>
      </c>
      <c r="G188" s="135">
        <v>1</v>
      </c>
      <c r="H188" s="135">
        <v>1</v>
      </c>
      <c r="I188" s="135">
        <v>52</v>
      </c>
      <c r="J188" s="135">
        <v>0</v>
      </c>
      <c r="K188" s="135">
        <v>137</v>
      </c>
      <c r="L188" s="135">
        <v>3</v>
      </c>
      <c r="M188" s="135">
        <v>0</v>
      </c>
      <c r="N188" s="135">
        <v>8</v>
      </c>
      <c r="O188" s="135">
        <v>364</v>
      </c>
      <c r="P188" s="135">
        <v>651</v>
      </c>
      <c r="Q188" s="136">
        <f t="shared" si="5"/>
        <v>0.55913978494623651</v>
      </c>
    </row>
    <row r="189" spans="1:17" s="89" customFormat="1" ht="15.95" customHeight="1" x14ac:dyDescent="0.25">
      <c r="A189" s="59" t="s">
        <v>183</v>
      </c>
      <c r="B189" s="60">
        <v>738</v>
      </c>
      <c r="C189" s="61" t="s">
        <v>12</v>
      </c>
      <c r="D189" s="137">
        <f t="shared" si="4"/>
        <v>15</v>
      </c>
      <c r="E189" s="138">
        <v>74</v>
      </c>
      <c r="F189" s="138">
        <v>391</v>
      </c>
      <c r="G189" s="138">
        <v>7</v>
      </c>
      <c r="H189" s="138">
        <v>4</v>
      </c>
      <c r="I189" s="138">
        <v>156</v>
      </c>
      <c r="J189" s="138">
        <v>10</v>
      </c>
      <c r="K189" s="138">
        <v>376</v>
      </c>
      <c r="L189" s="138">
        <v>6</v>
      </c>
      <c r="M189" s="138">
        <v>0</v>
      </c>
      <c r="N189" s="138">
        <v>18</v>
      </c>
      <c r="O189" s="138">
        <v>1042</v>
      </c>
      <c r="P189" s="138">
        <v>1955</v>
      </c>
      <c r="Q189" s="139">
        <f t="shared" si="5"/>
        <v>0.53299232736572888</v>
      </c>
    </row>
    <row r="190" spans="1:17" s="220" customFormat="1" ht="15.95" customHeight="1" x14ac:dyDescent="0.2">
      <c r="A190" s="71">
        <v>132</v>
      </c>
      <c r="B190" s="72">
        <v>739</v>
      </c>
      <c r="C190" s="73" t="s">
        <v>126</v>
      </c>
      <c r="D190" s="134">
        <f t="shared" si="4"/>
        <v>9</v>
      </c>
      <c r="E190" s="135">
        <v>65</v>
      </c>
      <c r="F190" s="135">
        <v>58</v>
      </c>
      <c r="G190" s="135">
        <v>1</v>
      </c>
      <c r="H190" s="135">
        <v>1</v>
      </c>
      <c r="I190" s="135">
        <v>60</v>
      </c>
      <c r="J190" s="135">
        <v>1</v>
      </c>
      <c r="K190" s="135">
        <v>74</v>
      </c>
      <c r="L190" s="135">
        <v>4</v>
      </c>
      <c r="M190" s="135">
        <v>0</v>
      </c>
      <c r="N190" s="135">
        <v>9</v>
      </c>
      <c r="O190" s="135">
        <v>273</v>
      </c>
      <c r="P190" s="135">
        <v>565</v>
      </c>
      <c r="Q190" s="136">
        <f t="shared" si="5"/>
        <v>0.48318584070796461</v>
      </c>
    </row>
    <row r="191" spans="1:17" s="220" customFormat="1" ht="15.95" customHeight="1" x14ac:dyDescent="0.2">
      <c r="A191" s="65">
        <v>133</v>
      </c>
      <c r="B191" s="66">
        <v>739</v>
      </c>
      <c r="C191" s="67" t="s">
        <v>128</v>
      </c>
      <c r="D191" s="140">
        <f t="shared" si="4"/>
        <v>2</v>
      </c>
      <c r="E191" s="141">
        <v>53</v>
      </c>
      <c r="F191" s="141">
        <v>83</v>
      </c>
      <c r="G191" s="141">
        <v>1</v>
      </c>
      <c r="H191" s="141">
        <v>2</v>
      </c>
      <c r="I191" s="141">
        <v>57</v>
      </c>
      <c r="J191" s="141">
        <v>1</v>
      </c>
      <c r="K191" s="141">
        <v>81</v>
      </c>
      <c r="L191" s="141">
        <v>4</v>
      </c>
      <c r="M191" s="141">
        <v>0</v>
      </c>
      <c r="N191" s="141">
        <v>8</v>
      </c>
      <c r="O191" s="141">
        <v>290</v>
      </c>
      <c r="P191" s="141">
        <v>564</v>
      </c>
      <c r="Q191" s="142">
        <f t="shared" si="5"/>
        <v>0.51418439716312059</v>
      </c>
    </row>
    <row r="192" spans="1:17" s="220" customFormat="1" ht="15.95" customHeight="1" x14ac:dyDescent="0.2">
      <c r="A192" s="71">
        <v>134</v>
      </c>
      <c r="B192" s="72">
        <v>739</v>
      </c>
      <c r="C192" s="73" t="s">
        <v>129</v>
      </c>
      <c r="D192" s="134">
        <f t="shared" si="4"/>
        <v>1</v>
      </c>
      <c r="E192" s="135">
        <v>51</v>
      </c>
      <c r="F192" s="135">
        <v>67</v>
      </c>
      <c r="G192" s="135">
        <v>2</v>
      </c>
      <c r="H192" s="135">
        <v>0</v>
      </c>
      <c r="I192" s="135">
        <v>68</v>
      </c>
      <c r="J192" s="135">
        <v>0</v>
      </c>
      <c r="K192" s="135">
        <v>64</v>
      </c>
      <c r="L192" s="135">
        <v>6</v>
      </c>
      <c r="M192" s="135">
        <v>0</v>
      </c>
      <c r="N192" s="135">
        <v>17</v>
      </c>
      <c r="O192" s="135">
        <v>275</v>
      </c>
      <c r="P192" s="135">
        <v>564</v>
      </c>
      <c r="Q192" s="136">
        <f t="shared" si="5"/>
        <v>0.48758865248226951</v>
      </c>
    </row>
    <row r="193" spans="1:17" s="89" customFormat="1" ht="15.95" customHeight="1" x14ac:dyDescent="0.25">
      <c r="A193" s="77" t="s">
        <v>183</v>
      </c>
      <c r="B193" s="78">
        <v>739</v>
      </c>
      <c r="C193" s="79" t="s">
        <v>12</v>
      </c>
      <c r="D193" s="152">
        <f t="shared" si="4"/>
        <v>11</v>
      </c>
      <c r="E193" s="145">
        <v>169</v>
      </c>
      <c r="F193" s="145">
        <v>208</v>
      </c>
      <c r="G193" s="145">
        <v>4</v>
      </c>
      <c r="H193" s="145">
        <v>3</v>
      </c>
      <c r="I193" s="145">
        <v>185</v>
      </c>
      <c r="J193" s="145">
        <v>2</v>
      </c>
      <c r="K193" s="145">
        <v>219</v>
      </c>
      <c r="L193" s="145">
        <v>14</v>
      </c>
      <c r="M193" s="145">
        <v>0</v>
      </c>
      <c r="N193" s="145">
        <v>34</v>
      </c>
      <c r="O193" s="145">
        <v>838</v>
      </c>
      <c r="P193" s="145">
        <v>1693</v>
      </c>
      <c r="Q193" s="146">
        <f t="shared" si="5"/>
        <v>0.49497932663910221</v>
      </c>
    </row>
    <row r="194" spans="1:17" s="220" customFormat="1" ht="16.5" customHeight="1" x14ac:dyDescent="0.2">
      <c r="A194" s="104">
        <v>135</v>
      </c>
      <c r="B194" s="105">
        <v>740</v>
      </c>
      <c r="C194" s="106" t="s">
        <v>126</v>
      </c>
      <c r="D194" s="153">
        <f t="shared" si="4"/>
        <v>27</v>
      </c>
      <c r="E194" s="147">
        <v>34</v>
      </c>
      <c r="F194" s="147">
        <v>66</v>
      </c>
      <c r="G194" s="147">
        <v>2</v>
      </c>
      <c r="H194" s="147">
        <v>1</v>
      </c>
      <c r="I194" s="147">
        <v>53</v>
      </c>
      <c r="J194" s="147">
        <v>0</v>
      </c>
      <c r="K194" s="147">
        <v>93</v>
      </c>
      <c r="L194" s="147">
        <v>4</v>
      </c>
      <c r="M194" s="147">
        <v>0</v>
      </c>
      <c r="N194" s="147">
        <v>7</v>
      </c>
      <c r="O194" s="147">
        <v>260</v>
      </c>
      <c r="P194" s="147">
        <v>509</v>
      </c>
      <c r="Q194" s="148">
        <f t="shared" si="5"/>
        <v>0.51080550098231825</v>
      </c>
    </row>
    <row r="195" spans="1:17" s="89" customFormat="1" ht="16.5" customHeight="1" x14ac:dyDescent="0.25">
      <c r="A195" s="59" t="s">
        <v>183</v>
      </c>
      <c r="B195" s="60">
        <v>740</v>
      </c>
      <c r="C195" s="61" t="s">
        <v>9</v>
      </c>
      <c r="D195" s="137">
        <f t="shared" si="4"/>
        <v>27</v>
      </c>
      <c r="E195" s="138">
        <v>34</v>
      </c>
      <c r="F195" s="138">
        <v>66</v>
      </c>
      <c r="G195" s="138">
        <v>2</v>
      </c>
      <c r="H195" s="138">
        <v>1</v>
      </c>
      <c r="I195" s="138">
        <v>53</v>
      </c>
      <c r="J195" s="138">
        <v>0</v>
      </c>
      <c r="K195" s="138">
        <v>93</v>
      </c>
      <c r="L195" s="138">
        <v>4</v>
      </c>
      <c r="M195" s="138">
        <v>0</v>
      </c>
      <c r="N195" s="138">
        <v>7</v>
      </c>
      <c r="O195" s="138">
        <v>260</v>
      </c>
      <c r="P195" s="138">
        <v>509</v>
      </c>
      <c r="Q195" s="139">
        <f t="shared" si="5"/>
        <v>0.51080550098231825</v>
      </c>
    </row>
    <row r="196" spans="1:17" s="220" customFormat="1" ht="16.5" customHeight="1" x14ac:dyDescent="0.2">
      <c r="A196" s="71">
        <v>136</v>
      </c>
      <c r="B196" s="72">
        <v>741</v>
      </c>
      <c r="C196" s="73" t="s">
        <v>126</v>
      </c>
      <c r="D196" s="134">
        <f t="shared" si="4"/>
        <v>12</v>
      </c>
      <c r="E196" s="135">
        <v>44</v>
      </c>
      <c r="F196" s="135">
        <v>112</v>
      </c>
      <c r="G196" s="135">
        <v>7</v>
      </c>
      <c r="H196" s="135">
        <v>0</v>
      </c>
      <c r="I196" s="135">
        <v>95</v>
      </c>
      <c r="J196" s="135">
        <v>10</v>
      </c>
      <c r="K196" s="135">
        <v>100</v>
      </c>
      <c r="L196" s="135">
        <v>5</v>
      </c>
      <c r="M196" s="135">
        <v>0</v>
      </c>
      <c r="N196" s="135">
        <v>0</v>
      </c>
      <c r="O196" s="135">
        <v>373</v>
      </c>
      <c r="P196" s="135">
        <v>720</v>
      </c>
      <c r="Q196" s="136">
        <f t="shared" si="5"/>
        <v>0.5180555555555556</v>
      </c>
    </row>
    <row r="197" spans="1:17" s="220" customFormat="1" ht="16.5" customHeight="1" x14ac:dyDescent="0.2">
      <c r="A197" s="65">
        <v>137</v>
      </c>
      <c r="B197" s="66">
        <v>741</v>
      </c>
      <c r="C197" s="67" t="s">
        <v>128</v>
      </c>
      <c r="D197" s="140">
        <f t="shared" si="4"/>
        <v>5</v>
      </c>
      <c r="E197" s="141">
        <v>34</v>
      </c>
      <c r="F197" s="141">
        <v>99</v>
      </c>
      <c r="G197" s="141">
        <v>3</v>
      </c>
      <c r="H197" s="141">
        <v>2</v>
      </c>
      <c r="I197" s="141">
        <v>87</v>
      </c>
      <c r="J197" s="141">
        <v>8</v>
      </c>
      <c r="K197" s="141">
        <v>104</v>
      </c>
      <c r="L197" s="141">
        <v>8</v>
      </c>
      <c r="M197" s="141">
        <v>1</v>
      </c>
      <c r="N197" s="141">
        <v>7</v>
      </c>
      <c r="O197" s="141">
        <v>353</v>
      </c>
      <c r="P197" s="141">
        <v>719</v>
      </c>
      <c r="Q197" s="142">
        <f t="shared" si="5"/>
        <v>0.49095966620305981</v>
      </c>
    </row>
    <row r="198" spans="1:17" s="89" customFormat="1" ht="16.5" customHeight="1" x14ac:dyDescent="0.25">
      <c r="A198" s="59" t="s">
        <v>183</v>
      </c>
      <c r="B198" s="60">
        <v>741</v>
      </c>
      <c r="C198" s="61" t="s">
        <v>11</v>
      </c>
      <c r="D198" s="137">
        <f t="shared" si="4"/>
        <v>7</v>
      </c>
      <c r="E198" s="138">
        <v>78</v>
      </c>
      <c r="F198" s="138">
        <v>211</v>
      </c>
      <c r="G198" s="138">
        <v>10</v>
      </c>
      <c r="H198" s="138">
        <v>2</v>
      </c>
      <c r="I198" s="138">
        <v>182</v>
      </c>
      <c r="J198" s="138">
        <v>18</v>
      </c>
      <c r="K198" s="138">
        <v>204</v>
      </c>
      <c r="L198" s="138">
        <v>13</v>
      </c>
      <c r="M198" s="138">
        <v>1</v>
      </c>
      <c r="N198" s="138">
        <v>7</v>
      </c>
      <c r="O198" s="138">
        <v>726</v>
      </c>
      <c r="P198" s="138">
        <v>1439</v>
      </c>
      <c r="Q198" s="139">
        <f t="shared" si="5"/>
        <v>0.50451702571230017</v>
      </c>
    </row>
    <row r="199" spans="1:17" s="220" customFormat="1" ht="16.5" customHeight="1" x14ac:dyDescent="0.2">
      <c r="A199" s="65">
        <v>138</v>
      </c>
      <c r="B199" s="66">
        <v>742</v>
      </c>
      <c r="C199" s="67" t="s">
        <v>126</v>
      </c>
      <c r="D199" s="140">
        <f t="shared" si="4"/>
        <v>20</v>
      </c>
      <c r="E199" s="141">
        <v>19</v>
      </c>
      <c r="F199" s="141">
        <v>92</v>
      </c>
      <c r="G199" s="141">
        <v>5</v>
      </c>
      <c r="H199" s="141">
        <v>2</v>
      </c>
      <c r="I199" s="141">
        <v>69</v>
      </c>
      <c r="J199" s="141">
        <v>19</v>
      </c>
      <c r="K199" s="141">
        <v>112</v>
      </c>
      <c r="L199" s="141">
        <v>3</v>
      </c>
      <c r="M199" s="141">
        <v>0</v>
      </c>
      <c r="N199" s="141">
        <v>4</v>
      </c>
      <c r="O199" s="141">
        <v>325</v>
      </c>
      <c r="P199" s="141">
        <v>597</v>
      </c>
      <c r="Q199" s="142">
        <f t="shared" si="5"/>
        <v>0.54438860971524283</v>
      </c>
    </row>
    <row r="200" spans="1:17" s="220" customFormat="1" ht="16.5" customHeight="1" x14ac:dyDescent="0.2">
      <c r="A200" s="71">
        <v>139</v>
      </c>
      <c r="B200" s="72">
        <v>742</v>
      </c>
      <c r="C200" s="73" t="s">
        <v>128</v>
      </c>
      <c r="D200" s="134">
        <f t="shared" si="4"/>
        <v>9</v>
      </c>
      <c r="E200" s="135">
        <v>14</v>
      </c>
      <c r="F200" s="135">
        <v>88</v>
      </c>
      <c r="G200" s="135">
        <v>6</v>
      </c>
      <c r="H200" s="135">
        <v>2</v>
      </c>
      <c r="I200" s="135">
        <v>59</v>
      </c>
      <c r="J200" s="135">
        <v>5</v>
      </c>
      <c r="K200" s="135">
        <v>97</v>
      </c>
      <c r="L200" s="135">
        <v>2</v>
      </c>
      <c r="M200" s="135">
        <v>0</v>
      </c>
      <c r="N200" s="135">
        <v>17</v>
      </c>
      <c r="O200" s="135">
        <v>290</v>
      </c>
      <c r="P200" s="135">
        <v>597</v>
      </c>
      <c r="Q200" s="136">
        <f t="shared" si="5"/>
        <v>0.48576214405360135</v>
      </c>
    </row>
    <row r="201" spans="1:17" s="89" customFormat="1" ht="16.5" customHeight="1" x14ac:dyDescent="0.25">
      <c r="A201" s="59" t="s">
        <v>183</v>
      </c>
      <c r="B201" s="60">
        <v>742</v>
      </c>
      <c r="C201" s="61" t="s">
        <v>11</v>
      </c>
      <c r="D201" s="137">
        <f t="shared" ref="D201:D264" si="6">(LARGE(E201:N201,1)-LARGE(E201:N201,2))</f>
        <v>29</v>
      </c>
      <c r="E201" s="138">
        <v>33</v>
      </c>
      <c r="F201" s="138">
        <v>180</v>
      </c>
      <c r="G201" s="138">
        <v>11</v>
      </c>
      <c r="H201" s="138">
        <v>4</v>
      </c>
      <c r="I201" s="138">
        <v>128</v>
      </c>
      <c r="J201" s="138">
        <v>24</v>
      </c>
      <c r="K201" s="138">
        <v>209</v>
      </c>
      <c r="L201" s="138">
        <v>5</v>
      </c>
      <c r="M201" s="138">
        <v>0</v>
      </c>
      <c r="N201" s="138">
        <v>21</v>
      </c>
      <c r="O201" s="138">
        <v>615</v>
      </c>
      <c r="P201" s="138">
        <v>1194</v>
      </c>
      <c r="Q201" s="139">
        <f t="shared" ref="Q201:Q264" si="7">O201/P201</f>
        <v>0.51507537688442206</v>
      </c>
    </row>
    <row r="202" spans="1:17" s="220" customFormat="1" ht="16.5" customHeight="1" x14ac:dyDescent="0.2">
      <c r="A202" s="71">
        <v>140</v>
      </c>
      <c r="B202" s="72">
        <v>743</v>
      </c>
      <c r="C202" s="73" t="s">
        <v>126</v>
      </c>
      <c r="D202" s="134">
        <f t="shared" si="6"/>
        <v>105</v>
      </c>
      <c r="E202" s="135">
        <v>70</v>
      </c>
      <c r="F202" s="135">
        <v>175</v>
      </c>
      <c r="G202" s="135">
        <v>6</v>
      </c>
      <c r="H202" s="135">
        <v>4</v>
      </c>
      <c r="I202" s="135">
        <v>19</v>
      </c>
      <c r="J202" s="135">
        <v>5</v>
      </c>
      <c r="K202" s="135">
        <v>69</v>
      </c>
      <c r="L202" s="135">
        <v>2</v>
      </c>
      <c r="M202" s="135">
        <v>0</v>
      </c>
      <c r="N202" s="135">
        <v>12</v>
      </c>
      <c r="O202" s="135">
        <v>362</v>
      </c>
      <c r="P202" s="135">
        <v>562</v>
      </c>
      <c r="Q202" s="136">
        <f t="shared" si="7"/>
        <v>0.64412811387900359</v>
      </c>
    </row>
    <row r="203" spans="1:17" s="89" customFormat="1" ht="16.5" customHeight="1" x14ac:dyDescent="0.25">
      <c r="A203" s="59" t="s">
        <v>183</v>
      </c>
      <c r="B203" s="60">
        <v>743</v>
      </c>
      <c r="C203" s="61" t="s">
        <v>9</v>
      </c>
      <c r="D203" s="137">
        <f t="shared" si="6"/>
        <v>105</v>
      </c>
      <c r="E203" s="138">
        <v>70</v>
      </c>
      <c r="F203" s="138">
        <v>175</v>
      </c>
      <c r="G203" s="138">
        <v>6</v>
      </c>
      <c r="H203" s="138">
        <v>4</v>
      </c>
      <c r="I203" s="138">
        <v>19</v>
      </c>
      <c r="J203" s="138">
        <v>5</v>
      </c>
      <c r="K203" s="138">
        <v>69</v>
      </c>
      <c r="L203" s="138">
        <v>2</v>
      </c>
      <c r="M203" s="138">
        <v>0</v>
      </c>
      <c r="N203" s="138">
        <v>12</v>
      </c>
      <c r="O203" s="138">
        <v>362</v>
      </c>
      <c r="P203" s="138">
        <v>562</v>
      </c>
      <c r="Q203" s="139">
        <f t="shared" si="7"/>
        <v>0.64412811387900359</v>
      </c>
    </row>
    <row r="204" spans="1:17" s="220" customFormat="1" ht="16.5" customHeight="1" x14ac:dyDescent="0.2">
      <c r="A204" s="71">
        <v>141</v>
      </c>
      <c r="B204" s="72">
        <v>744</v>
      </c>
      <c r="C204" s="73" t="s">
        <v>126</v>
      </c>
      <c r="D204" s="134">
        <f t="shared" si="6"/>
        <v>22</v>
      </c>
      <c r="E204" s="135">
        <v>10</v>
      </c>
      <c r="F204" s="135">
        <v>74</v>
      </c>
      <c r="G204" s="135">
        <v>0</v>
      </c>
      <c r="H204" s="135">
        <v>11</v>
      </c>
      <c r="I204" s="135">
        <v>33</v>
      </c>
      <c r="J204" s="135">
        <v>0</v>
      </c>
      <c r="K204" s="135">
        <v>52</v>
      </c>
      <c r="L204" s="135">
        <v>2</v>
      </c>
      <c r="M204" s="135">
        <v>0</v>
      </c>
      <c r="N204" s="135">
        <v>10</v>
      </c>
      <c r="O204" s="135">
        <v>192</v>
      </c>
      <c r="P204" s="135">
        <v>480</v>
      </c>
      <c r="Q204" s="136">
        <f t="shared" si="7"/>
        <v>0.4</v>
      </c>
    </row>
    <row r="205" spans="1:17" s="220" customFormat="1" ht="16.5" customHeight="1" x14ac:dyDescent="0.2">
      <c r="A205" s="65">
        <v>142</v>
      </c>
      <c r="B205" s="66">
        <v>744</v>
      </c>
      <c r="C205" s="67" t="s">
        <v>128</v>
      </c>
      <c r="D205" s="140">
        <f t="shared" si="6"/>
        <v>40</v>
      </c>
      <c r="E205" s="141">
        <v>15</v>
      </c>
      <c r="F205" s="141">
        <v>78</v>
      </c>
      <c r="G205" s="141">
        <v>2</v>
      </c>
      <c r="H205" s="141">
        <v>7</v>
      </c>
      <c r="I205" s="141">
        <v>32</v>
      </c>
      <c r="J205" s="141">
        <v>0</v>
      </c>
      <c r="K205" s="141">
        <v>38</v>
      </c>
      <c r="L205" s="141">
        <v>5</v>
      </c>
      <c r="M205" s="141">
        <v>0</v>
      </c>
      <c r="N205" s="141">
        <v>6</v>
      </c>
      <c r="O205" s="141">
        <v>183</v>
      </c>
      <c r="P205" s="141">
        <v>480</v>
      </c>
      <c r="Q205" s="142">
        <f t="shared" si="7"/>
        <v>0.38124999999999998</v>
      </c>
    </row>
    <row r="206" spans="1:17" s="89" customFormat="1" ht="16.5" customHeight="1" x14ac:dyDescent="0.25">
      <c r="A206" s="59" t="s">
        <v>183</v>
      </c>
      <c r="B206" s="60">
        <v>744</v>
      </c>
      <c r="C206" s="61" t="s">
        <v>11</v>
      </c>
      <c r="D206" s="137">
        <f t="shared" si="6"/>
        <v>62</v>
      </c>
      <c r="E206" s="138">
        <v>25</v>
      </c>
      <c r="F206" s="138">
        <v>152</v>
      </c>
      <c r="G206" s="138">
        <v>2</v>
      </c>
      <c r="H206" s="138">
        <v>18</v>
      </c>
      <c r="I206" s="138">
        <v>65</v>
      </c>
      <c r="J206" s="138">
        <v>0</v>
      </c>
      <c r="K206" s="138">
        <v>90</v>
      </c>
      <c r="L206" s="138">
        <v>7</v>
      </c>
      <c r="M206" s="138">
        <v>0</v>
      </c>
      <c r="N206" s="138">
        <v>16</v>
      </c>
      <c r="O206" s="138">
        <v>375</v>
      </c>
      <c r="P206" s="138">
        <v>960</v>
      </c>
      <c r="Q206" s="139">
        <f t="shared" si="7"/>
        <v>0.390625</v>
      </c>
    </row>
    <row r="207" spans="1:17" s="220" customFormat="1" ht="16.5" customHeight="1" x14ac:dyDescent="0.2">
      <c r="A207" s="65">
        <v>143</v>
      </c>
      <c r="B207" s="66">
        <v>745</v>
      </c>
      <c r="C207" s="67" t="s">
        <v>126</v>
      </c>
      <c r="D207" s="140">
        <f t="shared" si="6"/>
        <v>19</v>
      </c>
      <c r="E207" s="141">
        <v>21</v>
      </c>
      <c r="F207" s="141">
        <v>61</v>
      </c>
      <c r="G207" s="141">
        <v>1</v>
      </c>
      <c r="H207" s="141">
        <v>11</v>
      </c>
      <c r="I207" s="141">
        <v>26</v>
      </c>
      <c r="J207" s="141">
        <v>1</v>
      </c>
      <c r="K207" s="141">
        <v>42</v>
      </c>
      <c r="L207" s="141">
        <v>1</v>
      </c>
      <c r="M207" s="141">
        <v>0</v>
      </c>
      <c r="N207" s="141">
        <v>6</v>
      </c>
      <c r="O207" s="141">
        <v>170</v>
      </c>
      <c r="P207" s="141">
        <v>470</v>
      </c>
      <c r="Q207" s="142">
        <f t="shared" si="7"/>
        <v>0.36170212765957449</v>
      </c>
    </row>
    <row r="208" spans="1:17" s="220" customFormat="1" ht="16.5" customHeight="1" x14ac:dyDescent="0.2">
      <c r="A208" s="71">
        <v>144</v>
      </c>
      <c r="B208" s="72">
        <v>745</v>
      </c>
      <c r="C208" s="73" t="s">
        <v>128</v>
      </c>
      <c r="D208" s="134">
        <f t="shared" si="6"/>
        <v>4</v>
      </c>
      <c r="E208" s="135">
        <v>24</v>
      </c>
      <c r="F208" s="135">
        <v>57</v>
      </c>
      <c r="G208" s="135">
        <v>0</v>
      </c>
      <c r="H208" s="135">
        <v>16</v>
      </c>
      <c r="I208" s="135">
        <v>40</v>
      </c>
      <c r="J208" s="135">
        <v>0</v>
      </c>
      <c r="K208" s="135">
        <v>53</v>
      </c>
      <c r="L208" s="135">
        <v>1</v>
      </c>
      <c r="M208" s="135">
        <v>0</v>
      </c>
      <c r="N208" s="135">
        <v>6</v>
      </c>
      <c r="O208" s="135">
        <v>197</v>
      </c>
      <c r="P208" s="135">
        <v>470</v>
      </c>
      <c r="Q208" s="136">
        <f t="shared" si="7"/>
        <v>0.41914893617021276</v>
      </c>
    </row>
    <row r="209" spans="1:17" s="89" customFormat="1" ht="16.5" customHeight="1" x14ac:dyDescent="0.25">
      <c r="A209" s="59" t="s">
        <v>183</v>
      </c>
      <c r="B209" s="60">
        <v>745</v>
      </c>
      <c r="C209" s="61" t="s">
        <v>11</v>
      </c>
      <c r="D209" s="137">
        <f t="shared" si="6"/>
        <v>23</v>
      </c>
      <c r="E209" s="138">
        <v>45</v>
      </c>
      <c r="F209" s="138">
        <v>118</v>
      </c>
      <c r="G209" s="138">
        <v>1</v>
      </c>
      <c r="H209" s="138">
        <v>27</v>
      </c>
      <c r="I209" s="138">
        <v>66</v>
      </c>
      <c r="J209" s="138">
        <v>1</v>
      </c>
      <c r="K209" s="138">
        <v>95</v>
      </c>
      <c r="L209" s="138">
        <v>2</v>
      </c>
      <c r="M209" s="138">
        <v>0</v>
      </c>
      <c r="N209" s="138">
        <v>12</v>
      </c>
      <c r="O209" s="138">
        <v>367</v>
      </c>
      <c r="P209" s="138">
        <v>940</v>
      </c>
      <c r="Q209" s="139">
        <f t="shared" si="7"/>
        <v>0.3904255319148936</v>
      </c>
    </row>
    <row r="210" spans="1:17" s="220" customFormat="1" ht="15.95" customHeight="1" x14ac:dyDescent="0.2">
      <c r="A210" s="71">
        <v>145</v>
      </c>
      <c r="B210" s="72">
        <v>746</v>
      </c>
      <c r="C210" s="73" t="s">
        <v>126</v>
      </c>
      <c r="D210" s="134">
        <f t="shared" si="6"/>
        <v>21</v>
      </c>
      <c r="E210" s="135">
        <v>71</v>
      </c>
      <c r="F210" s="135">
        <v>74</v>
      </c>
      <c r="G210" s="135">
        <v>0</v>
      </c>
      <c r="H210" s="135">
        <v>2</v>
      </c>
      <c r="I210" s="135">
        <v>30</v>
      </c>
      <c r="J210" s="135">
        <v>0</v>
      </c>
      <c r="K210" s="135">
        <v>95</v>
      </c>
      <c r="L210" s="135">
        <v>2</v>
      </c>
      <c r="M210" s="135">
        <v>0</v>
      </c>
      <c r="N210" s="135">
        <v>13</v>
      </c>
      <c r="O210" s="135">
        <v>287</v>
      </c>
      <c r="P210" s="135">
        <v>618</v>
      </c>
      <c r="Q210" s="136">
        <f t="shared" si="7"/>
        <v>0.46440129449838186</v>
      </c>
    </row>
    <row r="211" spans="1:17" s="220" customFormat="1" ht="15.95" customHeight="1" x14ac:dyDescent="0.2">
      <c r="A211" s="65">
        <v>146</v>
      </c>
      <c r="B211" s="66">
        <v>746</v>
      </c>
      <c r="C211" s="67" t="s">
        <v>128</v>
      </c>
      <c r="D211" s="140">
        <f t="shared" si="6"/>
        <v>12</v>
      </c>
      <c r="E211" s="141">
        <v>88</v>
      </c>
      <c r="F211" s="141">
        <v>100</v>
      </c>
      <c r="G211" s="141">
        <v>4</v>
      </c>
      <c r="H211" s="141">
        <v>3</v>
      </c>
      <c r="I211" s="141">
        <v>22</v>
      </c>
      <c r="J211" s="141">
        <v>1</v>
      </c>
      <c r="K211" s="141">
        <v>78</v>
      </c>
      <c r="L211" s="141">
        <v>1</v>
      </c>
      <c r="M211" s="141">
        <v>0</v>
      </c>
      <c r="N211" s="141">
        <v>4</v>
      </c>
      <c r="O211" s="141">
        <v>301</v>
      </c>
      <c r="P211" s="141">
        <v>618</v>
      </c>
      <c r="Q211" s="142">
        <f t="shared" si="7"/>
        <v>0.48705501618122976</v>
      </c>
    </row>
    <row r="212" spans="1:17" s="220" customFormat="1" ht="15.95" customHeight="1" x14ac:dyDescent="0.2">
      <c r="A212" s="71">
        <v>147</v>
      </c>
      <c r="B212" s="72">
        <v>746</v>
      </c>
      <c r="C212" s="73" t="s">
        <v>129</v>
      </c>
      <c r="D212" s="134">
        <f t="shared" si="6"/>
        <v>1</v>
      </c>
      <c r="E212" s="135">
        <v>83</v>
      </c>
      <c r="F212" s="135">
        <v>91</v>
      </c>
      <c r="G212" s="135">
        <v>1</v>
      </c>
      <c r="H212" s="135">
        <v>3</v>
      </c>
      <c r="I212" s="135">
        <v>18</v>
      </c>
      <c r="J212" s="135">
        <v>0</v>
      </c>
      <c r="K212" s="135">
        <v>90</v>
      </c>
      <c r="L212" s="135">
        <v>3</v>
      </c>
      <c r="M212" s="135">
        <v>0</v>
      </c>
      <c r="N212" s="135">
        <v>7</v>
      </c>
      <c r="O212" s="135">
        <v>296</v>
      </c>
      <c r="P212" s="135">
        <v>617</v>
      </c>
      <c r="Q212" s="136">
        <f t="shared" si="7"/>
        <v>0.47974068071312803</v>
      </c>
    </row>
    <row r="213" spans="1:17" s="89" customFormat="1" ht="15.95" customHeight="1" x14ac:dyDescent="0.25">
      <c r="A213" s="59" t="s">
        <v>183</v>
      </c>
      <c r="B213" s="60">
        <v>746</v>
      </c>
      <c r="C213" s="61" t="s">
        <v>12</v>
      </c>
      <c r="D213" s="137">
        <f t="shared" si="6"/>
        <v>2</v>
      </c>
      <c r="E213" s="138">
        <v>242</v>
      </c>
      <c r="F213" s="138">
        <v>265</v>
      </c>
      <c r="G213" s="138">
        <v>5</v>
      </c>
      <c r="H213" s="138">
        <v>8</v>
      </c>
      <c r="I213" s="138">
        <v>70</v>
      </c>
      <c r="J213" s="138">
        <v>1</v>
      </c>
      <c r="K213" s="138">
        <v>263</v>
      </c>
      <c r="L213" s="138">
        <v>6</v>
      </c>
      <c r="M213" s="138">
        <v>0</v>
      </c>
      <c r="N213" s="138">
        <v>24</v>
      </c>
      <c r="O213" s="138">
        <v>884</v>
      </c>
      <c r="P213" s="138">
        <v>1853</v>
      </c>
      <c r="Q213" s="139">
        <f t="shared" si="7"/>
        <v>0.47706422018348627</v>
      </c>
    </row>
    <row r="214" spans="1:17" s="220" customFormat="1" ht="15.95" customHeight="1" x14ac:dyDescent="0.2">
      <c r="A214" s="71">
        <v>148</v>
      </c>
      <c r="B214" s="72">
        <v>747</v>
      </c>
      <c r="C214" s="73" t="s">
        <v>126</v>
      </c>
      <c r="D214" s="134">
        <f t="shared" si="6"/>
        <v>25</v>
      </c>
      <c r="E214" s="135">
        <v>46</v>
      </c>
      <c r="F214" s="135">
        <v>111</v>
      </c>
      <c r="G214" s="135">
        <v>5</v>
      </c>
      <c r="H214" s="135">
        <v>10</v>
      </c>
      <c r="I214" s="135">
        <v>39</v>
      </c>
      <c r="J214" s="135">
        <v>6</v>
      </c>
      <c r="K214" s="135">
        <v>86</v>
      </c>
      <c r="L214" s="135">
        <v>3</v>
      </c>
      <c r="M214" s="135">
        <v>0</v>
      </c>
      <c r="N214" s="135">
        <v>10</v>
      </c>
      <c r="O214" s="135">
        <v>316</v>
      </c>
      <c r="P214" s="135">
        <v>638</v>
      </c>
      <c r="Q214" s="136">
        <f t="shared" si="7"/>
        <v>0.4952978056426332</v>
      </c>
    </row>
    <row r="215" spans="1:17" s="220" customFormat="1" ht="15.95" customHeight="1" x14ac:dyDescent="0.2">
      <c r="A215" s="65">
        <v>149</v>
      </c>
      <c r="B215" s="66">
        <v>747</v>
      </c>
      <c r="C215" s="67" t="s">
        <v>128</v>
      </c>
      <c r="D215" s="140">
        <f t="shared" si="6"/>
        <v>52</v>
      </c>
      <c r="E215" s="141">
        <v>32</v>
      </c>
      <c r="F215" s="141">
        <v>126</v>
      </c>
      <c r="G215" s="141">
        <v>4</v>
      </c>
      <c r="H215" s="141">
        <v>7</v>
      </c>
      <c r="I215" s="141">
        <v>33</v>
      </c>
      <c r="J215" s="141">
        <v>3</v>
      </c>
      <c r="K215" s="141">
        <v>74</v>
      </c>
      <c r="L215" s="141">
        <v>4</v>
      </c>
      <c r="M215" s="141">
        <v>0</v>
      </c>
      <c r="N215" s="141">
        <v>13</v>
      </c>
      <c r="O215" s="141">
        <v>296</v>
      </c>
      <c r="P215" s="141">
        <v>638</v>
      </c>
      <c r="Q215" s="142">
        <f t="shared" si="7"/>
        <v>0.46394984326018807</v>
      </c>
    </row>
    <row r="216" spans="1:17" s="220" customFormat="1" ht="15.95" customHeight="1" x14ac:dyDescent="0.2">
      <c r="A216" s="71">
        <v>150</v>
      </c>
      <c r="B216" s="72">
        <v>747</v>
      </c>
      <c r="C216" s="73" t="s">
        <v>129</v>
      </c>
      <c r="D216" s="134">
        <f t="shared" si="6"/>
        <v>55</v>
      </c>
      <c r="E216" s="135">
        <v>40</v>
      </c>
      <c r="F216" s="135">
        <v>135</v>
      </c>
      <c r="G216" s="135">
        <v>5</v>
      </c>
      <c r="H216" s="135">
        <v>8</v>
      </c>
      <c r="I216" s="135">
        <v>43</v>
      </c>
      <c r="J216" s="135">
        <v>4</v>
      </c>
      <c r="K216" s="135">
        <v>80</v>
      </c>
      <c r="L216" s="135">
        <v>1</v>
      </c>
      <c r="M216" s="135">
        <v>0</v>
      </c>
      <c r="N216" s="135">
        <v>5</v>
      </c>
      <c r="O216" s="135">
        <v>321</v>
      </c>
      <c r="P216" s="135">
        <v>638</v>
      </c>
      <c r="Q216" s="136">
        <f t="shared" si="7"/>
        <v>0.50313479623824453</v>
      </c>
    </row>
    <row r="217" spans="1:17" s="89" customFormat="1" ht="15.95" customHeight="1" x14ac:dyDescent="0.25">
      <c r="A217" s="59" t="s">
        <v>183</v>
      </c>
      <c r="B217" s="60">
        <v>747</v>
      </c>
      <c r="C217" s="61" t="s">
        <v>12</v>
      </c>
      <c r="D217" s="137">
        <f t="shared" si="6"/>
        <v>132</v>
      </c>
      <c r="E217" s="138">
        <v>118</v>
      </c>
      <c r="F217" s="138">
        <v>372</v>
      </c>
      <c r="G217" s="138">
        <v>14</v>
      </c>
      <c r="H217" s="138">
        <v>25</v>
      </c>
      <c r="I217" s="138">
        <v>115</v>
      </c>
      <c r="J217" s="138">
        <v>13</v>
      </c>
      <c r="K217" s="138">
        <v>240</v>
      </c>
      <c r="L217" s="138">
        <v>8</v>
      </c>
      <c r="M217" s="138">
        <v>0</v>
      </c>
      <c r="N217" s="138">
        <v>28</v>
      </c>
      <c r="O217" s="138">
        <v>933</v>
      </c>
      <c r="P217" s="138">
        <v>1914</v>
      </c>
      <c r="Q217" s="139">
        <f t="shared" si="7"/>
        <v>0.48746081504702193</v>
      </c>
    </row>
    <row r="218" spans="1:17" s="220" customFormat="1" ht="15.95" customHeight="1" x14ac:dyDescent="0.2">
      <c r="A218" s="71">
        <v>151</v>
      </c>
      <c r="B218" s="72">
        <v>748</v>
      </c>
      <c r="C218" s="73" t="s">
        <v>126</v>
      </c>
      <c r="D218" s="134">
        <f t="shared" si="6"/>
        <v>15</v>
      </c>
      <c r="E218" s="135">
        <v>29</v>
      </c>
      <c r="F218" s="135">
        <v>64</v>
      </c>
      <c r="G218" s="135">
        <v>3</v>
      </c>
      <c r="H218" s="135">
        <v>2</v>
      </c>
      <c r="I218" s="135">
        <v>11</v>
      </c>
      <c r="J218" s="135">
        <v>2</v>
      </c>
      <c r="K218" s="135">
        <v>49</v>
      </c>
      <c r="L218" s="135">
        <v>1</v>
      </c>
      <c r="M218" s="135">
        <v>0</v>
      </c>
      <c r="N218" s="135">
        <v>1</v>
      </c>
      <c r="O218" s="135">
        <v>162</v>
      </c>
      <c r="P218" s="135">
        <v>453</v>
      </c>
      <c r="Q218" s="136">
        <f t="shared" si="7"/>
        <v>0.35761589403973509</v>
      </c>
    </row>
    <row r="219" spans="1:17" s="220" customFormat="1" ht="15.95" customHeight="1" x14ac:dyDescent="0.2">
      <c r="A219" s="65">
        <v>152</v>
      </c>
      <c r="B219" s="66">
        <v>748</v>
      </c>
      <c r="C219" s="67" t="s">
        <v>128</v>
      </c>
      <c r="D219" s="140">
        <f t="shared" si="6"/>
        <v>29</v>
      </c>
      <c r="E219" s="141">
        <v>24</v>
      </c>
      <c r="F219" s="141">
        <v>73</v>
      </c>
      <c r="G219" s="141">
        <v>1</v>
      </c>
      <c r="H219" s="141">
        <v>2</v>
      </c>
      <c r="I219" s="141">
        <v>15</v>
      </c>
      <c r="J219" s="141">
        <v>0</v>
      </c>
      <c r="K219" s="141">
        <v>44</v>
      </c>
      <c r="L219" s="141">
        <v>2</v>
      </c>
      <c r="M219" s="141">
        <v>0</v>
      </c>
      <c r="N219" s="141">
        <v>3</v>
      </c>
      <c r="O219" s="141">
        <v>164</v>
      </c>
      <c r="P219" s="141">
        <v>452</v>
      </c>
      <c r="Q219" s="142">
        <f t="shared" si="7"/>
        <v>0.36283185840707965</v>
      </c>
    </row>
    <row r="220" spans="1:17" s="220" customFormat="1" ht="15.95" customHeight="1" x14ac:dyDescent="0.2">
      <c r="A220" s="71">
        <v>153</v>
      </c>
      <c r="B220" s="72">
        <v>748</v>
      </c>
      <c r="C220" s="73" t="s">
        <v>130</v>
      </c>
      <c r="D220" s="134">
        <f t="shared" si="6"/>
        <v>2</v>
      </c>
      <c r="E220" s="135">
        <v>14</v>
      </c>
      <c r="F220" s="135">
        <v>35</v>
      </c>
      <c r="G220" s="135">
        <v>1</v>
      </c>
      <c r="H220" s="135">
        <v>10</v>
      </c>
      <c r="I220" s="135">
        <v>44</v>
      </c>
      <c r="J220" s="135">
        <v>0</v>
      </c>
      <c r="K220" s="135">
        <v>42</v>
      </c>
      <c r="L220" s="135">
        <v>0</v>
      </c>
      <c r="M220" s="135">
        <v>0</v>
      </c>
      <c r="N220" s="135">
        <v>4</v>
      </c>
      <c r="O220" s="135">
        <v>150</v>
      </c>
      <c r="P220" s="135">
        <v>392</v>
      </c>
      <c r="Q220" s="136">
        <f t="shared" si="7"/>
        <v>0.38265306122448978</v>
      </c>
    </row>
    <row r="221" spans="1:17" s="89" customFormat="1" ht="15.95" customHeight="1" x14ac:dyDescent="0.25">
      <c r="A221" s="59" t="s">
        <v>183</v>
      </c>
      <c r="B221" s="60">
        <v>748</v>
      </c>
      <c r="C221" s="61" t="s">
        <v>12</v>
      </c>
      <c r="D221" s="137">
        <f t="shared" si="6"/>
        <v>37</v>
      </c>
      <c r="E221" s="138">
        <v>67</v>
      </c>
      <c r="F221" s="138">
        <v>172</v>
      </c>
      <c r="G221" s="138">
        <v>5</v>
      </c>
      <c r="H221" s="138">
        <v>14</v>
      </c>
      <c r="I221" s="138">
        <v>70</v>
      </c>
      <c r="J221" s="138">
        <v>2</v>
      </c>
      <c r="K221" s="138">
        <v>135</v>
      </c>
      <c r="L221" s="138">
        <v>3</v>
      </c>
      <c r="M221" s="138">
        <v>0</v>
      </c>
      <c r="N221" s="138">
        <v>8</v>
      </c>
      <c r="O221" s="138">
        <v>476</v>
      </c>
      <c r="P221" s="138">
        <v>1297</v>
      </c>
      <c r="Q221" s="139">
        <f t="shared" si="7"/>
        <v>0.36700077101002315</v>
      </c>
    </row>
    <row r="222" spans="1:17" s="220" customFormat="1" ht="15.95" customHeight="1" x14ac:dyDescent="0.2">
      <c r="A222" s="71">
        <v>154</v>
      </c>
      <c r="B222" s="72">
        <v>749</v>
      </c>
      <c r="C222" s="73" t="s">
        <v>126</v>
      </c>
      <c r="D222" s="134">
        <f t="shared" si="6"/>
        <v>26</v>
      </c>
      <c r="E222" s="135">
        <v>19</v>
      </c>
      <c r="F222" s="135">
        <v>83</v>
      </c>
      <c r="G222" s="135">
        <v>3</v>
      </c>
      <c r="H222" s="135">
        <v>8</v>
      </c>
      <c r="I222" s="135">
        <v>10</v>
      </c>
      <c r="J222" s="135">
        <v>0</v>
      </c>
      <c r="K222" s="135">
        <v>57</v>
      </c>
      <c r="L222" s="135">
        <v>1</v>
      </c>
      <c r="M222" s="135">
        <v>0</v>
      </c>
      <c r="N222" s="135">
        <v>5</v>
      </c>
      <c r="O222" s="135">
        <v>186</v>
      </c>
      <c r="P222" s="135">
        <v>498</v>
      </c>
      <c r="Q222" s="136">
        <f t="shared" si="7"/>
        <v>0.37349397590361444</v>
      </c>
    </row>
    <row r="223" spans="1:17" s="220" customFormat="1" ht="15.95" customHeight="1" x14ac:dyDescent="0.2">
      <c r="A223" s="65">
        <v>155</v>
      </c>
      <c r="B223" s="66">
        <v>749</v>
      </c>
      <c r="C223" s="67" t="s">
        <v>128</v>
      </c>
      <c r="D223" s="140">
        <f t="shared" si="6"/>
        <v>14</v>
      </c>
      <c r="E223" s="141">
        <v>16</v>
      </c>
      <c r="F223" s="141">
        <v>70</v>
      </c>
      <c r="G223" s="141">
        <v>4</v>
      </c>
      <c r="H223" s="141">
        <v>18</v>
      </c>
      <c r="I223" s="141">
        <v>22</v>
      </c>
      <c r="J223" s="141">
        <v>2</v>
      </c>
      <c r="K223" s="141">
        <v>56</v>
      </c>
      <c r="L223" s="141">
        <v>1</v>
      </c>
      <c r="M223" s="141">
        <v>0</v>
      </c>
      <c r="N223" s="141">
        <v>5</v>
      </c>
      <c r="O223" s="141">
        <v>194</v>
      </c>
      <c r="P223" s="141">
        <v>497</v>
      </c>
      <c r="Q223" s="142">
        <f t="shared" si="7"/>
        <v>0.3903420523138833</v>
      </c>
    </row>
    <row r="224" spans="1:17" s="89" customFormat="1" ht="15.95" customHeight="1" x14ac:dyDescent="0.25">
      <c r="A224" s="59" t="s">
        <v>183</v>
      </c>
      <c r="B224" s="60">
        <v>749</v>
      </c>
      <c r="C224" s="61" t="s">
        <v>11</v>
      </c>
      <c r="D224" s="137">
        <f t="shared" si="6"/>
        <v>40</v>
      </c>
      <c r="E224" s="138">
        <v>35</v>
      </c>
      <c r="F224" s="138">
        <v>153</v>
      </c>
      <c r="G224" s="138">
        <v>7</v>
      </c>
      <c r="H224" s="138">
        <v>26</v>
      </c>
      <c r="I224" s="138">
        <v>32</v>
      </c>
      <c r="J224" s="138">
        <v>2</v>
      </c>
      <c r="K224" s="138">
        <v>113</v>
      </c>
      <c r="L224" s="138">
        <v>2</v>
      </c>
      <c r="M224" s="138">
        <v>0</v>
      </c>
      <c r="N224" s="138">
        <v>10</v>
      </c>
      <c r="O224" s="138">
        <v>380</v>
      </c>
      <c r="P224" s="138">
        <v>995</v>
      </c>
      <c r="Q224" s="139">
        <f t="shared" si="7"/>
        <v>0.38190954773869346</v>
      </c>
    </row>
    <row r="225" spans="1:17" s="220" customFormat="1" ht="15.95" customHeight="1" x14ac:dyDescent="0.2">
      <c r="A225" s="65">
        <v>156</v>
      </c>
      <c r="B225" s="66">
        <v>750</v>
      </c>
      <c r="C225" s="67" t="s">
        <v>126</v>
      </c>
      <c r="D225" s="140">
        <f t="shared" si="6"/>
        <v>75</v>
      </c>
      <c r="E225" s="141">
        <v>16</v>
      </c>
      <c r="F225" s="141">
        <v>114</v>
      </c>
      <c r="G225" s="141">
        <v>0</v>
      </c>
      <c r="H225" s="141">
        <v>3</v>
      </c>
      <c r="I225" s="141">
        <v>21</v>
      </c>
      <c r="J225" s="141">
        <v>0</v>
      </c>
      <c r="K225" s="141">
        <v>39</v>
      </c>
      <c r="L225" s="141">
        <v>7</v>
      </c>
      <c r="M225" s="141">
        <v>0</v>
      </c>
      <c r="N225" s="141">
        <v>8</v>
      </c>
      <c r="O225" s="141">
        <v>208</v>
      </c>
      <c r="P225" s="141">
        <v>605</v>
      </c>
      <c r="Q225" s="142">
        <f t="shared" si="7"/>
        <v>0.34380165289256198</v>
      </c>
    </row>
    <row r="226" spans="1:17" s="220" customFormat="1" ht="15.95" customHeight="1" x14ac:dyDescent="0.2">
      <c r="A226" s="71">
        <v>157</v>
      </c>
      <c r="B226" s="72">
        <v>750</v>
      </c>
      <c r="C226" s="73" t="s">
        <v>128</v>
      </c>
      <c r="D226" s="134">
        <f t="shared" si="6"/>
        <v>60</v>
      </c>
      <c r="E226" s="135">
        <v>39</v>
      </c>
      <c r="F226" s="135">
        <v>99</v>
      </c>
      <c r="G226" s="135">
        <v>1</v>
      </c>
      <c r="H226" s="135">
        <v>2</v>
      </c>
      <c r="I226" s="135">
        <v>22</v>
      </c>
      <c r="J226" s="135">
        <v>0</v>
      </c>
      <c r="K226" s="135">
        <v>32</v>
      </c>
      <c r="L226" s="135">
        <v>10</v>
      </c>
      <c r="M226" s="135">
        <v>0</v>
      </c>
      <c r="N226" s="135">
        <v>7</v>
      </c>
      <c r="O226" s="135">
        <v>212</v>
      </c>
      <c r="P226" s="135">
        <v>605</v>
      </c>
      <c r="Q226" s="136">
        <f t="shared" si="7"/>
        <v>0.35041322314049589</v>
      </c>
    </row>
    <row r="227" spans="1:17" s="89" customFormat="1" ht="15.95" customHeight="1" x14ac:dyDescent="0.25">
      <c r="A227" s="59" t="s">
        <v>183</v>
      </c>
      <c r="B227" s="60">
        <v>750</v>
      </c>
      <c r="C227" s="61" t="s">
        <v>11</v>
      </c>
      <c r="D227" s="137">
        <f t="shared" si="6"/>
        <v>142</v>
      </c>
      <c r="E227" s="138">
        <v>55</v>
      </c>
      <c r="F227" s="138">
        <v>213</v>
      </c>
      <c r="G227" s="138">
        <v>1</v>
      </c>
      <c r="H227" s="138">
        <v>5</v>
      </c>
      <c r="I227" s="138">
        <v>43</v>
      </c>
      <c r="J227" s="138">
        <v>0</v>
      </c>
      <c r="K227" s="138">
        <v>71</v>
      </c>
      <c r="L227" s="138">
        <v>17</v>
      </c>
      <c r="M227" s="138">
        <v>0</v>
      </c>
      <c r="N227" s="138">
        <v>15</v>
      </c>
      <c r="O227" s="138">
        <v>420</v>
      </c>
      <c r="P227" s="138">
        <v>1210</v>
      </c>
      <c r="Q227" s="139">
        <f t="shared" si="7"/>
        <v>0.34710743801652894</v>
      </c>
    </row>
    <row r="228" spans="1:17" s="220" customFormat="1" ht="15.95" customHeight="1" x14ac:dyDescent="0.2">
      <c r="A228" s="71">
        <v>158</v>
      </c>
      <c r="B228" s="72">
        <v>751</v>
      </c>
      <c r="C228" s="73" t="s">
        <v>126</v>
      </c>
      <c r="D228" s="134">
        <f t="shared" si="6"/>
        <v>33</v>
      </c>
      <c r="E228" s="135">
        <v>13</v>
      </c>
      <c r="F228" s="135">
        <v>88</v>
      </c>
      <c r="G228" s="135">
        <v>2</v>
      </c>
      <c r="H228" s="135">
        <v>3</v>
      </c>
      <c r="I228" s="135">
        <v>23</v>
      </c>
      <c r="J228" s="135">
        <v>0</v>
      </c>
      <c r="K228" s="135">
        <v>55</v>
      </c>
      <c r="L228" s="135">
        <v>0</v>
      </c>
      <c r="M228" s="135">
        <v>0</v>
      </c>
      <c r="N228" s="135">
        <v>10</v>
      </c>
      <c r="O228" s="135">
        <v>194</v>
      </c>
      <c r="P228" s="135">
        <v>467</v>
      </c>
      <c r="Q228" s="136">
        <f t="shared" si="7"/>
        <v>0.41541755888650966</v>
      </c>
    </row>
    <row r="229" spans="1:17" s="220" customFormat="1" ht="15.95" customHeight="1" x14ac:dyDescent="0.2">
      <c r="A229" s="65">
        <v>159</v>
      </c>
      <c r="B229" s="66">
        <v>751</v>
      </c>
      <c r="C229" s="67" t="s">
        <v>128</v>
      </c>
      <c r="D229" s="140">
        <f t="shared" si="6"/>
        <v>15</v>
      </c>
      <c r="E229" s="141">
        <v>20</v>
      </c>
      <c r="F229" s="141">
        <v>76</v>
      </c>
      <c r="G229" s="141">
        <v>1</v>
      </c>
      <c r="H229" s="141">
        <v>4</v>
      </c>
      <c r="I229" s="141">
        <v>11</v>
      </c>
      <c r="J229" s="141">
        <v>0</v>
      </c>
      <c r="K229" s="141">
        <v>61</v>
      </c>
      <c r="L229" s="141">
        <v>1</v>
      </c>
      <c r="M229" s="141">
        <v>0</v>
      </c>
      <c r="N229" s="141">
        <v>4</v>
      </c>
      <c r="O229" s="141">
        <v>178</v>
      </c>
      <c r="P229" s="141">
        <v>466</v>
      </c>
      <c r="Q229" s="142">
        <f t="shared" si="7"/>
        <v>0.38197424892703863</v>
      </c>
    </row>
    <row r="230" spans="1:17" s="89" customFormat="1" ht="15.95" customHeight="1" x14ac:dyDescent="0.25">
      <c r="A230" s="59" t="s">
        <v>183</v>
      </c>
      <c r="B230" s="60">
        <v>751</v>
      </c>
      <c r="C230" s="61" t="s">
        <v>11</v>
      </c>
      <c r="D230" s="137">
        <f t="shared" si="6"/>
        <v>48</v>
      </c>
      <c r="E230" s="138">
        <v>33</v>
      </c>
      <c r="F230" s="138">
        <v>164</v>
      </c>
      <c r="G230" s="138">
        <v>3</v>
      </c>
      <c r="H230" s="138">
        <v>7</v>
      </c>
      <c r="I230" s="138">
        <v>34</v>
      </c>
      <c r="J230" s="138">
        <v>0</v>
      </c>
      <c r="K230" s="138">
        <v>116</v>
      </c>
      <c r="L230" s="138">
        <v>1</v>
      </c>
      <c r="M230" s="138">
        <v>0</v>
      </c>
      <c r="N230" s="138">
        <v>14</v>
      </c>
      <c r="O230" s="138">
        <v>372</v>
      </c>
      <c r="P230" s="138">
        <v>933</v>
      </c>
      <c r="Q230" s="139">
        <f t="shared" si="7"/>
        <v>0.3987138263665595</v>
      </c>
    </row>
    <row r="231" spans="1:17" s="220" customFormat="1" ht="15.95" customHeight="1" x14ac:dyDescent="0.2">
      <c r="A231" s="65">
        <v>160</v>
      </c>
      <c r="B231" s="66">
        <v>752</v>
      </c>
      <c r="C231" s="67" t="s">
        <v>126</v>
      </c>
      <c r="D231" s="140">
        <f t="shared" si="6"/>
        <v>61</v>
      </c>
      <c r="E231" s="141">
        <v>22</v>
      </c>
      <c r="F231" s="141">
        <v>129</v>
      </c>
      <c r="G231" s="141">
        <v>3</v>
      </c>
      <c r="H231" s="141">
        <v>4</v>
      </c>
      <c r="I231" s="141">
        <v>26</v>
      </c>
      <c r="J231" s="141">
        <v>0</v>
      </c>
      <c r="K231" s="141">
        <v>68</v>
      </c>
      <c r="L231" s="141">
        <v>1</v>
      </c>
      <c r="M231" s="141">
        <v>0</v>
      </c>
      <c r="N231" s="141">
        <v>8</v>
      </c>
      <c r="O231" s="141">
        <v>261</v>
      </c>
      <c r="P231" s="141">
        <v>653</v>
      </c>
      <c r="Q231" s="142">
        <f t="shared" si="7"/>
        <v>0.3996937212863706</v>
      </c>
    </row>
    <row r="232" spans="1:17" s="220" customFormat="1" ht="15.95" customHeight="1" x14ac:dyDescent="0.2">
      <c r="A232" s="71">
        <v>161</v>
      </c>
      <c r="B232" s="72">
        <v>752</v>
      </c>
      <c r="C232" s="73" t="s">
        <v>128</v>
      </c>
      <c r="D232" s="134">
        <f t="shared" si="6"/>
        <v>86</v>
      </c>
      <c r="E232" s="135">
        <v>20</v>
      </c>
      <c r="F232" s="135">
        <v>138</v>
      </c>
      <c r="G232" s="135">
        <v>4</v>
      </c>
      <c r="H232" s="135">
        <v>3</v>
      </c>
      <c r="I232" s="135">
        <v>18</v>
      </c>
      <c r="J232" s="135">
        <v>1</v>
      </c>
      <c r="K232" s="135">
        <v>52</v>
      </c>
      <c r="L232" s="135">
        <v>1</v>
      </c>
      <c r="M232" s="135">
        <v>0</v>
      </c>
      <c r="N232" s="135">
        <v>5</v>
      </c>
      <c r="O232" s="135">
        <v>242</v>
      </c>
      <c r="P232" s="135">
        <v>653</v>
      </c>
      <c r="Q232" s="136">
        <f t="shared" si="7"/>
        <v>0.37059724349157736</v>
      </c>
    </row>
    <row r="233" spans="1:17" s="89" customFormat="1" ht="15.95" customHeight="1" x14ac:dyDescent="0.25">
      <c r="A233" s="59" t="s">
        <v>183</v>
      </c>
      <c r="B233" s="60">
        <v>752</v>
      </c>
      <c r="C233" s="61" t="s">
        <v>11</v>
      </c>
      <c r="D233" s="137">
        <f t="shared" si="6"/>
        <v>147</v>
      </c>
      <c r="E233" s="138">
        <v>42</v>
      </c>
      <c r="F233" s="138">
        <v>267</v>
      </c>
      <c r="G233" s="138">
        <v>7</v>
      </c>
      <c r="H233" s="138">
        <v>7</v>
      </c>
      <c r="I233" s="138">
        <v>44</v>
      </c>
      <c r="J233" s="138">
        <v>1</v>
      </c>
      <c r="K233" s="138">
        <v>120</v>
      </c>
      <c r="L233" s="138">
        <v>2</v>
      </c>
      <c r="M233" s="138">
        <v>0</v>
      </c>
      <c r="N233" s="138">
        <v>13</v>
      </c>
      <c r="O233" s="138">
        <v>503</v>
      </c>
      <c r="P233" s="138">
        <v>1306</v>
      </c>
      <c r="Q233" s="139">
        <f t="shared" si="7"/>
        <v>0.38514548238897395</v>
      </c>
    </row>
    <row r="234" spans="1:17" s="220" customFormat="1" ht="15.95" customHeight="1" x14ac:dyDescent="0.2">
      <c r="A234" s="71">
        <v>162</v>
      </c>
      <c r="B234" s="72">
        <v>753</v>
      </c>
      <c r="C234" s="73" t="s">
        <v>126</v>
      </c>
      <c r="D234" s="134">
        <f t="shared" si="6"/>
        <v>32</v>
      </c>
      <c r="E234" s="135">
        <v>13</v>
      </c>
      <c r="F234" s="135">
        <v>69</v>
      </c>
      <c r="G234" s="135">
        <v>2</v>
      </c>
      <c r="H234" s="135">
        <v>0</v>
      </c>
      <c r="I234" s="135">
        <v>37</v>
      </c>
      <c r="J234" s="135">
        <v>2</v>
      </c>
      <c r="K234" s="135">
        <v>34</v>
      </c>
      <c r="L234" s="135">
        <v>2</v>
      </c>
      <c r="M234" s="135">
        <v>0</v>
      </c>
      <c r="N234" s="135">
        <v>5</v>
      </c>
      <c r="O234" s="135">
        <v>164</v>
      </c>
      <c r="P234" s="135">
        <v>390</v>
      </c>
      <c r="Q234" s="136">
        <f t="shared" si="7"/>
        <v>0.42051282051282052</v>
      </c>
    </row>
    <row r="235" spans="1:17" s="220" customFormat="1" ht="15.95" customHeight="1" x14ac:dyDescent="0.2">
      <c r="A235" s="65">
        <v>163</v>
      </c>
      <c r="B235" s="66">
        <v>753</v>
      </c>
      <c r="C235" s="67" t="s">
        <v>128</v>
      </c>
      <c r="D235" s="140">
        <f t="shared" si="6"/>
        <v>24</v>
      </c>
      <c r="E235" s="141">
        <v>21</v>
      </c>
      <c r="F235" s="141">
        <v>66</v>
      </c>
      <c r="G235" s="141">
        <v>5</v>
      </c>
      <c r="H235" s="141">
        <v>1</v>
      </c>
      <c r="I235" s="141">
        <v>28</v>
      </c>
      <c r="J235" s="141">
        <v>0</v>
      </c>
      <c r="K235" s="141">
        <v>42</v>
      </c>
      <c r="L235" s="141">
        <v>1</v>
      </c>
      <c r="M235" s="141">
        <v>0</v>
      </c>
      <c r="N235" s="141">
        <v>4</v>
      </c>
      <c r="O235" s="141">
        <v>168</v>
      </c>
      <c r="P235" s="141">
        <v>389</v>
      </c>
      <c r="Q235" s="142">
        <f t="shared" si="7"/>
        <v>0.43187660668380462</v>
      </c>
    </row>
    <row r="236" spans="1:17" s="89" customFormat="1" ht="15.95" customHeight="1" x14ac:dyDescent="0.25">
      <c r="A236" s="59" t="s">
        <v>183</v>
      </c>
      <c r="B236" s="60">
        <v>753</v>
      </c>
      <c r="C236" s="61" t="s">
        <v>11</v>
      </c>
      <c r="D236" s="137">
        <f t="shared" si="6"/>
        <v>59</v>
      </c>
      <c r="E236" s="138">
        <v>34</v>
      </c>
      <c r="F236" s="138">
        <v>135</v>
      </c>
      <c r="G236" s="138">
        <v>7</v>
      </c>
      <c r="H236" s="138">
        <v>1</v>
      </c>
      <c r="I236" s="138">
        <v>65</v>
      </c>
      <c r="J236" s="138">
        <v>2</v>
      </c>
      <c r="K236" s="138">
        <v>76</v>
      </c>
      <c r="L236" s="138">
        <v>3</v>
      </c>
      <c r="M236" s="138">
        <v>0</v>
      </c>
      <c r="N236" s="138">
        <v>9</v>
      </c>
      <c r="O236" s="138">
        <v>332</v>
      </c>
      <c r="P236" s="138">
        <v>779</v>
      </c>
      <c r="Q236" s="139">
        <f t="shared" si="7"/>
        <v>0.42618741976893454</v>
      </c>
    </row>
    <row r="237" spans="1:17" s="220" customFormat="1" ht="15.95" customHeight="1" x14ac:dyDescent="0.2">
      <c r="A237" s="65">
        <v>164</v>
      </c>
      <c r="B237" s="66">
        <v>754</v>
      </c>
      <c r="C237" s="67" t="s">
        <v>126</v>
      </c>
      <c r="D237" s="140">
        <f t="shared" si="6"/>
        <v>13</v>
      </c>
      <c r="E237" s="141">
        <v>88</v>
      </c>
      <c r="F237" s="141">
        <v>75</v>
      </c>
      <c r="G237" s="141">
        <v>1</v>
      </c>
      <c r="H237" s="141">
        <v>4</v>
      </c>
      <c r="I237" s="141">
        <v>28</v>
      </c>
      <c r="J237" s="141">
        <v>1</v>
      </c>
      <c r="K237" s="141">
        <v>67</v>
      </c>
      <c r="L237" s="141">
        <v>3</v>
      </c>
      <c r="M237" s="141">
        <v>0</v>
      </c>
      <c r="N237" s="141">
        <v>10</v>
      </c>
      <c r="O237" s="141">
        <v>277</v>
      </c>
      <c r="P237" s="141">
        <v>526</v>
      </c>
      <c r="Q237" s="142">
        <f t="shared" si="7"/>
        <v>0.52661596958174905</v>
      </c>
    </row>
    <row r="238" spans="1:17" s="220" customFormat="1" ht="15.95" customHeight="1" x14ac:dyDescent="0.2">
      <c r="A238" s="71">
        <v>165</v>
      </c>
      <c r="B238" s="72">
        <v>754</v>
      </c>
      <c r="C238" s="73" t="s">
        <v>128</v>
      </c>
      <c r="D238" s="134">
        <f t="shared" si="6"/>
        <v>34</v>
      </c>
      <c r="E238" s="135">
        <v>83</v>
      </c>
      <c r="F238" s="135">
        <v>49</v>
      </c>
      <c r="G238" s="135">
        <v>3</v>
      </c>
      <c r="H238" s="135">
        <v>14</v>
      </c>
      <c r="I238" s="135">
        <v>37</v>
      </c>
      <c r="J238" s="135">
        <v>1</v>
      </c>
      <c r="K238" s="135">
        <v>49</v>
      </c>
      <c r="L238" s="135">
        <v>1</v>
      </c>
      <c r="M238" s="135">
        <v>1</v>
      </c>
      <c r="N238" s="135">
        <v>7</v>
      </c>
      <c r="O238" s="135">
        <v>245</v>
      </c>
      <c r="P238" s="135">
        <v>526</v>
      </c>
      <c r="Q238" s="136">
        <f t="shared" si="7"/>
        <v>0.46577946768060835</v>
      </c>
    </row>
    <row r="239" spans="1:17" s="220" customFormat="1" ht="15.95" customHeight="1" x14ac:dyDescent="0.2">
      <c r="A239" s="65">
        <v>166</v>
      </c>
      <c r="B239" s="66">
        <v>754</v>
      </c>
      <c r="C239" s="67" t="s">
        <v>129</v>
      </c>
      <c r="D239" s="140">
        <f t="shared" si="6"/>
        <v>17</v>
      </c>
      <c r="E239" s="141">
        <v>77</v>
      </c>
      <c r="F239" s="141">
        <v>60</v>
      </c>
      <c r="G239" s="141">
        <v>2</v>
      </c>
      <c r="H239" s="141">
        <v>6</v>
      </c>
      <c r="I239" s="141">
        <v>46</v>
      </c>
      <c r="J239" s="141">
        <v>0</v>
      </c>
      <c r="K239" s="141">
        <v>55</v>
      </c>
      <c r="L239" s="141">
        <v>1</v>
      </c>
      <c r="M239" s="141">
        <v>0</v>
      </c>
      <c r="N239" s="141">
        <v>7</v>
      </c>
      <c r="O239" s="141">
        <v>254</v>
      </c>
      <c r="P239" s="141">
        <v>526</v>
      </c>
      <c r="Q239" s="142">
        <f t="shared" si="7"/>
        <v>0.4828897338403042</v>
      </c>
    </row>
    <row r="240" spans="1:17" s="89" customFormat="1" ht="15.95" customHeight="1" x14ac:dyDescent="0.25">
      <c r="A240" s="77" t="s">
        <v>183</v>
      </c>
      <c r="B240" s="78">
        <v>754</v>
      </c>
      <c r="C240" s="79" t="s">
        <v>12</v>
      </c>
      <c r="D240" s="152">
        <f t="shared" si="6"/>
        <v>64</v>
      </c>
      <c r="E240" s="145">
        <v>248</v>
      </c>
      <c r="F240" s="145">
        <v>184</v>
      </c>
      <c r="G240" s="145">
        <v>6</v>
      </c>
      <c r="H240" s="145">
        <v>24</v>
      </c>
      <c r="I240" s="145">
        <v>111</v>
      </c>
      <c r="J240" s="145">
        <v>2</v>
      </c>
      <c r="K240" s="145">
        <v>171</v>
      </c>
      <c r="L240" s="145">
        <v>5</v>
      </c>
      <c r="M240" s="145">
        <v>1</v>
      </c>
      <c r="N240" s="145">
        <v>24</v>
      </c>
      <c r="O240" s="145">
        <v>776</v>
      </c>
      <c r="P240" s="145">
        <v>1578</v>
      </c>
      <c r="Q240" s="146">
        <f t="shared" si="7"/>
        <v>0.49176172370088722</v>
      </c>
    </row>
    <row r="241" spans="1:17" s="220" customFormat="1" ht="16.5" customHeight="1" x14ac:dyDescent="0.2">
      <c r="A241" s="53">
        <v>167</v>
      </c>
      <c r="B241" s="54">
        <v>755</v>
      </c>
      <c r="C241" s="55" t="s">
        <v>126</v>
      </c>
      <c r="D241" s="131">
        <f t="shared" si="6"/>
        <v>33</v>
      </c>
      <c r="E241" s="132">
        <v>95</v>
      </c>
      <c r="F241" s="132">
        <v>57</v>
      </c>
      <c r="G241" s="132">
        <v>2</v>
      </c>
      <c r="H241" s="132">
        <v>6</v>
      </c>
      <c r="I241" s="132">
        <v>27</v>
      </c>
      <c r="J241" s="132">
        <v>3</v>
      </c>
      <c r="K241" s="132">
        <v>62</v>
      </c>
      <c r="L241" s="132">
        <v>6</v>
      </c>
      <c r="M241" s="132">
        <v>0</v>
      </c>
      <c r="N241" s="132">
        <v>3</v>
      </c>
      <c r="O241" s="132">
        <v>261</v>
      </c>
      <c r="P241" s="132">
        <v>539</v>
      </c>
      <c r="Q241" s="133">
        <f t="shared" si="7"/>
        <v>0.48423005565862709</v>
      </c>
    </row>
    <row r="242" spans="1:17" s="220" customFormat="1" ht="16.5" customHeight="1" x14ac:dyDescent="0.2">
      <c r="A242" s="71">
        <v>168</v>
      </c>
      <c r="B242" s="72">
        <v>755</v>
      </c>
      <c r="C242" s="73" t="s">
        <v>128</v>
      </c>
      <c r="D242" s="134">
        <f t="shared" si="6"/>
        <v>3</v>
      </c>
      <c r="E242" s="135">
        <v>68</v>
      </c>
      <c r="F242" s="135">
        <v>45</v>
      </c>
      <c r="G242" s="135">
        <v>0</v>
      </c>
      <c r="H242" s="135">
        <v>6</v>
      </c>
      <c r="I242" s="135">
        <v>25</v>
      </c>
      <c r="J242" s="135">
        <v>1</v>
      </c>
      <c r="K242" s="135">
        <v>71</v>
      </c>
      <c r="L242" s="135">
        <v>6</v>
      </c>
      <c r="M242" s="135">
        <v>0</v>
      </c>
      <c r="N242" s="135">
        <v>7</v>
      </c>
      <c r="O242" s="135">
        <v>229</v>
      </c>
      <c r="P242" s="135">
        <v>539</v>
      </c>
      <c r="Q242" s="136">
        <f t="shared" si="7"/>
        <v>0.42486085343228203</v>
      </c>
    </row>
    <row r="243" spans="1:17" s="220" customFormat="1" ht="16.5" customHeight="1" x14ac:dyDescent="0.2">
      <c r="A243" s="65">
        <v>169</v>
      </c>
      <c r="B243" s="66">
        <v>755</v>
      </c>
      <c r="C243" s="67" t="s">
        <v>129</v>
      </c>
      <c r="D243" s="140">
        <f t="shared" si="6"/>
        <v>13</v>
      </c>
      <c r="E243" s="141">
        <v>66</v>
      </c>
      <c r="F243" s="141">
        <v>53</v>
      </c>
      <c r="G243" s="141">
        <v>2</v>
      </c>
      <c r="H243" s="141">
        <v>3</v>
      </c>
      <c r="I243" s="141">
        <v>50</v>
      </c>
      <c r="J243" s="141">
        <v>0</v>
      </c>
      <c r="K243" s="141">
        <v>79</v>
      </c>
      <c r="L243" s="141">
        <v>6</v>
      </c>
      <c r="M243" s="141">
        <v>0</v>
      </c>
      <c r="N243" s="141">
        <v>2</v>
      </c>
      <c r="O243" s="141">
        <v>261</v>
      </c>
      <c r="P243" s="141">
        <v>539</v>
      </c>
      <c r="Q243" s="142">
        <f t="shared" si="7"/>
        <v>0.48423005565862709</v>
      </c>
    </row>
    <row r="244" spans="1:17" s="89" customFormat="1" ht="16.5" customHeight="1" x14ac:dyDescent="0.25">
      <c r="A244" s="59" t="s">
        <v>183</v>
      </c>
      <c r="B244" s="60">
        <v>755</v>
      </c>
      <c r="C244" s="61" t="s">
        <v>12</v>
      </c>
      <c r="D244" s="137">
        <f t="shared" si="6"/>
        <v>17</v>
      </c>
      <c r="E244" s="138">
        <v>229</v>
      </c>
      <c r="F244" s="138">
        <v>155</v>
      </c>
      <c r="G244" s="138">
        <v>4</v>
      </c>
      <c r="H244" s="138">
        <v>15</v>
      </c>
      <c r="I244" s="138">
        <v>102</v>
      </c>
      <c r="J244" s="138">
        <v>4</v>
      </c>
      <c r="K244" s="138">
        <v>212</v>
      </c>
      <c r="L244" s="138">
        <v>18</v>
      </c>
      <c r="M244" s="138">
        <v>0</v>
      </c>
      <c r="N244" s="138">
        <v>12</v>
      </c>
      <c r="O244" s="138">
        <v>751</v>
      </c>
      <c r="P244" s="138">
        <v>1617</v>
      </c>
      <c r="Q244" s="139">
        <f t="shared" si="7"/>
        <v>0.46444032158317872</v>
      </c>
    </row>
    <row r="245" spans="1:17" s="220" customFormat="1" ht="16.5" customHeight="1" x14ac:dyDescent="0.2">
      <c r="A245" s="65">
        <v>170</v>
      </c>
      <c r="B245" s="66">
        <v>756</v>
      </c>
      <c r="C245" s="67" t="s">
        <v>126</v>
      </c>
      <c r="D245" s="140">
        <f t="shared" si="6"/>
        <v>4</v>
      </c>
      <c r="E245" s="141">
        <v>54</v>
      </c>
      <c r="F245" s="141">
        <v>115</v>
      </c>
      <c r="G245" s="141">
        <v>1</v>
      </c>
      <c r="H245" s="141">
        <v>3</v>
      </c>
      <c r="I245" s="141">
        <v>31</v>
      </c>
      <c r="J245" s="141">
        <v>1</v>
      </c>
      <c r="K245" s="141">
        <v>111</v>
      </c>
      <c r="L245" s="141">
        <v>2</v>
      </c>
      <c r="M245" s="141">
        <v>0</v>
      </c>
      <c r="N245" s="141">
        <v>10</v>
      </c>
      <c r="O245" s="141">
        <v>328</v>
      </c>
      <c r="P245" s="141">
        <v>696</v>
      </c>
      <c r="Q245" s="142">
        <f t="shared" si="7"/>
        <v>0.47126436781609193</v>
      </c>
    </row>
    <row r="246" spans="1:17" s="220" customFormat="1" ht="16.5" customHeight="1" x14ac:dyDescent="0.2">
      <c r="A246" s="71">
        <v>171</v>
      </c>
      <c r="B246" s="72">
        <v>756</v>
      </c>
      <c r="C246" s="73" t="s">
        <v>128</v>
      </c>
      <c r="D246" s="134">
        <f t="shared" si="6"/>
        <v>28</v>
      </c>
      <c r="E246" s="135">
        <v>43</v>
      </c>
      <c r="F246" s="135">
        <v>115</v>
      </c>
      <c r="G246" s="135">
        <v>4</v>
      </c>
      <c r="H246" s="135">
        <v>7</v>
      </c>
      <c r="I246" s="135">
        <v>47</v>
      </c>
      <c r="J246" s="135">
        <v>1</v>
      </c>
      <c r="K246" s="135">
        <v>87</v>
      </c>
      <c r="L246" s="135">
        <v>1</v>
      </c>
      <c r="M246" s="135">
        <v>0</v>
      </c>
      <c r="N246" s="135">
        <v>17</v>
      </c>
      <c r="O246" s="135">
        <v>322</v>
      </c>
      <c r="P246" s="135">
        <v>695</v>
      </c>
      <c r="Q246" s="136">
        <f t="shared" si="7"/>
        <v>0.46330935251798561</v>
      </c>
    </row>
    <row r="247" spans="1:17" s="89" customFormat="1" ht="16.5" customHeight="1" x14ac:dyDescent="0.25">
      <c r="A247" s="59" t="s">
        <v>183</v>
      </c>
      <c r="B247" s="60">
        <v>756</v>
      </c>
      <c r="C247" s="61" t="s">
        <v>11</v>
      </c>
      <c r="D247" s="137">
        <f t="shared" si="6"/>
        <v>32</v>
      </c>
      <c r="E247" s="138">
        <v>97</v>
      </c>
      <c r="F247" s="138">
        <v>230</v>
      </c>
      <c r="G247" s="138">
        <v>5</v>
      </c>
      <c r="H247" s="138">
        <v>10</v>
      </c>
      <c r="I247" s="138">
        <v>78</v>
      </c>
      <c r="J247" s="138">
        <v>2</v>
      </c>
      <c r="K247" s="138">
        <v>198</v>
      </c>
      <c r="L247" s="138">
        <v>3</v>
      </c>
      <c r="M247" s="138">
        <v>0</v>
      </c>
      <c r="N247" s="138">
        <v>27</v>
      </c>
      <c r="O247" s="138">
        <v>650</v>
      </c>
      <c r="P247" s="138">
        <v>1391</v>
      </c>
      <c r="Q247" s="139">
        <f t="shared" si="7"/>
        <v>0.46728971962616822</v>
      </c>
    </row>
    <row r="248" spans="1:17" s="220" customFormat="1" ht="16.5" customHeight="1" x14ac:dyDescent="0.2">
      <c r="A248" s="71">
        <v>172</v>
      </c>
      <c r="B248" s="72">
        <v>757</v>
      </c>
      <c r="C248" s="73" t="s">
        <v>126</v>
      </c>
      <c r="D248" s="134">
        <f t="shared" si="6"/>
        <v>25</v>
      </c>
      <c r="E248" s="135">
        <v>33</v>
      </c>
      <c r="F248" s="135">
        <v>91</v>
      </c>
      <c r="G248" s="135">
        <v>9</v>
      </c>
      <c r="H248" s="135">
        <v>29</v>
      </c>
      <c r="I248" s="135">
        <v>31</v>
      </c>
      <c r="J248" s="135">
        <v>1</v>
      </c>
      <c r="K248" s="135">
        <v>66</v>
      </c>
      <c r="L248" s="135">
        <v>1</v>
      </c>
      <c r="M248" s="135">
        <v>0</v>
      </c>
      <c r="N248" s="135">
        <v>6</v>
      </c>
      <c r="O248" s="135">
        <v>267</v>
      </c>
      <c r="P248" s="135">
        <v>528</v>
      </c>
      <c r="Q248" s="136">
        <f t="shared" si="7"/>
        <v>0.50568181818181823</v>
      </c>
    </row>
    <row r="249" spans="1:17" s="220" customFormat="1" ht="16.5" customHeight="1" x14ac:dyDescent="0.2">
      <c r="A249" s="65">
        <v>173</v>
      </c>
      <c r="B249" s="66">
        <v>757</v>
      </c>
      <c r="C249" s="67" t="s">
        <v>128</v>
      </c>
      <c r="D249" s="140">
        <f t="shared" si="6"/>
        <v>1</v>
      </c>
      <c r="E249" s="141">
        <v>27</v>
      </c>
      <c r="F249" s="141">
        <v>89</v>
      </c>
      <c r="G249" s="141">
        <v>7</v>
      </c>
      <c r="H249" s="141">
        <v>21</v>
      </c>
      <c r="I249" s="141">
        <v>30</v>
      </c>
      <c r="J249" s="141">
        <v>2</v>
      </c>
      <c r="K249" s="141">
        <v>88</v>
      </c>
      <c r="L249" s="141">
        <v>4</v>
      </c>
      <c r="M249" s="141">
        <v>0</v>
      </c>
      <c r="N249" s="141">
        <v>8</v>
      </c>
      <c r="O249" s="141">
        <v>276</v>
      </c>
      <c r="P249" s="141">
        <v>528</v>
      </c>
      <c r="Q249" s="142">
        <f t="shared" si="7"/>
        <v>0.52272727272727271</v>
      </c>
    </row>
    <row r="250" spans="1:17" s="89" customFormat="1" ht="16.5" customHeight="1" x14ac:dyDescent="0.25">
      <c r="A250" s="59" t="s">
        <v>183</v>
      </c>
      <c r="B250" s="60">
        <v>757</v>
      </c>
      <c r="C250" s="61" t="s">
        <v>11</v>
      </c>
      <c r="D250" s="137">
        <f t="shared" si="6"/>
        <v>26</v>
      </c>
      <c r="E250" s="138">
        <v>60</v>
      </c>
      <c r="F250" s="138">
        <v>180</v>
      </c>
      <c r="G250" s="138">
        <v>16</v>
      </c>
      <c r="H250" s="138">
        <v>50</v>
      </c>
      <c r="I250" s="138">
        <v>61</v>
      </c>
      <c r="J250" s="138">
        <v>3</v>
      </c>
      <c r="K250" s="138">
        <v>154</v>
      </c>
      <c r="L250" s="138">
        <v>5</v>
      </c>
      <c r="M250" s="138">
        <v>0</v>
      </c>
      <c r="N250" s="138">
        <v>14</v>
      </c>
      <c r="O250" s="138">
        <v>543</v>
      </c>
      <c r="P250" s="138">
        <v>1056</v>
      </c>
      <c r="Q250" s="139">
        <f t="shared" si="7"/>
        <v>0.51420454545454541</v>
      </c>
    </row>
    <row r="251" spans="1:17" s="220" customFormat="1" ht="16.5" customHeight="1" x14ac:dyDescent="0.2">
      <c r="A251" s="65">
        <v>174</v>
      </c>
      <c r="B251" s="66">
        <v>758</v>
      </c>
      <c r="C251" s="67" t="s">
        <v>126</v>
      </c>
      <c r="D251" s="140">
        <f t="shared" si="6"/>
        <v>7</v>
      </c>
      <c r="E251" s="141">
        <v>63</v>
      </c>
      <c r="F251" s="141">
        <v>56</v>
      </c>
      <c r="G251" s="141">
        <v>1</v>
      </c>
      <c r="H251" s="141">
        <v>3</v>
      </c>
      <c r="I251" s="141">
        <v>5</v>
      </c>
      <c r="J251" s="141">
        <v>1</v>
      </c>
      <c r="K251" s="141">
        <v>49</v>
      </c>
      <c r="L251" s="141">
        <v>3</v>
      </c>
      <c r="M251" s="141">
        <v>0</v>
      </c>
      <c r="N251" s="141">
        <v>4</v>
      </c>
      <c r="O251" s="141">
        <v>185</v>
      </c>
      <c r="P251" s="141">
        <v>342</v>
      </c>
      <c r="Q251" s="142">
        <f t="shared" si="7"/>
        <v>0.54093567251461994</v>
      </c>
    </row>
    <row r="252" spans="1:17" s="89" customFormat="1" ht="16.5" customHeight="1" x14ac:dyDescent="0.25">
      <c r="A252" s="59" t="s">
        <v>183</v>
      </c>
      <c r="B252" s="60">
        <v>758</v>
      </c>
      <c r="C252" s="61" t="s">
        <v>9</v>
      </c>
      <c r="D252" s="137">
        <f t="shared" si="6"/>
        <v>7</v>
      </c>
      <c r="E252" s="138">
        <v>63</v>
      </c>
      <c r="F252" s="138">
        <v>56</v>
      </c>
      <c r="G252" s="138">
        <v>1</v>
      </c>
      <c r="H252" s="138">
        <v>3</v>
      </c>
      <c r="I252" s="138">
        <v>5</v>
      </c>
      <c r="J252" s="138">
        <v>1</v>
      </c>
      <c r="K252" s="138">
        <v>49</v>
      </c>
      <c r="L252" s="138">
        <v>3</v>
      </c>
      <c r="M252" s="138">
        <v>0</v>
      </c>
      <c r="N252" s="138">
        <v>4</v>
      </c>
      <c r="O252" s="138">
        <v>185</v>
      </c>
      <c r="P252" s="138">
        <v>342</v>
      </c>
      <c r="Q252" s="139">
        <f t="shared" si="7"/>
        <v>0.54093567251461994</v>
      </c>
    </row>
    <row r="253" spans="1:17" s="220" customFormat="1" ht="16.5" customHeight="1" x14ac:dyDescent="0.2">
      <c r="A253" s="65">
        <v>175</v>
      </c>
      <c r="B253" s="66">
        <v>759</v>
      </c>
      <c r="C253" s="67" t="s">
        <v>126</v>
      </c>
      <c r="D253" s="140">
        <f t="shared" si="6"/>
        <v>10</v>
      </c>
      <c r="E253" s="141">
        <v>73</v>
      </c>
      <c r="F253" s="141">
        <v>63</v>
      </c>
      <c r="G253" s="141">
        <v>0</v>
      </c>
      <c r="H253" s="141">
        <v>13</v>
      </c>
      <c r="I253" s="141">
        <v>3</v>
      </c>
      <c r="J253" s="141">
        <v>0</v>
      </c>
      <c r="K253" s="141">
        <v>45</v>
      </c>
      <c r="L253" s="141">
        <v>1</v>
      </c>
      <c r="M253" s="141">
        <v>0</v>
      </c>
      <c r="N253" s="141">
        <v>2</v>
      </c>
      <c r="O253" s="141">
        <v>200</v>
      </c>
      <c r="P253" s="141">
        <v>321</v>
      </c>
      <c r="Q253" s="142">
        <f t="shared" si="7"/>
        <v>0.62305295950155759</v>
      </c>
    </row>
    <row r="254" spans="1:17" s="89" customFormat="1" ht="16.5" customHeight="1" x14ac:dyDescent="0.25">
      <c r="A254" s="59" t="s">
        <v>183</v>
      </c>
      <c r="B254" s="60">
        <v>759</v>
      </c>
      <c r="C254" s="61" t="s">
        <v>9</v>
      </c>
      <c r="D254" s="137">
        <f t="shared" si="6"/>
        <v>10</v>
      </c>
      <c r="E254" s="138">
        <v>73</v>
      </c>
      <c r="F254" s="138">
        <v>63</v>
      </c>
      <c r="G254" s="138">
        <v>0</v>
      </c>
      <c r="H254" s="138">
        <v>13</v>
      </c>
      <c r="I254" s="138">
        <v>3</v>
      </c>
      <c r="J254" s="138">
        <v>0</v>
      </c>
      <c r="K254" s="138">
        <v>45</v>
      </c>
      <c r="L254" s="138">
        <v>1</v>
      </c>
      <c r="M254" s="138">
        <v>0</v>
      </c>
      <c r="N254" s="138">
        <v>2</v>
      </c>
      <c r="O254" s="138">
        <v>200</v>
      </c>
      <c r="P254" s="138">
        <v>321</v>
      </c>
      <c r="Q254" s="139">
        <f t="shared" si="7"/>
        <v>0.62305295950155759</v>
      </c>
    </row>
    <row r="255" spans="1:17" s="220" customFormat="1" ht="16.5" customHeight="1" x14ac:dyDescent="0.2">
      <c r="A255" s="65">
        <v>176</v>
      </c>
      <c r="B255" s="66">
        <v>760</v>
      </c>
      <c r="C255" s="67" t="s">
        <v>126</v>
      </c>
      <c r="D255" s="140">
        <f t="shared" si="6"/>
        <v>49</v>
      </c>
      <c r="E255" s="141">
        <v>117</v>
      </c>
      <c r="F255" s="141">
        <v>35</v>
      </c>
      <c r="G255" s="141">
        <v>12</v>
      </c>
      <c r="H255" s="141">
        <v>12</v>
      </c>
      <c r="I255" s="141">
        <v>9</v>
      </c>
      <c r="J255" s="141">
        <v>0</v>
      </c>
      <c r="K255" s="141">
        <v>68</v>
      </c>
      <c r="L255" s="141">
        <v>1</v>
      </c>
      <c r="M255" s="141">
        <v>0</v>
      </c>
      <c r="N255" s="141">
        <v>8</v>
      </c>
      <c r="O255" s="141">
        <v>262</v>
      </c>
      <c r="P255" s="141">
        <v>589</v>
      </c>
      <c r="Q255" s="142">
        <f t="shared" si="7"/>
        <v>0.44482173174872663</v>
      </c>
    </row>
    <row r="256" spans="1:17" s="220" customFormat="1" ht="16.5" customHeight="1" x14ac:dyDescent="0.2">
      <c r="A256" s="71">
        <v>177</v>
      </c>
      <c r="B256" s="72">
        <v>760</v>
      </c>
      <c r="C256" s="73" t="s">
        <v>128</v>
      </c>
      <c r="D256" s="134">
        <f t="shared" si="6"/>
        <v>60</v>
      </c>
      <c r="E256" s="135">
        <v>133</v>
      </c>
      <c r="F256" s="135">
        <v>41</v>
      </c>
      <c r="G256" s="135">
        <v>5</v>
      </c>
      <c r="H256" s="135">
        <v>22</v>
      </c>
      <c r="I256" s="135">
        <v>8</v>
      </c>
      <c r="J256" s="135">
        <v>1</v>
      </c>
      <c r="K256" s="135">
        <v>73</v>
      </c>
      <c r="L256" s="135">
        <v>4</v>
      </c>
      <c r="M256" s="135">
        <v>0</v>
      </c>
      <c r="N256" s="135">
        <v>2</v>
      </c>
      <c r="O256" s="135">
        <v>289</v>
      </c>
      <c r="P256" s="135">
        <v>589</v>
      </c>
      <c r="Q256" s="136">
        <f t="shared" si="7"/>
        <v>0.4906621392190153</v>
      </c>
    </row>
    <row r="257" spans="1:17" s="220" customFormat="1" ht="16.5" customHeight="1" x14ac:dyDescent="0.2">
      <c r="A257" s="65">
        <v>178</v>
      </c>
      <c r="B257" s="66">
        <v>760</v>
      </c>
      <c r="C257" s="67" t="s">
        <v>129</v>
      </c>
      <c r="D257" s="140">
        <f t="shared" si="6"/>
        <v>63</v>
      </c>
      <c r="E257" s="141">
        <v>127</v>
      </c>
      <c r="F257" s="141">
        <v>64</v>
      </c>
      <c r="G257" s="141">
        <v>6</v>
      </c>
      <c r="H257" s="141">
        <v>11</v>
      </c>
      <c r="I257" s="141">
        <v>14</v>
      </c>
      <c r="J257" s="141">
        <v>0</v>
      </c>
      <c r="K257" s="141">
        <v>49</v>
      </c>
      <c r="L257" s="141">
        <v>2</v>
      </c>
      <c r="M257" s="141">
        <v>0</v>
      </c>
      <c r="N257" s="141">
        <v>3</v>
      </c>
      <c r="O257" s="141">
        <v>276</v>
      </c>
      <c r="P257" s="141">
        <v>589</v>
      </c>
      <c r="Q257" s="142">
        <f t="shared" si="7"/>
        <v>0.46859083191850592</v>
      </c>
    </row>
    <row r="258" spans="1:17" s="89" customFormat="1" ht="16.5" customHeight="1" x14ac:dyDescent="0.25">
      <c r="A258" s="59" t="s">
        <v>183</v>
      </c>
      <c r="B258" s="60">
        <v>760</v>
      </c>
      <c r="C258" s="61" t="s">
        <v>12</v>
      </c>
      <c r="D258" s="137">
        <f t="shared" si="6"/>
        <v>187</v>
      </c>
      <c r="E258" s="138">
        <v>377</v>
      </c>
      <c r="F258" s="138">
        <v>140</v>
      </c>
      <c r="G258" s="138">
        <v>23</v>
      </c>
      <c r="H258" s="138">
        <v>45</v>
      </c>
      <c r="I258" s="138">
        <v>31</v>
      </c>
      <c r="J258" s="138">
        <v>1</v>
      </c>
      <c r="K258" s="138">
        <v>190</v>
      </c>
      <c r="L258" s="138">
        <v>7</v>
      </c>
      <c r="M258" s="138">
        <v>0</v>
      </c>
      <c r="N258" s="138">
        <v>13</v>
      </c>
      <c r="O258" s="138">
        <v>827</v>
      </c>
      <c r="P258" s="138">
        <v>1767</v>
      </c>
      <c r="Q258" s="139">
        <f t="shared" si="7"/>
        <v>0.4680249009620826</v>
      </c>
    </row>
    <row r="259" spans="1:17" s="220" customFormat="1" ht="16.5" customHeight="1" x14ac:dyDescent="0.2">
      <c r="A259" s="65">
        <v>179</v>
      </c>
      <c r="B259" s="66">
        <v>761</v>
      </c>
      <c r="C259" s="67" t="s">
        <v>126</v>
      </c>
      <c r="D259" s="140">
        <f t="shared" si="6"/>
        <v>88</v>
      </c>
      <c r="E259" s="141">
        <v>159</v>
      </c>
      <c r="F259" s="141">
        <v>71</v>
      </c>
      <c r="G259" s="141">
        <v>4</v>
      </c>
      <c r="H259" s="141">
        <v>15</v>
      </c>
      <c r="I259" s="141">
        <v>19</v>
      </c>
      <c r="J259" s="141">
        <v>2</v>
      </c>
      <c r="K259" s="141">
        <v>53</v>
      </c>
      <c r="L259" s="141">
        <v>9</v>
      </c>
      <c r="M259" s="141">
        <v>0</v>
      </c>
      <c r="N259" s="141">
        <v>6</v>
      </c>
      <c r="O259" s="141">
        <v>338</v>
      </c>
      <c r="P259" s="141">
        <v>637</v>
      </c>
      <c r="Q259" s="142">
        <f t="shared" si="7"/>
        <v>0.53061224489795922</v>
      </c>
    </row>
    <row r="260" spans="1:17" s="220" customFormat="1" ht="16.5" customHeight="1" x14ac:dyDescent="0.2">
      <c r="A260" s="71">
        <v>180</v>
      </c>
      <c r="B260" s="72">
        <v>761</v>
      </c>
      <c r="C260" s="73" t="s">
        <v>128</v>
      </c>
      <c r="D260" s="134">
        <f t="shared" si="6"/>
        <v>90</v>
      </c>
      <c r="E260" s="135">
        <v>159</v>
      </c>
      <c r="F260" s="135">
        <v>69</v>
      </c>
      <c r="G260" s="135">
        <v>7</v>
      </c>
      <c r="H260" s="135">
        <v>15</v>
      </c>
      <c r="I260" s="135">
        <v>13</v>
      </c>
      <c r="J260" s="135">
        <v>2</v>
      </c>
      <c r="K260" s="135">
        <v>68</v>
      </c>
      <c r="L260" s="135">
        <v>4</v>
      </c>
      <c r="M260" s="135">
        <v>0</v>
      </c>
      <c r="N260" s="135">
        <v>5</v>
      </c>
      <c r="O260" s="135">
        <v>342</v>
      </c>
      <c r="P260" s="135">
        <v>636</v>
      </c>
      <c r="Q260" s="136">
        <f t="shared" si="7"/>
        <v>0.53773584905660377</v>
      </c>
    </row>
    <row r="261" spans="1:17" s="220" customFormat="1" ht="16.5" customHeight="1" x14ac:dyDescent="0.2">
      <c r="A261" s="65">
        <v>181</v>
      </c>
      <c r="B261" s="66">
        <v>761</v>
      </c>
      <c r="C261" s="67" t="s">
        <v>129</v>
      </c>
      <c r="D261" s="140">
        <f t="shared" si="6"/>
        <v>71</v>
      </c>
      <c r="E261" s="141">
        <v>146</v>
      </c>
      <c r="F261" s="141">
        <v>70</v>
      </c>
      <c r="G261" s="141">
        <v>4</v>
      </c>
      <c r="H261" s="141">
        <v>14</v>
      </c>
      <c r="I261" s="141">
        <v>10</v>
      </c>
      <c r="J261" s="141">
        <v>4</v>
      </c>
      <c r="K261" s="141">
        <v>75</v>
      </c>
      <c r="L261" s="141">
        <v>8</v>
      </c>
      <c r="M261" s="141">
        <v>0</v>
      </c>
      <c r="N261" s="141">
        <v>2</v>
      </c>
      <c r="O261" s="141">
        <v>333</v>
      </c>
      <c r="P261" s="141">
        <v>636</v>
      </c>
      <c r="Q261" s="142">
        <f t="shared" si="7"/>
        <v>0.52358490566037741</v>
      </c>
    </row>
    <row r="262" spans="1:17" s="89" customFormat="1" ht="16.5" customHeight="1" x14ac:dyDescent="0.25">
      <c r="A262" s="59" t="s">
        <v>183</v>
      </c>
      <c r="B262" s="60">
        <v>761</v>
      </c>
      <c r="C262" s="61" t="s">
        <v>12</v>
      </c>
      <c r="D262" s="137">
        <f t="shared" si="6"/>
        <v>254</v>
      </c>
      <c r="E262" s="138">
        <v>464</v>
      </c>
      <c r="F262" s="138">
        <v>210</v>
      </c>
      <c r="G262" s="138">
        <v>15</v>
      </c>
      <c r="H262" s="138">
        <v>44</v>
      </c>
      <c r="I262" s="138">
        <v>42</v>
      </c>
      <c r="J262" s="138">
        <v>8</v>
      </c>
      <c r="K262" s="138">
        <v>196</v>
      </c>
      <c r="L262" s="138">
        <v>21</v>
      </c>
      <c r="M262" s="138">
        <v>0</v>
      </c>
      <c r="N262" s="138">
        <v>13</v>
      </c>
      <c r="O262" s="138">
        <v>1013</v>
      </c>
      <c r="P262" s="138">
        <v>1909</v>
      </c>
      <c r="Q262" s="139">
        <f t="shared" si="7"/>
        <v>0.53064431639601883</v>
      </c>
    </row>
    <row r="263" spans="1:17" s="220" customFormat="1" ht="16.5" customHeight="1" x14ac:dyDescent="0.2">
      <c r="A263" s="65">
        <v>182</v>
      </c>
      <c r="B263" s="66">
        <v>762</v>
      </c>
      <c r="C263" s="67" t="s">
        <v>126</v>
      </c>
      <c r="D263" s="140">
        <f t="shared" si="6"/>
        <v>20</v>
      </c>
      <c r="E263" s="141">
        <v>84</v>
      </c>
      <c r="F263" s="141">
        <v>64</v>
      </c>
      <c r="G263" s="141">
        <v>5</v>
      </c>
      <c r="H263" s="141">
        <v>19</v>
      </c>
      <c r="I263" s="141">
        <v>13</v>
      </c>
      <c r="J263" s="141">
        <v>0</v>
      </c>
      <c r="K263" s="141">
        <v>62</v>
      </c>
      <c r="L263" s="141">
        <v>2</v>
      </c>
      <c r="M263" s="141">
        <v>0</v>
      </c>
      <c r="N263" s="141">
        <v>4</v>
      </c>
      <c r="O263" s="141">
        <v>253</v>
      </c>
      <c r="P263" s="141">
        <v>485</v>
      </c>
      <c r="Q263" s="142">
        <f t="shared" si="7"/>
        <v>0.52164948453608251</v>
      </c>
    </row>
    <row r="264" spans="1:17" s="220" customFormat="1" ht="16.5" customHeight="1" x14ac:dyDescent="0.2">
      <c r="A264" s="71">
        <v>183</v>
      </c>
      <c r="B264" s="72">
        <v>762</v>
      </c>
      <c r="C264" s="73" t="s">
        <v>128</v>
      </c>
      <c r="D264" s="134">
        <f t="shared" si="6"/>
        <v>39</v>
      </c>
      <c r="E264" s="135">
        <v>94</v>
      </c>
      <c r="F264" s="135">
        <v>47</v>
      </c>
      <c r="G264" s="135">
        <v>8</v>
      </c>
      <c r="H264" s="135">
        <v>20</v>
      </c>
      <c r="I264" s="135">
        <v>19</v>
      </c>
      <c r="J264" s="135">
        <v>2</v>
      </c>
      <c r="K264" s="135">
        <v>55</v>
      </c>
      <c r="L264" s="135">
        <v>1</v>
      </c>
      <c r="M264" s="135">
        <v>0</v>
      </c>
      <c r="N264" s="135">
        <v>5</v>
      </c>
      <c r="O264" s="135">
        <v>251</v>
      </c>
      <c r="P264" s="135">
        <v>485</v>
      </c>
      <c r="Q264" s="136">
        <f t="shared" si="7"/>
        <v>0.51752577319587634</v>
      </c>
    </row>
    <row r="265" spans="1:17" s="89" customFormat="1" ht="16.5" customHeight="1" x14ac:dyDescent="0.25">
      <c r="A265" s="59" t="s">
        <v>183</v>
      </c>
      <c r="B265" s="60">
        <v>762</v>
      </c>
      <c r="C265" s="61" t="s">
        <v>11</v>
      </c>
      <c r="D265" s="137">
        <f t="shared" ref="D265:D278" si="8">(LARGE(E265:N265,1)-LARGE(E265:N265,2))</f>
        <v>61</v>
      </c>
      <c r="E265" s="138">
        <v>178</v>
      </c>
      <c r="F265" s="138">
        <v>111</v>
      </c>
      <c r="G265" s="138">
        <v>13</v>
      </c>
      <c r="H265" s="138">
        <v>39</v>
      </c>
      <c r="I265" s="138">
        <v>32</v>
      </c>
      <c r="J265" s="138">
        <v>2</v>
      </c>
      <c r="K265" s="138">
        <v>117</v>
      </c>
      <c r="L265" s="138">
        <v>3</v>
      </c>
      <c r="M265" s="138">
        <v>0</v>
      </c>
      <c r="N265" s="138">
        <v>9</v>
      </c>
      <c r="O265" s="138">
        <v>504</v>
      </c>
      <c r="P265" s="138">
        <v>970</v>
      </c>
      <c r="Q265" s="139">
        <f t="shared" ref="Q265:Q278" si="9">O265/P265</f>
        <v>0.51958762886597942</v>
      </c>
    </row>
    <row r="266" spans="1:17" s="220" customFormat="1" ht="16.5" customHeight="1" x14ac:dyDescent="0.2">
      <c r="A266" s="71">
        <v>184</v>
      </c>
      <c r="B266" s="72">
        <v>763</v>
      </c>
      <c r="C266" s="73" t="s">
        <v>126</v>
      </c>
      <c r="D266" s="134">
        <f t="shared" si="8"/>
        <v>15</v>
      </c>
      <c r="E266" s="135">
        <v>98</v>
      </c>
      <c r="F266" s="135">
        <v>59</v>
      </c>
      <c r="G266" s="135">
        <v>6</v>
      </c>
      <c r="H266" s="135">
        <v>24</v>
      </c>
      <c r="I266" s="135">
        <v>19</v>
      </c>
      <c r="J266" s="135">
        <v>0</v>
      </c>
      <c r="K266" s="135">
        <v>83</v>
      </c>
      <c r="L266" s="135">
        <v>0</v>
      </c>
      <c r="M266" s="135">
        <v>0</v>
      </c>
      <c r="N266" s="135">
        <v>3</v>
      </c>
      <c r="O266" s="135">
        <v>292</v>
      </c>
      <c r="P266" s="135">
        <v>609</v>
      </c>
      <c r="Q266" s="136">
        <f t="shared" si="9"/>
        <v>0.47947454844006571</v>
      </c>
    </row>
    <row r="267" spans="1:17" s="220" customFormat="1" ht="16.5" customHeight="1" x14ac:dyDescent="0.2">
      <c r="A267" s="65">
        <v>185</v>
      </c>
      <c r="B267" s="66">
        <v>763</v>
      </c>
      <c r="C267" s="67" t="s">
        <v>128</v>
      </c>
      <c r="D267" s="140">
        <f t="shared" si="8"/>
        <v>9</v>
      </c>
      <c r="E267" s="141">
        <v>81</v>
      </c>
      <c r="F267" s="141">
        <v>68</v>
      </c>
      <c r="G267" s="141">
        <v>4</v>
      </c>
      <c r="H267" s="141">
        <v>12</v>
      </c>
      <c r="I267" s="141">
        <v>19</v>
      </c>
      <c r="J267" s="141">
        <v>2</v>
      </c>
      <c r="K267" s="141">
        <v>90</v>
      </c>
      <c r="L267" s="141">
        <v>1</v>
      </c>
      <c r="M267" s="141">
        <v>0</v>
      </c>
      <c r="N267" s="141">
        <v>8</v>
      </c>
      <c r="O267" s="141">
        <v>285</v>
      </c>
      <c r="P267" s="141">
        <v>609</v>
      </c>
      <c r="Q267" s="142">
        <f t="shared" si="9"/>
        <v>0.46798029556650245</v>
      </c>
    </row>
    <row r="268" spans="1:17" s="220" customFormat="1" ht="16.5" customHeight="1" x14ac:dyDescent="0.2">
      <c r="A268" s="71">
        <v>186</v>
      </c>
      <c r="B268" s="72">
        <v>763</v>
      </c>
      <c r="C268" s="73" t="s">
        <v>130</v>
      </c>
      <c r="D268" s="134">
        <f t="shared" si="8"/>
        <v>31</v>
      </c>
      <c r="E268" s="135">
        <v>63</v>
      </c>
      <c r="F268" s="135">
        <v>29</v>
      </c>
      <c r="G268" s="135">
        <v>0</v>
      </c>
      <c r="H268" s="135">
        <v>9</v>
      </c>
      <c r="I268" s="135">
        <v>1</v>
      </c>
      <c r="J268" s="135">
        <v>0</v>
      </c>
      <c r="K268" s="135">
        <v>32</v>
      </c>
      <c r="L268" s="135">
        <v>3</v>
      </c>
      <c r="M268" s="135">
        <v>0</v>
      </c>
      <c r="N268" s="135">
        <v>6</v>
      </c>
      <c r="O268" s="135">
        <v>143</v>
      </c>
      <c r="P268" s="135">
        <v>450</v>
      </c>
      <c r="Q268" s="136">
        <f t="shared" si="9"/>
        <v>0.31777777777777777</v>
      </c>
    </row>
    <row r="269" spans="1:17" s="89" customFormat="1" ht="16.5" customHeight="1" x14ac:dyDescent="0.25">
      <c r="A269" s="59" t="s">
        <v>183</v>
      </c>
      <c r="B269" s="60">
        <v>763</v>
      </c>
      <c r="C269" s="61" t="s">
        <v>12</v>
      </c>
      <c r="D269" s="137">
        <f t="shared" si="8"/>
        <v>37</v>
      </c>
      <c r="E269" s="138">
        <v>242</v>
      </c>
      <c r="F269" s="138">
        <v>156</v>
      </c>
      <c r="G269" s="138">
        <v>10</v>
      </c>
      <c r="H269" s="138">
        <v>45</v>
      </c>
      <c r="I269" s="138">
        <v>39</v>
      </c>
      <c r="J269" s="138">
        <v>2</v>
      </c>
      <c r="K269" s="138">
        <v>205</v>
      </c>
      <c r="L269" s="138">
        <v>4</v>
      </c>
      <c r="M269" s="138">
        <v>0</v>
      </c>
      <c r="N269" s="138">
        <v>17</v>
      </c>
      <c r="O269" s="138">
        <v>720</v>
      </c>
      <c r="P269" s="138">
        <v>1668</v>
      </c>
      <c r="Q269" s="139">
        <f t="shared" si="9"/>
        <v>0.43165467625899279</v>
      </c>
    </row>
    <row r="270" spans="1:17" s="220" customFormat="1" ht="16.5" customHeight="1" x14ac:dyDescent="0.2">
      <c r="A270" s="71">
        <v>187</v>
      </c>
      <c r="B270" s="72">
        <v>764</v>
      </c>
      <c r="C270" s="73" t="s">
        <v>126</v>
      </c>
      <c r="D270" s="134">
        <f t="shared" si="8"/>
        <v>16</v>
      </c>
      <c r="E270" s="135">
        <v>66</v>
      </c>
      <c r="F270" s="135">
        <v>111</v>
      </c>
      <c r="G270" s="135">
        <v>1</v>
      </c>
      <c r="H270" s="135">
        <v>5</v>
      </c>
      <c r="I270" s="135">
        <v>8</v>
      </c>
      <c r="J270" s="135">
        <v>1</v>
      </c>
      <c r="K270" s="135">
        <v>95</v>
      </c>
      <c r="L270" s="135">
        <v>4</v>
      </c>
      <c r="M270" s="135">
        <v>0</v>
      </c>
      <c r="N270" s="135">
        <v>21</v>
      </c>
      <c r="O270" s="135">
        <v>312</v>
      </c>
      <c r="P270" s="135">
        <v>563</v>
      </c>
      <c r="Q270" s="136">
        <f t="shared" si="9"/>
        <v>0.55417406749555953</v>
      </c>
    </row>
    <row r="271" spans="1:17" s="220" customFormat="1" ht="16.5" customHeight="1" x14ac:dyDescent="0.2">
      <c r="A271" s="65">
        <v>188</v>
      </c>
      <c r="B271" s="66">
        <v>764</v>
      </c>
      <c r="C271" s="67" t="s">
        <v>128</v>
      </c>
      <c r="D271" s="140">
        <f t="shared" si="8"/>
        <v>44</v>
      </c>
      <c r="E271" s="141">
        <v>75</v>
      </c>
      <c r="F271" s="141">
        <v>121</v>
      </c>
      <c r="G271" s="141">
        <v>7</v>
      </c>
      <c r="H271" s="141">
        <v>4</v>
      </c>
      <c r="I271" s="141">
        <v>9</v>
      </c>
      <c r="J271" s="141">
        <v>4</v>
      </c>
      <c r="K271" s="141">
        <v>77</v>
      </c>
      <c r="L271" s="141">
        <v>2</v>
      </c>
      <c r="M271" s="141">
        <v>0</v>
      </c>
      <c r="N271" s="141">
        <v>11</v>
      </c>
      <c r="O271" s="141">
        <v>310</v>
      </c>
      <c r="P271" s="141">
        <v>562</v>
      </c>
      <c r="Q271" s="142">
        <f t="shared" si="9"/>
        <v>0.55160142348754448</v>
      </c>
    </row>
    <row r="272" spans="1:17" s="89" customFormat="1" ht="16.5" customHeight="1" x14ac:dyDescent="0.25">
      <c r="A272" s="59" t="s">
        <v>183</v>
      </c>
      <c r="B272" s="60">
        <v>764</v>
      </c>
      <c r="C272" s="61" t="s">
        <v>11</v>
      </c>
      <c r="D272" s="137">
        <f t="shared" si="8"/>
        <v>60</v>
      </c>
      <c r="E272" s="138">
        <v>141</v>
      </c>
      <c r="F272" s="138">
        <v>232</v>
      </c>
      <c r="G272" s="138">
        <v>8</v>
      </c>
      <c r="H272" s="138">
        <v>9</v>
      </c>
      <c r="I272" s="138">
        <v>17</v>
      </c>
      <c r="J272" s="138">
        <v>5</v>
      </c>
      <c r="K272" s="138">
        <v>172</v>
      </c>
      <c r="L272" s="138">
        <v>6</v>
      </c>
      <c r="M272" s="138">
        <v>0</v>
      </c>
      <c r="N272" s="138">
        <v>32</v>
      </c>
      <c r="O272" s="138">
        <v>622</v>
      </c>
      <c r="P272" s="138">
        <v>1125</v>
      </c>
      <c r="Q272" s="139">
        <f t="shared" si="9"/>
        <v>0.55288888888888887</v>
      </c>
    </row>
    <row r="273" spans="1:17" s="220" customFormat="1" ht="16.5" customHeight="1" x14ac:dyDescent="0.2">
      <c r="A273" s="65">
        <v>189</v>
      </c>
      <c r="B273" s="66">
        <v>765</v>
      </c>
      <c r="C273" s="67" t="s">
        <v>126</v>
      </c>
      <c r="D273" s="140">
        <f t="shared" si="8"/>
        <v>33</v>
      </c>
      <c r="E273" s="141">
        <v>58</v>
      </c>
      <c r="F273" s="141">
        <v>15</v>
      </c>
      <c r="G273" s="141">
        <v>1</v>
      </c>
      <c r="H273" s="141">
        <v>5</v>
      </c>
      <c r="I273" s="141">
        <v>2</v>
      </c>
      <c r="J273" s="141">
        <v>0</v>
      </c>
      <c r="K273" s="141">
        <v>91</v>
      </c>
      <c r="L273" s="141">
        <v>0</v>
      </c>
      <c r="M273" s="141">
        <v>0</v>
      </c>
      <c r="N273" s="141">
        <v>1</v>
      </c>
      <c r="O273" s="141">
        <v>173</v>
      </c>
      <c r="P273" s="141">
        <v>255</v>
      </c>
      <c r="Q273" s="142">
        <f t="shared" si="9"/>
        <v>0.67843137254901964</v>
      </c>
    </row>
    <row r="274" spans="1:17" s="89" customFormat="1" ht="16.5" customHeight="1" x14ac:dyDescent="0.25">
      <c r="A274" s="59" t="s">
        <v>183</v>
      </c>
      <c r="B274" s="60">
        <v>765</v>
      </c>
      <c r="C274" s="61" t="s">
        <v>9</v>
      </c>
      <c r="D274" s="137">
        <f t="shared" si="8"/>
        <v>33</v>
      </c>
      <c r="E274" s="138">
        <v>58</v>
      </c>
      <c r="F274" s="138">
        <v>15</v>
      </c>
      <c r="G274" s="138">
        <v>1</v>
      </c>
      <c r="H274" s="138">
        <v>5</v>
      </c>
      <c r="I274" s="138">
        <v>2</v>
      </c>
      <c r="J274" s="138">
        <v>0</v>
      </c>
      <c r="K274" s="138">
        <v>91</v>
      </c>
      <c r="L274" s="138">
        <v>0</v>
      </c>
      <c r="M274" s="138">
        <v>0</v>
      </c>
      <c r="N274" s="138">
        <v>1</v>
      </c>
      <c r="O274" s="138">
        <v>173</v>
      </c>
      <c r="P274" s="138">
        <v>255</v>
      </c>
      <c r="Q274" s="139">
        <f t="shared" si="9"/>
        <v>0.67843137254901964</v>
      </c>
    </row>
    <row r="275" spans="1:17" s="220" customFormat="1" ht="16.5" customHeight="1" x14ac:dyDescent="0.2">
      <c r="A275" s="65">
        <v>190</v>
      </c>
      <c r="B275" s="66">
        <v>767</v>
      </c>
      <c r="C275" s="67" t="s">
        <v>126</v>
      </c>
      <c r="D275" s="140">
        <f t="shared" si="8"/>
        <v>17</v>
      </c>
      <c r="E275" s="141">
        <v>21</v>
      </c>
      <c r="F275" s="141">
        <v>49</v>
      </c>
      <c r="G275" s="141">
        <v>3</v>
      </c>
      <c r="H275" s="141">
        <v>90</v>
      </c>
      <c r="I275" s="141">
        <v>36</v>
      </c>
      <c r="J275" s="141">
        <v>2</v>
      </c>
      <c r="K275" s="141">
        <v>73</v>
      </c>
      <c r="L275" s="141">
        <v>1</v>
      </c>
      <c r="M275" s="141">
        <v>0</v>
      </c>
      <c r="N275" s="141">
        <v>15</v>
      </c>
      <c r="O275" s="141">
        <v>290</v>
      </c>
      <c r="P275" s="141">
        <v>683</v>
      </c>
      <c r="Q275" s="142">
        <f t="shared" si="9"/>
        <v>0.424597364568082</v>
      </c>
    </row>
    <row r="276" spans="1:17" s="89" customFormat="1" ht="16.5" customHeight="1" x14ac:dyDescent="0.25">
      <c r="A276" s="59" t="s">
        <v>183</v>
      </c>
      <c r="B276" s="60">
        <v>767</v>
      </c>
      <c r="C276" s="61" t="s">
        <v>9</v>
      </c>
      <c r="D276" s="137">
        <f t="shared" si="8"/>
        <v>17</v>
      </c>
      <c r="E276" s="138">
        <v>21</v>
      </c>
      <c r="F276" s="138">
        <v>49</v>
      </c>
      <c r="G276" s="138">
        <v>3</v>
      </c>
      <c r="H276" s="138">
        <v>90</v>
      </c>
      <c r="I276" s="138">
        <v>36</v>
      </c>
      <c r="J276" s="138">
        <v>2</v>
      </c>
      <c r="K276" s="138">
        <v>73</v>
      </c>
      <c r="L276" s="138">
        <v>1</v>
      </c>
      <c r="M276" s="138">
        <v>0</v>
      </c>
      <c r="N276" s="138">
        <v>15</v>
      </c>
      <c r="O276" s="138">
        <v>290</v>
      </c>
      <c r="P276" s="138">
        <v>683</v>
      </c>
      <c r="Q276" s="139">
        <f t="shared" si="9"/>
        <v>0.424597364568082</v>
      </c>
    </row>
    <row r="277" spans="1:17" s="220" customFormat="1" ht="16.5" customHeight="1" x14ac:dyDescent="0.2">
      <c r="A277" s="65">
        <v>191</v>
      </c>
      <c r="B277" s="66">
        <v>768</v>
      </c>
      <c r="C277" s="67" t="s">
        <v>126</v>
      </c>
      <c r="D277" s="140">
        <f t="shared" si="8"/>
        <v>4</v>
      </c>
      <c r="E277" s="141">
        <v>14</v>
      </c>
      <c r="F277" s="141">
        <v>63</v>
      </c>
      <c r="G277" s="141">
        <v>0</v>
      </c>
      <c r="H277" s="141">
        <v>0</v>
      </c>
      <c r="I277" s="141">
        <v>13</v>
      </c>
      <c r="J277" s="141">
        <v>0</v>
      </c>
      <c r="K277" s="141">
        <v>67</v>
      </c>
      <c r="L277" s="141">
        <v>0</v>
      </c>
      <c r="M277" s="141">
        <v>0</v>
      </c>
      <c r="N277" s="141">
        <v>0</v>
      </c>
      <c r="O277" s="141">
        <v>157</v>
      </c>
      <c r="P277" s="141">
        <v>302</v>
      </c>
      <c r="Q277" s="142">
        <f t="shared" si="9"/>
        <v>0.51986754966887416</v>
      </c>
    </row>
    <row r="278" spans="1:17" s="89" customFormat="1" ht="16.5" customHeight="1" x14ac:dyDescent="0.25">
      <c r="A278" s="77" t="s">
        <v>183</v>
      </c>
      <c r="B278" s="78">
        <v>768</v>
      </c>
      <c r="C278" s="79" t="s">
        <v>9</v>
      </c>
      <c r="D278" s="152">
        <f t="shared" si="8"/>
        <v>4</v>
      </c>
      <c r="E278" s="145">
        <v>14</v>
      </c>
      <c r="F278" s="145">
        <v>63</v>
      </c>
      <c r="G278" s="145">
        <v>0</v>
      </c>
      <c r="H278" s="145">
        <v>0</v>
      </c>
      <c r="I278" s="145">
        <v>13</v>
      </c>
      <c r="J278" s="145">
        <v>0</v>
      </c>
      <c r="K278" s="145">
        <v>67</v>
      </c>
      <c r="L278" s="145">
        <v>0</v>
      </c>
      <c r="M278" s="145">
        <v>0</v>
      </c>
      <c r="N278" s="145">
        <v>0</v>
      </c>
      <c r="O278" s="145">
        <v>157</v>
      </c>
      <c r="P278" s="145">
        <v>302</v>
      </c>
      <c r="Q278" s="146">
        <f t="shared" si="9"/>
        <v>0.51986754966887416</v>
      </c>
    </row>
    <row r="279" spans="1:17" ht="11.1" customHeight="1" x14ac:dyDescent="0.25">
      <c r="B279" s="2"/>
      <c r="C279" s="2"/>
      <c r="D279" s="2"/>
    </row>
    <row r="280" spans="1:17" ht="15.95" customHeight="1" x14ac:dyDescent="0.3">
      <c r="A280" s="427" t="s">
        <v>43</v>
      </c>
      <c r="B280" s="405"/>
      <c r="C280" s="406"/>
      <c r="D280" s="407" t="s">
        <v>35</v>
      </c>
      <c r="E280" s="437" t="s">
        <v>237</v>
      </c>
      <c r="F280" s="437"/>
      <c r="G280" s="437"/>
      <c r="H280" s="437"/>
      <c r="I280" s="437"/>
      <c r="J280" s="437"/>
      <c r="K280" s="437"/>
      <c r="L280" s="437"/>
      <c r="M280" s="437"/>
      <c r="N280" s="438"/>
      <c r="O280" s="407" t="s">
        <v>39</v>
      </c>
      <c r="P280" s="407" t="s">
        <v>211</v>
      </c>
      <c r="Q280" s="366" t="s">
        <v>33</v>
      </c>
    </row>
    <row r="281" spans="1:17" ht="15.75" customHeight="1" x14ac:dyDescent="0.25">
      <c r="A281" s="431" t="s">
        <v>123</v>
      </c>
      <c r="B281" s="425" t="s">
        <v>25</v>
      </c>
      <c r="C281" s="425" t="s">
        <v>26</v>
      </c>
      <c r="D281" s="408"/>
      <c r="E281" s="14"/>
      <c r="F281" s="35"/>
      <c r="G281" s="7"/>
      <c r="H281" s="35"/>
      <c r="I281" s="7"/>
      <c r="J281" s="7"/>
      <c r="K281" s="7"/>
      <c r="L281" s="35"/>
      <c r="M281" s="43"/>
      <c r="N281" s="96"/>
      <c r="O281" s="408"/>
      <c r="P281" s="408"/>
      <c r="Q281" s="367"/>
    </row>
    <row r="282" spans="1:17" ht="15.75" x14ac:dyDescent="0.25">
      <c r="A282" s="432"/>
      <c r="B282" s="360"/>
      <c r="C282" s="360"/>
      <c r="D282" s="408"/>
      <c r="E282" s="14"/>
      <c r="F282" s="35"/>
      <c r="G282" s="7"/>
      <c r="H282" s="35"/>
      <c r="I282" s="7"/>
      <c r="J282" s="7"/>
      <c r="K282" s="7"/>
      <c r="L282" s="35"/>
      <c r="M282" s="7"/>
      <c r="N282" s="12"/>
      <c r="O282" s="408"/>
      <c r="P282" s="408"/>
      <c r="Q282" s="367"/>
    </row>
    <row r="283" spans="1:17" ht="15.75" x14ac:dyDescent="0.25">
      <c r="A283" s="432"/>
      <c r="B283" s="360"/>
      <c r="C283" s="360"/>
      <c r="D283" s="408"/>
      <c r="E283" s="15"/>
      <c r="F283" s="35"/>
      <c r="G283" s="8"/>
      <c r="H283" s="35"/>
      <c r="I283" s="8"/>
      <c r="J283" s="8"/>
      <c r="K283" s="8"/>
      <c r="L283" s="35"/>
      <c r="M283" s="8"/>
      <c r="N283" s="13"/>
      <c r="O283" s="408"/>
      <c r="P283" s="408"/>
      <c r="Q283" s="367"/>
    </row>
    <row r="284" spans="1:17" ht="24.95" customHeight="1" x14ac:dyDescent="0.25">
      <c r="A284" s="433"/>
      <c r="B284" s="360"/>
      <c r="C284" s="426"/>
      <c r="D284" s="365"/>
      <c r="E284" s="297" t="s">
        <v>0</v>
      </c>
      <c r="F284" s="296" t="s">
        <v>1</v>
      </c>
      <c r="G284" s="296" t="s">
        <v>3</v>
      </c>
      <c r="H284" s="296" t="s">
        <v>4</v>
      </c>
      <c r="I284" s="296" t="s">
        <v>5</v>
      </c>
      <c r="J284" s="296" t="s">
        <v>6</v>
      </c>
      <c r="K284" s="296" t="s">
        <v>7</v>
      </c>
      <c r="L284" s="296" t="s">
        <v>28</v>
      </c>
      <c r="M284" s="294" t="s">
        <v>32</v>
      </c>
      <c r="N284" s="295" t="s">
        <v>40</v>
      </c>
      <c r="O284" s="409"/>
      <c r="P284" s="409"/>
      <c r="Q284" s="368"/>
    </row>
    <row r="285" spans="1:17" ht="17.100000000000001" customHeight="1" x14ac:dyDescent="0.25">
      <c r="A285" s="434" t="s">
        <v>183</v>
      </c>
      <c r="B285" s="434">
        <v>79</v>
      </c>
      <c r="C285" s="434">
        <v>191</v>
      </c>
      <c r="D285" s="162">
        <f t="shared" ref="D285" si="10">(LARGE(E285:N285,1)-LARGE(E285:N285,2))</f>
        <v>624</v>
      </c>
      <c r="E285" s="155">
        <f t="shared" ref="E285:N285" si="11">SUM(E9:E278)/2</f>
        <v>6780</v>
      </c>
      <c r="F285" s="155">
        <f t="shared" si="11"/>
        <v>14321</v>
      </c>
      <c r="G285" s="155">
        <f t="shared" si="11"/>
        <v>970</v>
      </c>
      <c r="H285" s="155">
        <f t="shared" si="11"/>
        <v>1181</v>
      </c>
      <c r="I285" s="155">
        <f t="shared" si="11"/>
        <v>6243</v>
      </c>
      <c r="J285" s="155">
        <f t="shared" si="11"/>
        <v>680</v>
      </c>
      <c r="K285" s="155">
        <f t="shared" si="11"/>
        <v>13697</v>
      </c>
      <c r="L285" s="155">
        <f t="shared" si="11"/>
        <v>1406</v>
      </c>
      <c r="M285" s="125">
        <f t="shared" si="11"/>
        <v>16</v>
      </c>
      <c r="N285" s="125">
        <f t="shared" si="11"/>
        <v>1335</v>
      </c>
      <c r="O285" s="156">
        <f>SUM(E285:N285)</f>
        <v>46629</v>
      </c>
      <c r="P285" s="125">
        <f>SUM(P9:P278)/2</f>
        <v>109000</v>
      </c>
      <c r="Q285" s="175">
        <f>((O285*100)/P285)/100</f>
        <v>0.42778899082568805</v>
      </c>
    </row>
    <row r="286" spans="1:17" ht="17.100000000000001" customHeight="1" x14ac:dyDescent="0.25">
      <c r="A286" s="435"/>
      <c r="B286" s="435"/>
      <c r="C286" s="435"/>
      <c r="D286" s="127">
        <f>D285/$O285</f>
        <v>1.3382229942739497E-2</v>
      </c>
      <c r="E286" s="127">
        <f>E285/$O285</f>
        <v>0.14540307533938107</v>
      </c>
      <c r="F286" s="127">
        <f t="shared" ref="F286:O286" si="12">F285/$O285</f>
        <v>0.30712646636213514</v>
      </c>
      <c r="G286" s="127">
        <f t="shared" si="12"/>
        <v>2.0802504878938002E-2</v>
      </c>
      <c r="H286" s="127">
        <f t="shared" si="12"/>
        <v>2.5327585837139979E-2</v>
      </c>
      <c r="I286" s="127">
        <f t="shared" si="12"/>
        <v>0.13388663707135046</v>
      </c>
      <c r="J286" s="127">
        <f t="shared" si="12"/>
        <v>1.4583199296575092E-2</v>
      </c>
      <c r="K286" s="127">
        <f t="shared" si="12"/>
        <v>0.29374423641939568</v>
      </c>
      <c r="L286" s="127">
        <f t="shared" si="12"/>
        <v>3.0152909133800854E-2</v>
      </c>
      <c r="M286" s="127">
        <f t="shared" si="12"/>
        <v>3.4313410109588452E-4</v>
      </c>
      <c r="N286" s="127">
        <f t="shared" si="12"/>
        <v>2.8630251560187867E-2</v>
      </c>
      <c r="O286" s="127">
        <f t="shared" si="12"/>
        <v>1</v>
      </c>
      <c r="P286" s="128"/>
      <c r="Q286" s="128"/>
    </row>
    <row r="287" spans="1:17" x14ac:dyDescent="0.25">
      <c r="B287" s="2"/>
      <c r="C287" s="2"/>
      <c r="D287" s="2"/>
    </row>
    <row r="288" spans="1:17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</sheetData>
  <mergeCells count="18">
    <mergeCell ref="B5:C7"/>
    <mergeCell ref="A285:A286"/>
    <mergeCell ref="C285:C286"/>
    <mergeCell ref="A280:C280"/>
    <mergeCell ref="D280:D284"/>
    <mergeCell ref="A281:A284"/>
    <mergeCell ref="B281:B284"/>
    <mergeCell ref="C281:C284"/>
    <mergeCell ref="B285:B286"/>
    <mergeCell ref="D4:D8"/>
    <mergeCell ref="E280:N280"/>
    <mergeCell ref="E4:N4"/>
    <mergeCell ref="O4:O8"/>
    <mergeCell ref="P4:P8"/>
    <mergeCell ref="Q4:Q8"/>
    <mergeCell ref="O280:O284"/>
    <mergeCell ref="P280:P284"/>
    <mergeCell ref="Q280:Q284"/>
  </mergeCells>
  <conditionalFormatting sqref="E18:L18">
    <cfRule type="cellIs" dxfId="1524" priority="165" operator="equal">
      <formula>LARGE($E18:$L18,2)</formula>
    </cfRule>
    <cfRule type="cellIs" dxfId="1523" priority="166" operator="equal">
      <formula>LARGE($E18:$L18,1)</formula>
    </cfRule>
  </conditionalFormatting>
  <conditionalFormatting sqref="E32:L32">
    <cfRule type="cellIs" dxfId="1522" priority="163" operator="equal">
      <formula>LARGE($E32:$L32,2)</formula>
    </cfRule>
    <cfRule type="cellIs" dxfId="1521" priority="164" operator="equal">
      <formula>LARGE($E32:$L32,1)</formula>
    </cfRule>
  </conditionalFormatting>
  <conditionalFormatting sqref="E26:L26">
    <cfRule type="cellIs" dxfId="1520" priority="161" operator="equal">
      <formula>LARGE($E26:$L26,2)</formula>
    </cfRule>
    <cfRule type="cellIs" dxfId="1519" priority="162" operator="equal">
      <formula>LARGE($E26:$L26,1)</formula>
    </cfRule>
  </conditionalFormatting>
  <conditionalFormatting sqref="E23:L23">
    <cfRule type="cellIs" dxfId="1518" priority="159" operator="equal">
      <formula>LARGE($E23:$L23,2)</formula>
    </cfRule>
    <cfRule type="cellIs" dxfId="1517" priority="160" operator="equal">
      <formula>LARGE($E23:$L23,1)</formula>
    </cfRule>
  </conditionalFormatting>
  <conditionalFormatting sqref="E29:L29">
    <cfRule type="cellIs" dxfId="1516" priority="157" operator="equal">
      <formula>LARGE($E29:$L29,2)</formula>
    </cfRule>
    <cfRule type="cellIs" dxfId="1515" priority="158" operator="equal">
      <formula>LARGE($E29:$L29,1)</formula>
    </cfRule>
  </conditionalFormatting>
  <conditionalFormatting sqref="E45:L45">
    <cfRule type="cellIs" dxfId="1514" priority="155" operator="equal">
      <formula>LARGE($E45:$L45,2)</formula>
    </cfRule>
    <cfRule type="cellIs" dxfId="1513" priority="156" operator="equal">
      <formula>LARGE($E45:$L45,1)</formula>
    </cfRule>
  </conditionalFormatting>
  <conditionalFormatting sqref="E42:L42">
    <cfRule type="cellIs" dxfId="1512" priority="153" operator="equal">
      <formula>LARGE($E42:$L42,2)</formula>
    </cfRule>
    <cfRule type="cellIs" dxfId="1511" priority="154" operator="equal">
      <formula>LARGE($E42:$L42,1)</formula>
    </cfRule>
  </conditionalFormatting>
  <conditionalFormatting sqref="E37:L37">
    <cfRule type="cellIs" dxfId="1510" priority="151" operator="equal">
      <formula>LARGE($E37:$L37,2)</formula>
    </cfRule>
    <cfRule type="cellIs" dxfId="1509" priority="152" operator="equal">
      <formula>LARGE($E37:$L37,1)</formula>
    </cfRule>
  </conditionalFormatting>
  <conditionalFormatting sqref="E60:L60">
    <cfRule type="cellIs" dxfId="1508" priority="149" operator="equal">
      <formula>LARGE($E60:$L60,2)</formula>
    </cfRule>
    <cfRule type="cellIs" dxfId="1507" priority="150" operator="equal">
      <formula>LARGE($E60:$L60,1)</formula>
    </cfRule>
  </conditionalFormatting>
  <conditionalFormatting sqref="E48:L48">
    <cfRule type="cellIs" dxfId="1506" priority="147" operator="equal">
      <formula>LARGE($E48:$L48,2)</formula>
    </cfRule>
    <cfRule type="cellIs" dxfId="1505" priority="148" operator="equal">
      <formula>LARGE($E48:$L48,1)</formula>
    </cfRule>
  </conditionalFormatting>
  <conditionalFormatting sqref="E96:L96">
    <cfRule type="cellIs" dxfId="1504" priority="145" operator="equal">
      <formula>LARGE($E96:$L96,2)</formula>
    </cfRule>
    <cfRule type="cellIs" dxfId="1503" priority="146" operator="equal">
      <formula>LARGE($E96:$L96,1)</formula>
    </cfRule>
  </conditionalFormatting>
  <conditionalFormatting sqref="E80:L80">
    <cfRule type="cellIs" dxfId="1502" priority="143" operator="equal">
      <formula>LARGE($E80:$L80,2)</formula>
    </cfRule>
    <cfRule type="cellIs" dxfId="1501" priority="144" operator="equal">
      <formula>LARGE($E80:$L80,1)</formula>
    </cfRule>
  </conditionalFormatting>
  <conditionalFormatting sqref="E71:L71">
    <cfRule type="cellIs" dxfId="1500" priority="141" operator="equal">
      <formula>LARGE($E71:$L71,2)</formula>
    </cfRule>
    <cfRule type="cellIs" dxfId="1499" priority="142" operator="equal">
      <formula>LARGE($E71:$L71,1)</formula>
    </cfRule>
  </conditionalFormatting>
  <conditionalFormatting sqref="E64:L64">
    <cfRule type="cellIs" dxfId="1498" priority="139" operator="equal">
      <formula>LARGE($E64:$L64,2)</formula>
    </cfRule>
    <cfRule type="cellIs" dxfId="1497" priority="140" operator="equal">
      <formula>LARGE($E64:$L64,1)</formula>
    </cfRule>
  </conditionalFormatting>
  <conditionalFormatting sqref="E77:L77">
    <cfRule type="cellIs" dxfId="1496" priority="137" operator="equal">
      <formula>LARGE($E77:$L77,2)</formula>
    </cfRule>
    <cfRule type="cellIs" dxfId="1495" priority="138" operator="equal">
      <formula>LARGE($E77:$L77,1)</formula>
    </cfRule>
  </conditionalFormatting>
  <conditionalFormatting sqref="E74:L74">
    <cfRule type="cellIs" dxfId="1494" priority="135" operator="equal">
      <formula>LARGE($E74:$L74,2)</formula>
    </cfRule>
    <cfRule type="cellIs" dxfId="1493" priority="136" operator="equal">
      <formula>LARGE($E74:$L74,1)</formula>
    </cfRule>
  </conditionalFormatting>
  <conditionalFormatting sqref="E83:L83">
    <cfRule type="cellIs" dxfId="1492" priority="133" operator="equal">
      <formula>LARGE($E83:$L83,2)</formula>
    </cfRule>
    <cfRule type="cellIs" dxfId="1491" priority="134" operator="equal">
      <formula>LARGE($E83:$L83,1)</formula>
    </cfRule>
  </conditionalFormatting>
  <conditionalFormatting sqref="E87:L87">
    <cfRule type="cellIs" dxfId="1490" priority="131" operator="equal">
      <formula>LARGE($E87:$L87,2)</formula>
    </cfRule>
    <cfRule type="cellIs" dxfId="1489" priority="132" operator="equal">
      <formula>LARGE($E87:$L87,1)</formula>
    </cfRule>
  </conditionalFormatting>
  <conditionalFormatting sqref="E90:L90">
    <cfRule type="cellIs" dxfId="1488" priority="129" operator="equal">
      <formula>LARGE($E90:$L90,2)</formula>
    </cfRule>
    <cfRule type="cellIs" dxfId="1487" priority="130" operator="equal">
      <formula>LARGE($E90:$L90,1)</formula>
    </cfRule>
  </conditionalFormatting>
  <conditionalFormatting sqref="E93:L93">
    <cfRule type="cellIs" dxfId="1486" priority="127" operator="equal">
      <formula>LARGE($E93:$L93,2)</formula>
    </cfRule>
    <cfRule type="cellIs" dxfId="1485" priority="128" operator="equal">
      <formula>LARGE($E93:$L93,1)</formula>
    </cfRule>
  </conditionalFormatting>
  <conditionalFormatting sqref="E104:L104">
    <cfRule type="cellIs" dxfId="1484" priority="125" operator="equal">
      <formula>LARGE($E104:$L104,2)</formula>
    </cfRule>
    <cfRule type="cellIs" dxfId="1483" priority="126" operator="equal">
      <formula>LARGE($E104:$L104,1)</formula>
    </cfRule>
  </conditionalFormatting>
  <conditionalFormatting sqref="E98:L98">
    <cfRule type="cellIs" dxfId="1482" priority="123" operator="equal">
      <formula>LARGE($E98:$L98,2)</formula>
    </cfRule>
    <cfRule type="cellIs" dxfId="1481" priority="124" operator="equal">
      <formula>LARGE($E98:$L98,1)</formula>
    </cfRule>
  </conditionalFormatting>
  <conditionalFormatting sqref="E285:L285">
    <cfRule type="cellIs" dxfId="1480" priority="9" operator="equal">
      <formula>LARGE($E285:$L285,2)</formula>
    </cfRule>
    <cfRule type="cellIs" dxfId="1479" priority="10" operator="equal">
      <formula>LARGE($E285:$L285,1)</formula>
    </cfRule>
  </conditionalFormatting>
  <conditionalFormatting sqref="E101:L101">
    <cfRule type="cellIs" dxfId="1478" priority="121" operator="equal">
      <formula>LARGE($E101:$L101,2)</formula>
    </cfRule>
    <cfRule type="cellIs" dxfId="1477" priority="122" operator="equal">
      <formula>LARGE($E101:$L101,1)</formula>
    </cfRule>
  </conditionalFormatting>
  <conditionalFormatting sqref="E107:L107">
    <cfRule type="cellIs" dxfId="1476" priority="119" operator="equal">
      <formula>LARGE($E107:$L107,2)</formula>
    </cfRule>
    <cfRule type="cellIs" dxfId="1475" priority="120" operator="equal">
      <formula>LARGE($E107:$L107,1)</formula>
    </cfRule>
  </conditionalFormatting>
  <conditionalFormatting sqref="E110:L110">
    <cfRule type="cellIs" dxfId="1474" priority="117" operator="equal">
      <formula>LARGE($E110:$L110,2)</formula>
    </cfRule>
    <cfRule type="cellIs" dxfId="1473" priority="118" operator="equal">
      <formula>LARGE($E110:$L110,1)</formula>
    </cfRule>
  </conditionalFormatting>
  <conditionalFormatting sqref="E113:L113">
    <cfRule type="cellIs" dxfId="1472" priority="115" operator="equal">
      <formula>LARGE($E113:$L113,2)</formula>
    </cfRule>
    <cfRule type="cellIs" dxfId="1471" priority="116" operator="equal">
      <formula>LARGE($E113:$L113,1)</formula>
    </cfRule>
  </conditionalFormatting>
  <conditionalFormatting sqref="E138:L138">
    <cfRule type="cellIs" dxfId="1470" priority="113" operator="equal">
      <formula>LARGE($E138:$L138,2)</formula>
    </cfRule>
    <cfRule type="cellIs" dxfId="1469" priority="114" operator="equal">
      <formula>LARGE($E138:$L138,1)</formula>
    </cfRule>
  </conditionalFormatting>
  <conditionalFormatting sqref="E125:L125">
    <cfRule type="cellIs" dxfId="1468" priority="111" operator="equal">
      <formula>LARGE($E125:$L125,2)</formula>
    </cfRule>
    <cfRule type="cellIs" dxfId="1467" priority="112" operator="equal">
      <formula>LARGE($E125:$L125,1)</formula>
    </cfRule>
  </conditionalFormatting>
  <conditionalFormatting sqref="E119:L119">
    <cfRule type="cellIs" dxfId="1466" priority="109" operator="equal">
      <formula>LARGE($E119:$L119,2)</formula>
    </cfRule>
    <cfRule type="cellIs" dxfId="1465" priority="110" operator="equal">
      <formula>LARGE($E119:$L119,1)</formula>
    </cfRule>
  </conditionalFormatting>
  <conditionalFormatting sqref="E116:L116">
    <cfRule type="cellIs" dxfId="1464" priority="107" operator="equal">
      <formula>LARGE($E116:$L116,2)</formula>
    </cfRule>
    <cfRule type="cellIs" dxfId="1463" priority="108" operator="equal">
      <formula>LARGE($E116:$L116,1)</formula>
    </cfRule>
  </conditionalFormatting>
  <conditionalFormatting sqref="E131:L131">
    <cfRule type="cellIs" dxfId="1462" priority="105" operator="equal">
      <formula>LARGE($E131:$L131,2)</formula>
    </cfRule>
    <cfRule type="cellIs" dxfId="1461" priority="106" operator="equal">
      <formula>LARGE($E131:$L131,1)</formula>
    </cfRule>
  </conditionalFormatting>
  <conditionalFormatting sqref="E122:L122">
    <cfRule type="cellIs" dxfId="1460" priority="103" operator="equal">
      <formula>LARGE($E122:$L122,2)</formula>
    </cfRule>
    <cfRule type="cellIs" dxfId="1459" priority="104" operator="equal">
      <formula>LARGE($E122:$L122,1)</formula>
    </cfRule>
  </conditionalFormatting>
  <conditionalFormatting sqref="E128:L128">
    <cfRule type="cellIs" dxfId="1458" priority="101" operator="equal">
      <formula>LARGE($E128:$L128,2)</formula>
    </cfRule>
    <cfRule type="cellIs" dxfId="1457" priority="102" operator="equal">
      <formula>LARGE($E128:$L128,1)</formula>
    </cfRule>
  </conditionalFormatting>
  <conditionalFormatting sqref="E134:L134">
    <cfRule type="cellIs" dxfId="1456" priority="99" operator="equal">
      <formula>LARGE($E134:$L134,2)</formula>
    </cfRule>
    <cfRule type="cellIs" dxfId="1455" priority="100" operator="equal">
      <formula>LARGE($E134:$L134,1)</formula>
    </cfRule>
  </conditionalFormatting>
  <conditionalFormatting sqref="E149:L149">
    <cfRule type="cellIs" dxfId="1454" priority="97" operator="equal">
      <formula>LARGE($E149:$L149,2)</formula>
    </cfRule>
    <cfRule type="cellIs" dxfId="1453" priority="98" operator="equal">
      <formula>LARGE($E149:$L149,1)</formula>
    </cfRule>
  </conditionalFormatting>
  <conditionalFormatting sqref="E141:L141">
    <cfRule type="cellIs" dxfId="1452" priority="95" operator="equal">
      <formula>LARGE($E141:$L141,2)</formula>
    </cfRule>
    <cfRule type="cellIs" dxfId="1451" priority="96" operator="equal">
      <formula>LARGE($E141:$L141,1)</formula>
    </cfRule>
  </conditionalFormatting>
  <conditionalFormatting sqref="E144:L144">
    <cfRule type="cellIs" dxfId="1450" priority="93" operator="equal">
      <formula>LARGE($E144:$L144,2)</formula>
    </cfRule>
    <cfRule type="cellIs" dxfId="1449" priority="94" operator="equal">
      <formula>LARGE($E144:$L144,1)</formula>
    </cfRule>
  </conditionalFormatting>
  <conditionalFormatting sqref="E146:L146">
    <cfRule type="cellIs" dxfId="1448" priority="91" operator="equal">
      <formula>LARGE($E146:$L146,2)</formula>
    </cfRule>
    <cfRule type="cellIs" dxfId="1447" priority="92" operator="equal">
      <formula>LARGE($E146:$L146,1)</formula>
    </cfRule>
  </conditionalFormatting>
  <conditionalFormatting sqref="E165:L165">
    <cfRule type="cellIs" dxfId="1446" priority="89" operator="equal">
      <formula>LARGE($E165:$L165,2)</formula>
    </cfRule>
    <cfRule type="cellIs" dxfId="1445" priority="90" operator="equal">
      <formula>LARGE($E165:$L165,1)</formula>
    </cfRule>
  </conditionalFormatting>
  <conditionalFormatting sqref="E155:L155">
    <cfRule type="cellIs" dxfId="1444" priority="87" operator="equal">
      <formula>LARGE($E155:$L155,2)</formula>
    </cfRule>
    <cfRule type="cellIs" dxfId="1443" priority="88" operator="equal">
      <formula>LARGE($E155:$L155,1)</formula>
    </cfRule>
  </conditionalFormatting>
  <conditionalFormatting sqref="E153:L153">
    <cfRule type="cellIs" dxfId="1442" priority="85" operator="equal">
      <formula>LARGE($E153:$L153,2)</formula>
    </cfRule>
    <cfRule type="cellIs" dxfId="1441" priority="86" operator="equal">
      <formula>LARGE($E153:$L153,1)</formula>
    </cfRule>
  </conditionalFormatting>
  <conditionalFormatting sqref="E157:L157">
    <cfRule type="cellIs" dxfId="1440" priority="83" operator="equal">
      <formula>LARGE($E157:$L157,2)</formula>
    </cfRule>
    <cfRule type="cellIs" dxfId="1439" priority="84" operator="equal">
      <formula>LARGE($E157:$L157,1)</formula>
    </cfRule>
  </conditionalFormatting>
  <conditionalFormatting sqref="E162:L162">
    <cfRule type="cellIs" dxfId="1438" priority="81" operator="equal">
      <formula>LARGE($E162:$L162,2)</formula>
    </cfRule>
    <cfRule type="cellIs" dxfId="1437" priority="82" operator="equal">
      <formula>LARGE($E162:$L162,1)</formula>
    </cfRule>
  </conditionalFormatting>
  <conditionalFormatting sqref="E193:L193">
    <cfRule type="cellIs" dxfId="1436" priority="79" operator="equal">
      <formula>LARGE($E193:$L193,2)</formula>
    </cfRule>
    <cfRule type="cellIs" dxfId="1435" priority="80" operator="equal">
      <formula>LARGE($E193:$L193,1)</formula>
    </cfRule>
  </conditionalFormatting>
  <conditionalFormatting sqref="E209:L209">
    <cfRule type="cellIs" dxfId="1434" priority="77" operator="equal">
      <formula>LARGE($E209:$L209,2)</formula>
    </cfRule>
    <cfRule type="cellIs" dxfId="1433" priority="78" operator="equal">
      <formula>LARGE($E209:$L209,1)</formula>
    </cfRule>
  </conditionalFormatting>
  <conditionalFormatting sqref="E180:L180">
    <cfRule type="cellIs" dxfId="1432" priority="75" operator="equal">
      <formula>LARGE($E180:$L180,2)</formula>
    </cfRule>
    <cfRule type="cellIs" dxfId="1431" priority="76" operator="equal">
      <formula>LARGE($E180:$L180,1)</formula>
    </cfRule>
  </conditionalFormatting>
  <conditionalFormatting sqref="E173:L173">
    <cfRule type="cellIs" dxfId="1430" priority="73" operator="equal">
      <formula>LARGE($E173:$L173,2)</formula>
    </cfRule>
    <cfRule type="cellIs" dxfId="1429" priority="74" operator="equal">
      <formula>LARGE($E173:$L173,1)</formula>
    </cfRule>
  </conditionalFormatting>
  <conditionalFormatting sqref="E168:L168">
    <cfRule type="cellIs" dxfId="1428" priority="71" operator="equal">
      <formula>LARGE($E168:$L168,2)</formula>
    </cfRule>
    <cfRule type="cellIs" dxfId="1427" priority="72" operator="equal">
      <formula>LARGE($E168:$L168,1)</formula>
    </cfRule>
  </conditionalFormatting>
  <conditionalFormatting sqref="E185:L185">
    <cfRule type="cellIs" dxfId="1426" priority="69" operator="equal">
      <formula>LARGE($E185:$L185,2)</formula>
    </cfRule>
    <cfRule type="cellIs" dxfId="1425" priority="70" operator="equal">
      <formula>LARGE($E185:$L185,1)</formula>
    </cfRule>
  </conditionalFormatting>
  <conditionalFormatting sqref="E176:L176">
    <cfRule type="cellIs" dxfId="1424" priority="67" operator="equal">
      <formula>LARGE($E176:$L176,2)</formula>
    </cfRule>
    <cfRule type="cellIs" dxfId="1423" priority="68" operator="equal">
      <formula>LARGE($E176:$L176,1)</formula>
    </cfRule>
  </conditionalFormatting>
  <conditionalFormatting sqref="E182:L182">
    <cfRule type="cellIs" dxfId="1422" priority="65" operator="equal">
      <formula>LARGE($E182:$L182,2)</formula>
    </cfRule>
    <cfRule type="cellIs" dxfId="1421" priority="66" operator="equal">
      <formula>LARGE($E182:$L182,1)</formula>
    </cfRule>
  </conditionalFormatting>
  <conditionalFormatting sqref="E189:L189">
    <cfRule type="cellIs" dxfId="1420" priority="63" operator="equal">
      <formula>LARGE($E189:$L189,2)</formula>
    </cfRule>
    <cfRule type="cellIs" dxfId="1419" priority="64" operator="equal">
      <formula>LARGE($E189:$L189,1)</formula>
    </cfRule>
  </conditionalFormatting>
  <conditionalFormatting sqref="E203:L203">
    <cfRule type="cellIs" dxfId="1418" priority="61" operator="equal">
      <formula>LARGE($E203:$L203,2)</formula>
    </cfRule>
    <cfRule type="cellIs" dxfId="1417" priority="62" operator="equal">
      <formula>LARGE($E203:$L203,1)</formula>
    </cfRule>
  </conditionalFormatting>
  <conditionalFormatting sqref="E201:L201">
    <cfRule type="cellIs" dxfId="1416" priority="59" operator="equal">
      <formula>LARGE($E201:$L201,2)</formula>
    </cfRule>
    <cfRule type="cellIs" dxfId="1415" priority="60" operator="equal">
      <formula>LARGE($E201:$L201,1)</formula>
    </cfRule>
  </conditionalFormatting>
  <conditionalFormatting sqref="E198:L198">
    <cfRule type="cellIs" dxfId="1414" priority="57" operator="equal">
      <formula>LARGE($E198:$L198,2)</formula>
    </cfRule>
    <cfRule type="cellIs" dxfId="1413" priority="58" operator="equal">
      <formula>LARGE($E198:$L198,1)</formula>
    </cfRule>
  </conditionalFormatting>
  <conditionalFormatting sqref="E195:L195">
    <cfRule type="cellIs" dxfId="1412" priority="55" operator="equal">
      <formula>LARGE($E195:$L195,2)</formula>
    </cfRule>
    <cfRule type="cellIs" dxfId="1411" priority="56" operator="equal">
      <formula>LARGE($E195:$L195,1)</formula>
    </cfRule>
  </conditionalFormatting>
  <conditionalFormatting sqref="E206:L206">
    <cfRule type="cellIs" dxfId="1410" priority="53" operator="equal">
      <formula>LARGE($E206:$L206,2)</formula>
    </cfRule>
    <cfRule type="cellIs" dxfId="1409" priority="54" operator="equal">
      <formula>LARGE($E206:$L206,1)</formula>
    </cfRule>
  </conditionalFormatting>
  <conditionalFormatting sqref="E217:L217">
    <cfRule type="cellIs" dxfId="1408" priority="51" operator="equal">
      <formula>LARGE($E217:$L217,2)</formula>
    </cfRule>
    <cfRule type="cellIs" dxfId="1407" priority="52" operator="equal">
      <formula>LARGE($E217:$L217,1)</formula>
    </cfRule>
  </conditionalFormatting>
  <conditionalFormatting sqref="E230:L230">
    <cfRule type="cellIs" dxfId="1406" priority="49" operator="equal">
      <formula>LARGE($E230:$L230,2)</formula>
    </cfRule>
    <cfRule type="cellIs" dxfId="1405" priority="50" operator="equal">
      <formula>LARGE($E230:$L230,1)</formula>
    </cfRule>
  </conditionalFormatting>
  <conditionalFormatting sqref="E224:L224">
    <cfRule type="cellIs" dxfId="1404" priority="47" operator="equal">
      <formula>LARGE($E224:$L224,2)</formula>
    </cfRule>
    <cfRule type="cellIs" dxfId="1403" priority="48" operator="equal">
      <formula>LARGE($E224:$L224,1)</formula>
    </cfRule>
  </conditionalFormatting>
  <conditionalFormatting sqref="E221:L221">
    <cfRule type="cellIs" dxfId="1402" priority="45" operator="equal">
      <formula>LARGE($E221:$L221,2)</formula>
    </cfRule>
    <cfRule type="cellIs" dxfId="1401" priority="46" operator="equal">
      <formula>LARGE($E221:$L221,1)</formula>
    </cfRule>
  </conditionalFormatting>
  <conditionalFormatting sqref="E227:L227">
    <cfRule type="cellIs" dxfId="1400" priority="43" operator="equal">
      <formula>LARGE($E227:$L227,2)</formula>
    </cfRule>
    <cfRule type="cellIs" dxfId="1399" priority="44" operator="equal">
      <formula>LARGE($E227:$L227,1)</formula>
    </cfRule>
  </conditionalFormatting>
  <conditionalFormatting sqref="E244:L244">
    <cfRule type="cellIs" dxfId="1398" priority="41" operator="equal">
      <formula>LARGE($E244:$L244,2)</formula>
    </cfRule>
    <cfRule type="cellIs" dxfId="1397" priority="42" operator="equal">
      <formula>LARGE($E244:$L244,1)</formula>
    </cfRule>
  </conditionalFormatting>
  <conditionalFormatting sqref="E236:L236">
    <cfRule type="cellIs" dxfId="1396" priority="39" operator="equal">
      <formula>LARGE($E236:$L236,2)</formula>
    </cfRule>
    <cfRule type="cellIs" dxfId="1395" priority="40" operator="equal">
      <formula>LARGE($E236:$L236,1)</formula>
    </cfRule>
  </conditionalFormatting>
  <conditionalFormatting sqref="E233:L233">
    <cfRule type="cellIs" dxfId="1394" priority="37" operator="equal">
      <formula>LARGE($E233:$L233,2)</formula>
    </cfRule>
    <cfRule type="cellIs" dxfId="1393" priority="38" operator="equal">
      <formula>LARGE($E233:$L233,1)</formula>
    </cfRule>
  </conditionalFormatting>
  <conditionalFormatting sqref="E240:L240">
    <cfRule type="cellIs" dxfId="1392" priority="35" operator="equal">
      <formula>LARGE($E240:$L240,2)</formula>
    </cfRule>
    <cfRule type="cellIs" dxfId="1391" priority="36" operator="equal">
      <formula>LARGE($E240:$L240,1)</formula>
    </cfRule>
  </conditionalFormatting>
  <conditionalFormatting sqref="E252:L252">
    <cfRule type="cellIs" dxfId="1390" priority="33" operator="equal">
      <formula>LARGE($E252:$L252,2)</formula>
    </cfRule>
    <cfRule type="cellIs" dxfId="1389" priority="34" operator="equal">
      <formula>LARGE($E252:$L252,1)</formula>
    </cfRule>
  </conditionalFormatting>
  <conditionalFormatting sqref="E247:L247">
    <cfRule type="cellIs" dxfId="1388" priority="31" operator="equal">
      <formula>LARGE($E247:$L247,2)</formula>
    </cfRule>
    <cfRule type="cellIs" dxfId="1387" priority="32" operator="equal">
      <formula>LARGE($E247:$L247,1)</formula>
    </cfRule>
  </conditionalFormatting>
  <conditionalFormatting sqref="E250:L250">
    <cfRule type="cellIs" dxfId="1386" priority="29" operator="equal">
      <formula>LARGE($E250:$L250,2)</formula>
    </cfRule>
    <cfRule type="cellIs" dxfId="1385" priority="30" operator="equal">
      <formula>LARGE($E250:$L250,1)</formula>
    </cfRule>
  </conditionalFormatting>
  <conditionalFormatting sqref="E262:L262">
    <cfRule type="cellIs" dxfId="1384" priority="27" operator="equal">
      <formula>LARGE($E262:$L262,2)</formula>
    </cfRule>
    <cfRule type="cellIs" dxfId="1383" priority="28" operator="equal">
      <formula>LARGE($E262:$L262,1)</formula>
    </cfRule>
  </conditionalFormatting>
  <conditionalFormatting sqref="E258:L258">
    <cfRule type="cellIs" dxfId="1382" priority="25" operator="equal">
      <formula>LARGE($E258:$L258,2)</formula>
    </cfRule>
    <cfRule type="cellIs" dxfId="1381" priority="26" operator="equal">
      <formula>LARGE($E258:$L258,1)</formula>
    </cfRule>
  </conditionalFormatting>
  <conditionalFormatting sqref="E254:L254">
    <cfRule type="cellIs" dxfId="1380" priority="23" operator="equal">
      <formula>LARGE($E254:$L254,2)</formula>
    </cfRule>
    <cfRule type="cellIs" dxfId="1379" priority="24" operator="equal">
      <formula>LARGE($E254:$L254,1)</formula>
    </cfRule>
  </conditionalFormatting>
  <conditionalFormatting sqref="E269:L269">
    <cfRule type="cellIs" dxfId="1378" priority="21" operator="equal">
      <formula>LARGE($E269:$L269,2)</formula>
    </cfRule>
    <cfRule type="cellIs" dxfId="1377" priority="22" operator="equal">
      <formula>LARGE($E269:$L269,1)</formula>
    </cfRule>
  </conditionalFormatting>
  <conditionalFormatting sqref="E265:L265">
    <cfRule type="cellIs" dxfId="1376" priority="19" operator="equal">
      <formula>LARGE($E265:$L265,2)</formula>
    </cfRule>
    <cfRule type="cellIs" dxfId="1375" priority="20" operator="equal">
      <formula>LARGE($E265:$L265,1)</formula>
    </cfRule>
  </conditionalFormatting>
  <conditionalFormatting sqref="E272:L272">
    <cfRule type="cellIs" dxfId="1374" priority="17" operator="equal">
      <formula>LARGE($E272:$L272,2)</formula>
    </cfRule>
    <cfRule type="cellIs" dxfId="1373" priority="18" operator="equal">
      <formula>LARGE($E272:$L272,1)</formula>
    </cfRule>
  </conditionalFormatting>
  <conditionalFormatting sqref="E274:L274">
    <cfRule type="cellIs" dxfId="1372" priority="15" operator="equal">
      <formula>LARGE($E274:$L274,2)</formula>
    </cfRule>
    <cfRule type="cellIs" dxfId="1371" priority="16" operator="equal">
      <formula>LARGE($E274:$L274,1)</formula>
    </cfRule>
  </conditionalFormatting>
  <conditionalFormatting sqref="E276:L276">
    <cfRule type="cellIs" dxfId="1370" priority="13" operator="equal">
      <formula>LARGE($E276:$L276,2)</formula>
    </cfRule>
    <cfRule type="cellIs" dxfId="1369" priority="14" operator="equal">
      <formula>LARGE($E276:$L276,1)</formula>
    </cfRule>
  </conditionalFormatting>
  <conditionalFormatting sqref="E278:L278">
    <cfRule type="cellIs" dxfId="1368" priority="11" operator="equal">
      <formula>LARGE($E278:$L278,2)</formula>
    </cfRule>
    <cfRule type="cellIs" dxfId="1367" priority="12" operator="equal">
      <formula>LARGE($E278:$L278,1)</formula>
    </cfRule>
  </conditionalFormatting>
  <conditionalFormatting sqref="M18:N18">
    <cfRule type="cellIs" dxfId="1366" priority="1" operator="equal">
      <formula>LARGE($E18:$L18,2)</formula>
    </cfRule>
    <cfRule type="cellIs" dxfId="1365" priority="2" operator="equal">
      <formula>LARGE($E18:$L18,1)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2339"/>
  <sheetViews>
    <sheetView view="pageBreakPreview" zoomScaleSheetLayoutView="100" workbookViewId="0">
      <selection activeCell="O84" sqref="O84:P8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85546875" customWidth="1"/>
    <col min="5" max="6" width="10.140625" customWidth="1"/>
    <col min="7" max="7" width="10.42578125" customWidth="1"/>
    <col min="8" max="8" width="10.85546875" customWidth="1"/>
    <col min="9" max="9" width="9.7109375" customWidth="1"/>
    <col min="10" max="16" width="10.140625" customWidth="1"/>
    <col min="17" max="18" width="11.7109375" customWidth="1"/>
    <col min="19" max="19" width="11.42578125" customWidth="1"/>
  </cols>
  <sheetData>
    <row r="1" spans="1:19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9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9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9" ht="17.100000000000001" customHeight="1" x14ac:dyDescent="0.3">
      <c r="B4" s="1"/>
      <c r="C4" s="1"/>
      <c r="D4" s="407" t="s">
        <v>35</v>
      </c>
      <c r="E4" s="437" t="s">
        <v>233</v>
      </c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07" t="s">
        <v>39</v>
      </c>
      <c r="R4" s="407" t="s">
        <v>211</v>
      </c>
      <c r="S4" s="366" t="s">
        <v>33</v>
      </c>
    </row>
    <row r="5" spans="1:19" ht="15.75" customHeight="1" x14ac:dyDescent="0.25">
      <c r="B5" s="423" t="s">
        <v>81</v>
      </c>
      <c r="C5" s="443"/>
      <c r="D5" s="408"/>
      <c r="E5" s="14"/>
      <c r="F5" s="7"/>
      <c r="G5" s="52" t="s">
        <v>38</v>
      </c>
      <c r="H5" s="410" t="s">
        <v>34</v>
      </c>
      <c r="I5" s="35"/>
      <c r="J5" s="7"/>
      <c r="K5" s="35"/>
      <c r="L5" s="7"/>
      <c r="M5" s="7"/>
      <c r="N5" s="7"/>
      <c r="O5" s="43"/>
      <c r="P5" s="96"/>
      <c r="Q5" s="408"/>
      <c r="R5" s="408"/>
      <c r="S5" s="367"/>
    </row>
    <row r="6" spans="1:19" ht="15.75" x14ac:dyDescent="0.25">
      <c r="B6" s="423"/>
      <c r="C6" s="443"/>
      <c r="D6" s="408"/>
      <c r="E6" s="14"/>
      <c r="F6" s="7"/>
      <c r="G6" s="7"/>
      <c r="H6" s="410"/>
      <c r="I6" s="35"/>
      <c r="J6" s="7"/>
      <c r="K6" s="35"/>
      <c r="L6" s="7"/>
      <c r="M6" s="7"/>
      <c r="N6" s="7"/>
      <c r="O6" s="7"/>
      <c r="P6" s="12"/>
      <c r="Q6" s="408"/>
      <c r="R6" s="408"/>
      <c r="S6" s="367"/>
    </row>
    <row r="7" spans="1:19" ht="15.75" x14ac:dyDescent="0.25">
      <c r="B7" s="424"/>
      <c r="C7" s="444"/>
      <c r="D7" s="408"/>
      <c r="E7" s="15"/>
      <c r="F7" s="8"/>
      <c r="G7" s="8"/>
      <c r="H7" s="8"/>
      <c r="I7" s="35"/>
      <c r="J7" s="8"/>
      <c r="K7" s="35"/>
      <c r="L7" s="8"/>
      <c r="M7" s="8"/>
      <c r="N7" s="8"/>
      <c r="O7" s="8"/>
      <c r="P7" s="13"/>
      <c r="Q7" s="408"/>
      <c r="R7" s="408"/>
      <c r="S7" s="367"/>
    </row>
    <row r="8" spans="1:19" ht="17.100000000000001" customHeight="1" x14ac:dyDescent="0.25">
      <c r="A8" s="279" t="s">
        <v>123</v>
      </c>
      <c r="B8" s="280" t="s">
        <v>36</v>
      </c>
      <c r="C8" s="281" t="s">
        <v>31</v>
      </c>
      <c r="D8" s="364"/>
      <c r="E8" s="297" t="s">
        <v>0</v>
      </c>
      <c r="F8" s="296" t="s">
        <v>2</v>
      </c>
      <c r="G8" s="296" t="s">
        <v>8</v>
      </c>
      <c r="H8" s="296" t="s">
        <v>34</v>
      </c>
      <c r="I8" s="296" t="s">
        <v>1</v>
      </c>
      <c r="J8" s="296" t="s">
        <v>3</v>
      </c>
      <c r="K8" s="296" t="s">
        <v>4</v>
      </c>
      <c r="L8" s="296" t="s">
        <v>5</v>
      </c>
      <c r="M8" s="296" t="s">
        <v>6</v>
      </c>
      <c r="N8" s="296" t="s">
        <v>7</v>
      </c>
      <c r="O8" s="294" t="s">
        <v>32</v>
      </c>
      <c r="P8" s="295" t="s">
        <v>40</v>
      </c>
      <c r="Q8" s="409"/>
      <c r="R8" s="409"/>
      <c r="S8" s="368"/>
    </row>
    <row r="9" spans="1:19" ht="17.100000000000001" customHeight="1" x14ac:dyDescent="0.25">
      <c r="A9" s="53">
        <v>1</v>
      </c>
      <c r="B9" s="54">
        <v>769</v>
      </c>
      <c r="C9" s="55" t="s">
        <v>126</v>
      </c>
      <c r="D9" s="131">
        <f t="shared" ref="D9:D72" si="0">(LARGE(H9:N9,1)-LARGE(H9:N9,2))</f>
        <v>77</v>
      </c>
      <c r="E9" s="132">
        <v>75</v>
      </c>
      <c r="F9" s="132">
        <v>3</v>
      </c>
      <c r="G9" s="132">
        <v>3</v>
      </c>
      <c r="H9" s="132">
        <v>81</v>
      </c>
      <c r="I9" s="132">
        <v>158</v>
      </c>
      <c r="J9" s="132">
        <v>12</v>
      </c>
      <c r="K9" s="132">
        <v>2</v>
      </c>
      <c r="L9" s="132">
        <v>12</v>
      </c>
      <c r="M9" s="132">
        <v>20</v>
      </c>
      <c r="N9" s="132">
        <v>59</v>
      </c>
      <c r="O9" s="132">
        <v>0</v>
      </c>
      <c r="P9" s="132">
        <v>5</v>
      </c>
      <c r="Q9" s="132">
        <v>349</v>
      </c>
      <c r="R9" s="132">
        <v>610</v>
      </c>
      <c r="S9" s="133">
        <f t="shared" ref="S9:S72" si="1">Q9/R9</f>
        <v>0.5721311475409836</v>
      </c>
    </row>
    <row r="10" spans="1:19" ht="17.100000000000001" customHeight="1" x14ac:dyDescent="0.25">
      <c r="A10" s="71">
        <v>2</v>
      </c>
      <c r="B10" s="72">
        <v>769</v>
      </c>
      <c r="C10" s="73" t="s">
        <v>128</v>
      </c>
      <c r="D10" s="134">
        <f t="shared" si="0"/>
        <v>45</v>
      </c>
      <c r="E10" s="135">
        <v>99</v>
      </c>
      <c r="F10" s="135">
        <v>0</v>
      </c>
      <c r="G10" s="135">
        <v>1</v>
      </c>
      <c r="H10" s="135">
        <v>100</v>
      </c>
      <c r="I10" s="135">
        <v>145</v>
      </c>
      <c r="J10" s="135">
        <v>21</v>
      </c>
      <c r="K10" s="135">
        <v>0</v>
      </c>
      <c r="L10" s="135">
        <v>19</v>
      </c>
      <c r="M10" s="135">
        <v>19</v>
      </c>
      <c r="N10" s="135">
        <v>49</v>
      </c>
      <c r="O10" s="135">
        <v>0</v>
      </c>
      <c r="P10" s="135">
        <v>9</v>
      </c>
      <c r="Q10" s="135">
        <v>362</v>
      </c>
      <c r="R10" s="135">
        <v>610</v>
      </c>
      <c r="S10" s="136">
        <f t="shared" si="1"/>
        <v>0.59344262295081962</v>
      </c>
    </row>
    <row r="11" spans="1:19" ht="17.100000000000001" customHeight="1" x14ac:dyDescent="0.25">
      <c r="A11" s="65">
        <v>3</v>
      </c>
      <c r="B11" s="66">
        <v>769</v>
      </c>
      <c r="C11" s="67" t="s">
        <v>129</v>
      </c>
      <c r="D11" s="140">
        <f t="shared" si="0"/>
        <v>14</v>
      </c>
      <c r="E11" s="141">
        <v>110</v>
      </c>
      <c r="F11" s="141">
        <v>3</v>
      </c>
      <c r="G11" s="141">
        <v>1</v>
      </c>
      <c r="H11" s="141">
        <v>114</v>
      </c>
      <c r="I11" s="141">
        <v>128</v>
      </c>
      <c r="J11" s="141">
        <v>6</v>
      </c>
      <c r="K11" s="141">
        <v>2</v>
      </c>
      <c r="L11" s="141">
        <v>14</v>
      </c>
      <c r="M11" s="141">
        <v>24</v>
      </c>
      <c r="N11" s="141">
        <v>60</v>
      </c>
      <c r="O11" s="141">
        <v>0</v>
      </c>
      <c r="P11" s="141">
        <v>10</v>
      </c>
      <c r="Q11" s="141">
        <v>358</v>
      </c>
      <c r="R11" s="141">
        <v>610</v>
      </c>
      <c r="S11" s="142">
        <f t="shared" si="1"/>
        <v>0.58688524590163937</v>
      </c>
    </row>
    <row r="12" spans="1:19" ht="17.100000000000001" customHeight="1" x14ac:dyDescent="0.25">
      <c r="A12" s="71">
        <v>4</v>
      </c>
      <c r="B12" s="72">
        <v>769</v>
      </c>
      <c r="C12" s="73" t="s">
        <v>138</v>
      </c>
      <c r="D12" s="134">
        <f t="shared" si="0"/>
        <v>66</v>
      </c>
      <c r="E12" s="135">
        <v>88</v>
      </c>
      <c r="F12" s="135">
        <v>2</v>
      </c>
      <c r="G12" s="135">
        <v>1</v>
      </c>
      <c r="H12" s="135">
        <v>91</v>
      </c>
      <c r="I12" s="135">
        <v>157</v>
      </c>
      <c r="J12" s="135">
        <v>11</v>
      </c>
      <c r="K12" s="135">
        <v>0</v>
      </c>
      <c r="L12" s="135">
        <v>8</v>
      </c>
      <c r="M12" s="135">
        <v>19</v>
      </c>
      <c r="N12" s="135">
        <v>49</v>
      </c>
      <c r="O12" s="135">
        <v>0</v>
      </c>
      <c r="P12" s="135">
        <v>8</v>
      </c>
      <c r="Q12" s="135">
        <v>343</v>
      </c>
      <c r="R12" s="135">
        <v>610</v>
      </c>
      <c r="S12" s="136">
        <f t="shared" si="1"/>
        <v>0.56229508196721312</v>
      </c>
    </row>
    <row r="13" spans="1:19" ht="17.100000000000001" customHeight="1" x14ac:dyDescent="0.25">
      <c r="A13" s="59" t="s">
        <v>184</v>
      </c>
      <c r="B13" s="60">
        <v>769</v>
      </c>
      <c r="C13" s="61" t="s">
        <v>13</v>
      </c>
      <c r="D13" s="137">
        <f t="shared" si="0"/>
        <v>202</v>
      </c>
      <c r="E13" s="138">
        <v>372</v>
      </c>
      <c r="F13" s="138">
        <v>8</v>
      </c>
      <c r="G13" s="138">
        <v>6</v>
      </c>
      <c r="H13" s="138">
        <v>386</v>
      </c>
      <c r="I13" s="138">
        <v>588</v>
      </c>
      <c r="J13" s="138">
        <v>50</v>
      </c>
      <c r="K13" s="138">
        <v>4</v>
      </c>
      <c r="L13" s="138">
        <v>53</v>
      </c>
      <c r="M13" s="138">
        <v>82</v>
      </c>
      <c r="N13" s="138">
        <v>217</v>
      </c>
      <c r="O13" s="138">
        <v>0</v>
      </c>
      <c r="P13" s="138">
        <v>32</v>
      </c>
      <c r="Q13" s="138">
        <v>1412</v>
      </c>
      <c r="R13" s="138">
        <v>2440</v>
      </c>
      <c r="S13" s="139">
        <f t="shared" si="1"/>
        <v>0.57868852459016396</v>
      </c>
    </row>
    <row r="14" spans="1:19" ht="17.100000000000001" customHeight="1" x14ac:dyDescent="0.25">
      <c r="A14" s="71">
        <v>5</v>
      </c>
      <c r="B14" s="72">
        <v>770</v>
      </c>
      <c r="C14" s="73" t="s">
        <v>126</v>
      </c>
      <c r="D14" s="134">
        <f t="shared" si="0"/>
        <v>62</v>
      </c>
      <c r="E14" s="135">
        <v>53</v>
      </c>
      <c r="F14" s="135">
        <v>0</v>
      </c>
      <c r="G14" s="135">
        <v>1</v>
      </c>
      <c r="H14" s="135">
        <v>54</v>
      </c>
      <c r="I14" s="135">
        <v>116</v>
      </c>
      <c r="J14" s="135">
        <v>3</v>
      </c>
      <c r="K14" s="135">
        <v>1</v>
      </c>
      <c r="L14" s="135">
        <v>5</v>
      </c>
      <c r="M14" s="135">
        <v>23</v>
      </c>
      <c r="N14" s="135">
        <v>51</v>
      </c>
      <c r="O14" s="135">
        <v>0</v>
      </c>
      <c r="P14" s="135">
        <v>5</v>
      </c>
      <c r="Q14" s="135">
        <v>258</v>
      </c>
      <c r="R14" s="135">
        <v>447</v>
      </c>
      <c r="S14" s="136">
        <f t="shared" si="1"/>
        <v>0.57718120805369133</v>
      </c>
    </row>
    <row r="15" spans="1:19" ht="17.100000000000001" customHeight="1" x14ac:dyDescent="0.25">
      <c r="A15" s="65">
        <v>6</v>
      </c>
      <c r="B15" s="66">
        <v>770</v>
      </c>
      <c r="C15" s="67" t="s">
        <v>128</v>
      </c>
      <c r="D15" s="140">
        <f t="shared" si="0"/>
        <v>79</v>
      </c>
      <c r="E15" s="141">
        <v>45</v>
      </c>
      <c r="F15" s="141">
        <v>2</v>
      </c>
      <c r="G15" s="141">
        <v>2</v>
      </c>
      <c r="H15" s="141">
        <v>49</v>
      </c>
      <c r="I15" s="141">
        <v>128</v>
      </c>
      <c r="J15" s="141">
        <v>3</v>
      </c>
      <c r="K15" s="141">
        <v>0</v>
      </c>
      <c r="L15" s="141">
        <v>17</v>
      </c>
      <c r="M15" s="141">
        <v>31</v>
      </c>
      <c r="N15" s="141">
        <v>46</v>
      </c>
      <c r="O15" s="141">
        <v>0</v>
      </c>
      <c r="P15" s="141">
        <v>0</v>
      </c>
      <c r="Q15" s="141">
        <v>274</v>
      </c>
      <c r="R15" s="141">
        <v>446</v>
      </c>
      <c r="S15" s="142">
        <f t="shared" si="1"/>
        <v>0.61434977578475336</v>
      </c>
    </row>
    <row r="16" spans="1:19" ht="17.100000000000001" customHeight="1" x14ac:dyDescent="0.25">
      <c r="A16" s="59" t="s">
        <v>184</v>
      </c>
      <c r="B16" s="60">
        <v>770</v>
      </c>
      <c r="C16" s="61" t="s">
        <v>11</v>
      </c>
      <c r="D16" s="137">
        <f t="shared" si="0"/>
        <v>141</v>
      </c>
      <c r="E16" s="138">
        <v>98</v>
      </c>
      <c r="F16" s="138">
        <v>2</v>
      </c>
      <c r="G16" s="138">
        <v>3</v>
      </c>
      <c r="H16" s="138">
        <v>103</v>
      </c>
      <c r="I16" s="138">
        <v>244</v>
      </c>
      <c r="J16" s="138">
        <v>6</v>
      </c>
      <c r="K16" s="138">
        <v>1</v>
      </c>
      <c r="L16" s="138">
        <v>22</v>
      </c>
      <c r="M16" s="138">
        <v>54</v>
      </c>
      <c r="N16" s="138">
        <v>97</v>
      </c>
      <c r="O16" s="138">
        <v>0</v>
      </c>
      <c r="P16" s="138">
        <v>5</v>
      </c>
      <c r="Q16" s="138">
        <v>532</v>
      </c>
      <c r="R16" s="138">
        <v>893</v>
      </c>
      <c r="S16" s="139">
        <f t="shared" si="1"/>
        <v>0.5957446808510638</v>
      </c>
    </row>
    <row r="17" spans="1:19" ht="17.100000000000001" customHeight="1" x14ac:dyDescent="0.25">
      <c r="A17" s="65">
        <v>7</v>
      </c>
      <c r="B17" s="66">
        <v>771</v>
      </c>
      <c r="C17" s="67" t="s">
        <v>126</v>
      </c>
      <c r="D17" s="140">
        <f t="shared" si="0"/>
        <v>79</v>
      </c>
      <c r="E17" s="141">
        <v>63</v>
      </c>
      <c r="F17" s="141">
        <v>2</v>
      </c>
      <c r="G17" s="141">
        <v>2</v>
      </c>
      <c r="H17" s="141">
        <v>67</v>
      </c>
      <c r="I17" s="141">
        <v>146</v>
      </c>
      <c r="J17" s="141">
        <v>6</v>
      </c>
      <c r="K17" s="141">
        <v>6</v>
      </c>
      <c r="L17" s="141">
        <v>5</v>
      </c>
      <c r="M17" s="141">
        <v>26</v>
      </c>
      <c r="N17" s="141">
        <v>46</v>
      </c>
      <c r="O17" s="141">
        <v>1</v>
      </c>
      <c r="P17" s="141">
        <v>6</v>
      </c>
      <c r="Q17" s="141">
        <v>309</v>
      </c>
      <c r="R17" s="141">
        <v>502</v>
      </c>
      <c r="S17" s="142">
        <f t="shared" si="1"/>
        <v>0.6155378486055777</v>
      </c>
    </row>
    <row r="18" spans="1:19" ht="17.100000000000001" customHeight="1" x14ac:dyDescent="0.25">
      <c r="A18" s="71">
        <v>8</v>
      </c>
      <c r="B18" s="72">
        <v>771</v>
      </c>
      <c r="C18" s="73" t="s">
        <v>128</v>
      </c>
      <c r="D18" s="134">
        <f t="shared" si="0"/>
        <v>120</v>
      </c>
      <c r="E18" s="135">
        <v>50</v>
      </c>
      <c r="F18" s="135">
        <v>0</v>
      </c>
      <c r="G18" s="135">
        <v>1</v>
      </c>
      <c r="H18" s="135">
        <v>51</v>
      </c>
      <c r="I18" s="135">
        <v>171</v>
      </c>
      <c r="J18" s="135">
        <v>3</v>
      </c>
      <c r="K18" s="135">
        <v>1</v>
      </c>
      <c r="L18" s="135">
        <v>6</v>
      </c>
      <c r="M18" s="135">
        <v>15</v>
      </c>
      <c r="N18" s="135">
        <v>36</v>
      </c>
      <c r="O18" s="135">
        <v>0</v>
      </c>
      <c r="P18" s="135">
        <v>10</v>
      </c>
      <c r="Q18" s="135">
        <v>293</v>
      </c>
      <c r="R18" s="135">
        <v>502</v>
      </c>
      <c r="S18" s="136">
        <f t="shared" si="1"/>
        <v>0.58366533864541836</v>
      </c>
    </row>
    <row r="19" spans="1:19" ht="17.100000000000001" customHeight="1" x14ac:dyDescent="0.25">
      <c r="A19" s="59" t="s">
        <v>184</v>
      </c>
      <c r="B19" s="60">
        <v>771</v>
      </c>
      <c r="C19" s="61" t="s">
        <v>11</v>
      </c>
      <c r="D19" s="137">
        <f t="shared" si="0"/>
        <v>199</v>
      </c>
      <c r="E19" s="138">
        <v>113</v>
      </c>
      <c r="F19" s="138">
        <v>2</v>
      </c>
      <c r="G19" s="138">
        <v>3</v>
      </c>
      <c r="H19" s="138">
        <v>118</v>
      </c>
      <c r="I19" s="138">
        <v>317</v>
      </c>
      <c r="J19" s="138">
        <v>9</v>
      </c>
      <c r="K19" s="138">
        <v>7</v>
      </c>
      <c r="L19" s="138">
        <v>11</v>
      </c>
      <c r="M19" s="138">
        <v>41</v>
      </c>
      <c r="N19" s="138">
        <v>82</v>
      </c>
      <c r="O19" s="138">
        <v>1</v>
      </c>
      <c r="P19" s="138">
        <v>16</v>
      </c>
      <c r="Q19" s="138">
        <v>602</v>
      </c>
      <c r="R19" s="138">
        <v>1004</v>
      </c>
      <c r="S19" s="139">
        <f t="shared" si="1"/>
        <v>0.59960159362549803</v>
      </c>
    </row>
    <row r="20" spans="1:19" ht="17.100000000000001" customHeight="1" x14ac:dyDescent="0.25">
      <c r="A20" s="71">
        <v>9</v>
      </c>
      <c r="B20" s="72">
        <v>772</v>
      </c>
      <c r="C20" s="73" t="s">
        <v>126</v>
      </c>
      <c r="D20" s="134">
        <f t="shared" si="0"/>
        <v>19</v>
      </c>
      <c r="E20" s="135">
        <v>10</v>
      </c>
      <c r="F20" s="135">
        <v>3</v>
      </c>
      <c r="G20" s="135">
        <v>0</v>
      </c>
      <c r="H20" s="135">
        <v>13</v>
      </c>
      <c r="I20" s="135">
        <v>58</v>
      </c>
      <c r="J20" s="135">
        <v>1</v>
      </c>
      <c r="K20" s="135">
        <v>0</v>
      </c>
      <c r="L20" s="135">
        <v>4</v>
      </c>
      <c r="M20" s="135">
        <v>39</v>
      </c>
      <c r="N20" s="135">
        <v>14</v>
      </c>
      <c r="O20" s="135">
        <v>0</v>
      </c>
      <c r="P20" s="135">
        <v>2</v>
      </c>
      <c r="Q20" s="135">
        <v>131</v>
      </c>
      <c r="R20" s="135">
        <v>297</v>
      </c>
      <c r="S20" s="136">
        <f t="shared" si="1"/>
        <v>0.44107744107744107</v>
      </c>
    </row>
    <row r="21" spans="1:19" ht="17.100000000000001" customHeight="1" x14ac:dyDescent="0.25">
      <c r="A21" s="59" t="s">
        <v>184</v>
      </c>
      <c r="B21" s="60">
        <v>772</v>
      </c>
      <c r="C21" s="61" t="s">
        <v>9</v>
      </c>
      <c r="D21" s="137">
        <f t="shared" si="0"/>
        <v>19</v>
      </c>
      <c r="E21" s="138">
        <v>10</v>
      </c>
      <c r="F21" s="138">
        <v>3</v>
      </c>
      <c r="G21" s="138">
        <v>0</v>
      </c>
      <c r="H21" s="138">
        <v>13</v>
      </c>
      <c r="I21" s="138">
        <v>58</v>
      </c>
      <c r="J21" s="138">
        <v>1</v>
      </c>
      <c r="K21" s="138">
        <v>0</v>
      </c>
      <c r="L21" s="138">
        <v>4</v>
      </c>
      <c r="M21" s="138">
        <v>39</v>
      </c>
      <c r="N21" s="138">
        <v>14</v>
      </c>
      <c r="O21" s="138">
        <v>0</v>
      </c>
      <c r="P21" s="138">
        <v>2</v>
      </c>
      <c r="Q21" s="138">
        <v>131</v>
      </c>
      <c r="R21" s="138">
        <v>297</v>
      </c>
      <c r="S21" s="139">
        <f t="shared" si="1"/>
        <v>0.44107744107744107</v>
      </c>
    </row>
    <row r="22" spans="1:19" ht="17.100000000000001" customHeight="1" x14ac:dyDescent="0.25">
      <c r="A22" s="71">
        <v>10</v>
      </c>
      <c r="B22" s="72">
        <v>773</v>
      </c>
      <c r="C22" s="73" t="s">
        <v>126</v>
      </c>
      <c r="D22" s="134">
        <f t="shared" si="0"/>
        <v>16</v>
      </c>
      <c r="E22" s="135">
        <v>25</v>
      </c>
      <c r="F22" s="135">
        <v>0</v>
      </c>
      <c r="G22" s="135">
        <v>0</v>
      </c>
      <c r="H22" s="135">
        <v>25</v>
      </c>
      <c r="I22" s="135">
        <v>41</v>
      </c>
      <c r="J22" s="135">
        <v>3</v>
      </c>
      <c r="K22" s="135">
        <v>10</v>
      </c>
      <c r="L22" s="135">
        <v>4</v>
      </c>
      <c r="M22" s="135">
        <v>4</v>
      </c>
      <c r="N22" s="135">
        <v>14</v>
      </c>
      <c r="O22" s="135">
        <v>0</v>
      </c>
      <c r="P22" s="135">
        <v>1</v>
      </c>
      <c r="Q22" s="135">
        <v>102</v>
      </c>
      <c r="R22" s="135">
        <v>189</v>
      </c>
      <c r="S22" s="136">
        <f t="shared" si="1"/>
        <v>0.53968253968253965</v>
      </c>
    </row>
    <row r="23" spans="1:19" ht="17.100000000000001" customHeight="1" x14ac:dyDescent="0.25">
      <c r="A23" s="59" t="s">
        <v>184</v>
      </c>
      <c r="B23" s="60">
        <v>773</v>
      </c>
      <c r="C23" s="61" t="s">
        <v>9</v>
      </c>
      <c r="D23" s="137">
        <f t="shared" si="0"/>
        <v>16</v>
      </c>
      <c r="E23" s="138">
        <v>25</v>
      </c>
      <c r="F23" s="138">
        <v>0</v>
      </c>
      <c r="G23" s="138">
        <v>0</v>
      </c>
      <c r="H23" s="138">
        <v>25</v>
      </c>
      <c r="I23" s="138">
        <v>41</v>
      </c>
      <c r="J23" s="138">
        <v>3</v>
      </c>
      <c r="K23" s="138">
        <v>10</v>
      </c>
      <c r="L23" s="138">
        <v>4</v>
      </c>
      <c r="M23" s="138">
        <v>4</v>
      </c>
      <c r="N23" s="138">
        <v>14</v>
      </c>
      <c r="O23" s="138">
        <v>0</v>
      </c>
      <c r="P23" s="138">
        <v>1</v>
      </c>
      <c r="Q23" s="138">
        <v>102</v>
      </c>
      <c r="R23" s="138">
        <v>189</v>
      </c>
      <c r="S23" s="139">
        <f t="shared" si="1"/>
        <v>0.53968253968253965</v>
      </c>
    </row>
    <row r="24" spans="1:19" ht="17.100000000000001" customHeight="1" x14ac:dyDescent="0.25">
      <c r="A24" s="71">
        <v>11</v>
      </c>
      <c r="B24" s="72">
        <v>774</v>
      </c>
      <c r="C24" s="73" t="s">
        <v>126</v>
      </c>
      <c r="D24" s="134">
        <f t="shared" si="0"/>
        <v>5</v>
      </c>
      <c r="E24" s="135">
        <v>18</v>
      </c>
      <c r="F24" s="135">
        <v>1</v>
      </c>
      <c r="G24" s="135">
        <v>1</v>
      </c>
      <c r="H24" s="135">
        <v>20</v>
      </c>
      <c r="I24" s="135">
        <v>25</v>
      </c>
      <c r="J24" s="135">
        <v>3</v>
      </c>
      <c r="K24" s="135">
        <v>0</v>
      </c>
      <c r="L24" s="135">
        <v>3</v>
      </c>
      <c r="M24" s="135">
        <v>14</v>
      </c>
      <c r="N24" s="135">
        <v>11</v>
      </c>
      <c r="O24" s="135">
        <v>0</v>
      </c>
      <c r="P24" s="135">
        <v>0</v>
      </c>
      <c r="Q24" s="135">
        <v>76</v>
      </c>
      <c r="R24" s="135">
        <v>174</v>
      </c>
      <c r="S24" s="136">
        <f t="shared" si="1"/>
        <v>0.43678160919540232</v>
      </c>
    </row>
    <row r="25" spans="1:19" ht="17.100000000000001" customHeight="1" x14ac:dyDescent="0.25">
      <c r="A25" s="59" t="s">
        <v>184</v>
      </c>
      <c r="B25" s="60">
        <v>774</v>
      </c>
      <c r="C25" s="61" t="s">
        <v>9</v>
      </c>
      <c r="D25" s="137">
        <f t="shared" si="0"/>
        <v>5</v>
      </c>
      <c r="E25" s="138">
        <v>18</v>
      </c>
      <c r="F25" s="138">
        <v>1</v>
      </c>
      <c r="G25" s="138">
        <v>1</v>
      </c>
      <c r="H25" s="138">
        <v>20</v>
      </c>
      <c r="I25" s="138">
        <v>25</v>
      </c>
      <c r="J25" s="138">
        <v>3</v>
      </c>
      <c r="K25" s="138">
        <v>0</v>
      </c>
      <c r="L25" s="138">
        <v>3</v>
      </c>
      <c r="M25" s="138">
        <v>14</v>
      </c>
      <c r="N25" s="138">
        <v>11</v>
      </c>
      <c r="O25" s="138">
        <v>0</v>
      </c>
      <c r="P25" s="138">
        <v>0</v>
      </c>
      <c r="Q25" s="138">
        <v>76</v>
      </c>
      <c r="R25" s="138">
        <v>174</v>
      </c>
      <c r="S25" s="139">
        <f t="shared" si="1"/>
        <v>0.43678160919540232</v>
      </c>
    </row>
    <row r="26" spans="1:19" ht="17.100000000000001" customHeight="1" x14ac:dyDescent="0.25">
      <c r="A26" s="71">
        <v>12</v>
      </c>
      <c r="B26" s="72">
        <v>778</v>
      </c>
      <c r="C26" s="73" t="s">
        <v>126</v>
      </c>
      <c r="D26" s="134">
        <f t="shared" si="0"/>
        <v>4</v>
      </c>
      <c r="E26" s="135">
        <v>69</v>
      </c>
      <c r="F26" s="135">
        <v>2</v>
      </c>
      <c r="G26" s="135">
        <v>1</v>
      </c>
      <c r="H26" s="135">
        <v>72</v>
      </c>
      <c r="I26" s="135">
        <v>68</v>
      </c>
      <c r="J26" s="135">
        <v>14</v>
      </c>
      <c r="K26" s="135">
        <v>4</v>
      </c>
      <c r="L26" s="135">
        <v>14</v>
      </c>
      <c r="M26" s="135">
        <v>43</v>
      </c>
      <c r="N26" s="135">
        <v>63</v>
      </c>
      <c r="O26" s="135">
        <v>0</v>
      </c>
      <c r="P26" s="135">
        <v>4</v>
      </c>
      <c r="Q26" s="135">
        <v>282</v>
      </c>
      <c r="R26" s="135">
        <v>689</v>
      </c>
      <c r="S26" s="136">
        <f t="shared" si="1"/>
        <v>0.409288824383164</v>
      </c>
    </row>
    <row r="27" spans="1:19" ht="17.100000000000001" customHeight="1" x14ac:dyDescent="0.25">
      <c r="A27" s="65">
        <v>13</v>
      </c>
      <c r="B27" s="66">
        <v>778</v>
      </c>
      <c r="C27" s="67" t="s">
        <v>128</v>
      </c>
      <c r="D27" s="140">
        <f t="shared" si="0"/>
        <v>12</v>
      </c>
      <c r="E27" s="141">
        <v>73</v>
      </c>
      <c r="F27" s="141">
        <v>4</v>
      </c>
      <c r="G27" s="141">
        <v>4</v>
      </c>
      <c r="H27" s="141">
        <v>81</v>
      </c>
      <c r="I27" s="141">
        <v>69</v>
      </c>
      <c r="J27" s="141">
        <v>6</v>
      </c>
      <c r="K27" s="141">
        <v>5</v>
      </c>
      <c r="L27" s="141">
        <v>11</v>
      </c>
      <c r="M27" s="141">
        <v>21</v>
      </c>
      <c r="N27" s="141">
        <v>63</v>
      </c>
      <c r="O27" s="141">
        <v>0</v>
      </c>
      <c r="P27" s="141">
        <v>4</v>
      </c>
      <c r="Q27" s="141">
        <v>260</v>
      </c>
      <c r="R27" s="141">
        <v>610</v>
      </c>
      <c r="S27" s="142">
        <f t="shared" si="1"/>
        <v>0.42622950819672129</v>
      </c>
    </row>
    <row r="28" spans="1:19" ht="17.100000000000001" customHeight="1" x14ac:dyDescent="0.25">
      <c r="A28" s="59" t="s">
        <v>184</v>
      </c>
      <c r="B28" s="60">
        <v>778</v>
      </c>
      <c r="C28" s="61" t="s">
        <v>11</v>
      </c>
      <c r="D28" s="137">
        <f t="shared" si="0"/>
        <v>16</v>
      </c>
      <c r="E28" s="138">
        <v>142</v>
      </c>
      <c r="F28" s="138">
        <v>6</v>
      </c>
      <c r="G28" s="138">
        <v>5</v>
      </c>
      <c r="H28" s="138">
        <v>153</v>
      </c>
      <c r="I28" s="138">
        <v>137</v>
      </c>
      <c r="J28" s="138">
        <v>20</v>
      </c>
      <c r="K28" s="138">
        <v>9</v>
      </c>
      <c r="L28" s="138">
        <v>25</v>
      </c>
      <c r="M28" s="138">
        <v>64</v>
      </c>
      <c r="N28" s="138">
        <v>126</v>
      </c>
      <c r="O28" s="138">
        <v>0</v>
      </c>
      <c r="P28" s="138">
        <v>8</v>
      </c>
      <c r="Q28" s="138">
        <v>542</v>
      </c>
      <c r="R28" s="138">
        <v>1299</v>
      </c>
      <c r="S28" s="139">
        <f t="shared" si="1"/>
        <v>0.41724403387220937</v>
      </c>
    </row>
    <row r="29" spans="1:19" ht="17.100000000000001" customHeight="1" x14ac:dyDescent="0.25">
      <c r="A29" s="65">
        <v>14</v>
      </c>
      <c r="B29" s="66">
        <v>780</v>
      </c>
      <c r="C29" s="67" t="s">
        <v>126</v>
      </c>
      <c r="D29" s="140">
        <f t="shared" si="0"/>
        <v>9</v>
      </c>
      <c r="E29" s="141">
        <v>38</v>
      </c>
      <c r="F29" s="141">
        <v>11</v>
      </c>
      <c r="G29" s="141">
        <v>2</v>
      </c>
      <c r="H29" s="141">
        <v>51</v>
      </c>
      <c r="I29" s="141">
        <v>20</v>
      </c>
      <c r="J29" s="141">
        <v>4</v>
      </c>
      <c r="K29" s="141">
        <v>14</v>
      </c>
      <c r="L29" s="141">
        <v>4</v>
      </c>
      <c r="M29" s="141">
        <v>8</v>
      </c>
      <c r="N29" s="141">
        <v>60</v>
      </c>
      <c r="O29" s="141">
        <v>0</v>
      </c>
      <c r="P29" s="141">
        <v>8</v>
      </c>
      <c r="Q29" s="141">
        <v>169</v>
      </c>
      <c r="R29" s="141">
        <v>421</v>
      </c>
      <c r="S29" s="142">
        <f t="shared" si="1"/>
        <v>0.40142517814726841</v>
      </c>
    </row>
    <row r="30" spans="1:19" ht="17.100000000000001" customHeight="1" x14ac:dyDescent="0.25">
      <c r="A30" s="71">
        <v>15</v>
      </c>
      <c r="B30" s="72">
        <v>780</v>
      </c>
      <c r="C30" s="73" t="s">
        <v>130</v>
      </c>
      <c r="D30" s="134">
        <f t="shared" si="0"/>
        <v>1</v>
      </c>
      <c r="E30" s="135">
        <v>17</v>
      </c>
      <c r="F30" s="135">
        <v>2</v>
      </c>
      <c r="G30" s="135">
        <v>0</v>
      </c>
      <c r="H30" s="135">
        <v>19</v>
      </c>
      <c r="I30" s="135">
        <v>9</v>
      </c>
      <c r="J30" s="135">
        <v>3</v>
      </c>
      <c r="K30" s="135">
        <v>9</v>
      </c>
      <c r="L30" s="135">
        <v>0</v>
      </c>
      <c r="M30" s="135">
        <v>11</v>
      </c>
      <c r="N30" s="135">
        <v>20</v>
      </c>
      <c r="O30" s="135">
        <v>0</v>
      </c>
      <c r="P30" s="135">
        <v>6</v>
      </c>
      <c r="Q30" s="135">
        <v>77</v>
      </c>
      <c r="R30" s="135">
        <v>191</v>
      </c>
      <c r="S30" s="136">
        <f t="shared" si="1"/>
        <v>0.40314136125654448</v>
      </c>
    </row>
    <row r="31" spans="1:19" ht="17.100000000000001" customHeight="1" x14ac:dyDescent="0.25">
      <c r="A31" s="59" t="s">
        <v>184</v>
      </c>
      <c r="B31" s="60">
        <v>780</v>
      </c>
      <c r="C31" s="61" t="s">
        <v>11</v>
      </c>
      <c r="D31" s="137">
        <f t="shared" si="0"/>
        <v>10</v>
      </c>
      <c r="E31" s="138">
        <v>55</v>
      </c>
      <c r="F31" s="138">
        <v>13</v>
      </c>
      <c r="G31" s="138">
        <v>2</v>
      </c>
      <c r="H31" s="138">
        <v>70</v>
      </c>
      <c r="I31" s="138">
        <v>29</v>
      </c>
      <c r="J31" s="138">
        <v>7</v>
      </c>
      <c r="K31" s="138">
        <v>23</v>
      </c>
      <c r="L31" s="138">
        <v>4</v>
      </c>
      <c r="M31" s="138">
        <v>19</v>
      </c>
      <c r="N31" s="138">
        <v>80</v>
      </c>
      <c r="O31" s="138">
        <v>0</v>
      </c>
      <c r="P31" s="138">
        <v>14</v>
      </c>
      <c r="Q31" s="138">
        <v>246</v>
      </c>
      <c r="R31" s="138">
        <v>612</v>
      </c>
      <c r="S31" s="139">
        <f t="shared" si="1"/>
        <v>0.40196078431372551</v>
      </c>
    </row>
    <row r="32" spans="1:19" ht="17.100000000000001" customHeight="1" x14ac:dyDescent="0.25">
      <c r="A32" s="71">
        <v>16</v>
      </c>
      <c r="B32" s="72">
        <v>781</v>
      </c>
      <c r="C32" s="73" t="s">
        <v>126</v>
      </c>
      <c r="D32" s="134">
        <f t="shared" si="0"/>
        <v>1</v>
      </c>
      <c r="E32" s="135">
        <v>30</v>
      </c>
      <c r="F32" s="135">
        <v>4</v>
      </c>
      <c r="G32" s="135">
        <v>0</v>
      </c>
      <c r="H32" s="135">
        <v>34</v>
      </c>
      <c r="I32" s="135">
        <v>42</v>
      </c>
      <c r="J32" s="135">
        <v>1</v>
      </c>
      <c r="K32" s="135">
        <v>0</v>
      </c>
      <c r="L32" s="135">
        <v>3</v>
      </c>
      <c r="M32" s="135">
        <v>4</v>
      </c>
      <c r="N32" s="135">
        <v>43</v>
      </c>
      <c r="O32" s="135">
        <v>0</v>
      </c>
      <c r="P32" s="135">
        <v>1</v>
      </c>
      <c r="Q32" s="135">
        <v>128</v>
      </c>
      <c r="R32" s="135">
        <v>294</v>
      </c>
      <c r="S32" s="136">
        <f t="shared" si="1"/>
        <v>0.43537414965986393</v>
      </c>
    </row>
    <row r="33" spans="1:19" ht="17.100000000000001" customHeight="1" x14ac:dyDescent="0.25">
      <c r="A33" s="59" t="s">
        <v>184</v>
      </c>
      <c r="B33" s="60">
        <v>781</v>
      </c>
      <c r="C33" s="61" t="s">
        <v>9</v>
      </c>
      <c r="D33" s="137">
        <f t="shared" si="0"/>
        <v>1</v>
      </c>
      <c r="E33" s="138">
        <v>30</v>
      </c>
      <c r="F33" s="138">
        <v>4</v>
      </c>
      <c r="G33" s="138">
        <v>0</v>
      </c>
      <c r="H33" s="138">
        <v>34</v>
      </c>
      <c r="I33" s="138">
        <v>42</v>
      </c>
      <c r="J33" s="138">
        <v>1</v>
      </c>
      <c r="K33" s="138">
        <v>0</v>
      </c>
      <c r="L33" s="138">
        <v>3</v>
      </c>
      <c r="M33" s="138">
        <v>4</v>
      </c>
      <c r="N33" s="138">
        <v>43</v>
      </c>
      <c r="O33" s="138">
        <v>0</v>
      </c>
      <c r="P33" s="138">
        <v>1</v>
      </c>
      <c r="Q33" s="138">
        <v>128</v>
      </c>
      <c r="R33" s="138">
        <v>294</v>
      </c>
      <c r="S33" s="139">
        <f t="shared" si="1"/>
        <v>0.43537414965986393</v>
      </c>
    </row>
    <row r="34" spans="1:19" ht="17.100000000000001" customHeight="1" x14ac:dyDescent="0.25">
      <c r="A34" s="71">
        <v>17</v>
      </c>
      <c r="B34" s="72">
        <v>782</v>
      </c>
      <c r="C34" s="73" t="s">
        <v>126</v>
      </c>
      <c r="D34" s="134">
        <f t="shared" si="0"/>
        <v>2</v>
      </c>
      <c r="E34" s="135">
        <v>4</v>
      </c>
      <c r="F34" s="135">
        <v>4</v>
      </c>
      <c r="G34" s="135">
        <v>0</v>
      </c>
      <c r="H34" s="135">
        <v>8</v>
      </c>
      <c r="I34" s="135">
        <v>11</v>
      </c>
      <c r="J34" s="135">
        <v>0</v>
      </c>
      <c r="K34" s="135">
        <v>11</v>
      </c>
      <c r="L34" s="135">
        <v>0</v>
      </c>
      <c r="M34" s="135">
        <v>3</v>
      </c>
      <c r="N34" s="135">
        <v>13</v>
      </c>
      <c r="O34" s="135">
        <v>0</v>
      </c>
      <c r="P34" s="135">
        <v>2</v>
      </c>
      <c r="Q34" s="135">
        <v>48</v>
      </c>
      <c r="R34" s="135">
        <v>95</v>
      </c>
      <c r="S34" s="136">
        <f t="shared" si="1"/>
        <v>0.50526315789473686</v>
      </c>
    </row>
    <row r="35" spans="1:19" ht="17.100000000000001" customHeight="1" x14ac:dyDescent="0.25">
      <c r="A35" s="65">
        <v>18</v>
      </c>
      <c r="B35" s="66">
        <v>782</v>
      </c>
      <c r="C35" s="67" t="s">
        <v>130</v>
      </c>
      <c r="D35" s="140">
        <f t="shared" si="0"/>
        <v>14</v>
      </c>
      <c r="E35" s="141">
        <v>8</v>
      </c>
      <c r="F35" s="141">
        <v>1</v>
      </c>
      <c r="G35" s="141">
        <v>0</v>
      </c>
      <c r="H35" s="141">
        <v>9</v>
      </c>
      <c r="I35" s="141">
        <v>26</v>
      </c>
      <c r="J35" s="141">
        <v>1</v>
      </c>
      <c r="K35" s="141">
        <v>4</v>
      </c>
      <c r="L35" s="141">
        <v>1</v>
      </c>
      <c r="M35" s="141">
        <v>12</v>
      </c>
      <c r="N35" s="141">
        <v>10</v>
      </c>
      <c r="O35" s="141">
        <v>1</v>
      </c>
      <c r="P35" s="141">
        <v>2</v>
      </c>
      <c r="Q35" s="141">
        <v>66</v>
      </c>
      <c r="R35" s="141">
        <v>164</v>
      </c>
      <c r="S35" s="142">
        <f t="shared" si="1"/>
        <v>0.40243902439024393</v>
      </c>
    </row>
    <row r="36" spans="1:19" ht="17.100000000000001" customHeight="1" x14ac:dyDescent="0.25">
      <c r="A36" s="59" t="s">
        <v>184</v>
      </c>
      <c r="B36" s="60">
        <v>782</v>
      </c>
      <c r="C36" s="61" t="s">
        <v>11</v>
      </c>
      <c r="D36" s="137">
        <f t="shared" si="0"/>
        <v>14</v>
      </c>
      <c r="E36" s="138">
        <v>12</v>
      </c>
      <c r="F36" s="138">
        <v>5</v>
      </c>
      <c r="G36" s="138">
        <v>0</v>
      </c>
      <c r="H36" s="138">
        <v>17</v>
      </c>
      <c r="I36" s="138">
        <v>37</v>
      </c>
      <c r="J36" s="138">
        <v>1</v>
      </c>
      <c r="K36" s="138">
        <v>15</v>
      </c>
      <c r="L36" s="138">
        <v>1</v>
      </c>
      <c r="M36" s="138">
        <v>15</v>
      </c>
      <c r="N36" s="138">
        <v>23</v>
      </c>
      <c r="O36" s="138">
        <v>1</v>
      </c>
      <c r="P36" s="138">
        <v>4</v>
      </c>
      <c r="Q36" s="138">
        <v>114</v>
      </c>
      <c r="R36" s="138">
        <v>259</v>
      </c>
      <c r="S36" s="139">
        <f t="shared" si="1"/>
        <v>0.44015444015444016</v>
      </c>
    </row>
    <row r="37" spans="1:19" ht="17.100000000000001" customHeight="1" x14ac:dyDescent="0.25">
      <c r="A37" s="65">
        <v>19</v>
      </c>
      <c r="B37" s="66">
        <v>783</v>
      </c>
      <c r="C37" s="67" t="s">
        <v>126</v>
      </c>
      <c r="D37" s="140">
        <f t="shared" si="0"/>
        <v>19</v>
      </c>
      <c r="E37" s="141">
        <v>17</v>
      </c>
      <c r="F37" s="141">
        <v>2</v>
      </c>
      <c r="G37" s="141">
        <v>0</v>
      </c>
      <c r="H37" s="141">
        <v>19</v>
      </c>
      <c r="I37" s="141">
        <v>43</v>
      </c>
      <c r="J37" s="141">
        <v>1</v>
      </c>
      <c r="K37" s="141">
        <v>13</v>
      </c>
      <c r="L37" s="141">
        <v>3</v>
      </c>
      <c r="M37" s="141">
        <v>2</v>
      </c>
      <c r="N37" s="141">
        <v>24</v>
      </c>
      <c r="O37" s="141">
        <v>0</v>
      </c>
      <c r="P37" s="141">
        <v>5</v>
      </c>
      <c r="Q37" s="141">
        <v>110</v>
      </c>
      <c r="R37" s="141">
        <v>249</v>
      </c>
      <c r="S37" s="142">
        <f t="shared" si="1"/>
        <v>0.44176706827309237</v>
      </c>
    </row>
    <row r="38" spans="1:19" ht="17.100000000000001" customHeight="1" x14ac:dyDescent="0.25">
      <c r="A38" s="59" t="s">
        <v>184</v>
      </c>
      <c r="B38" s="60">
        <v>783</v>
      </c>
      <c r="C38" s="61" t="s">
        <v>9</v>
      </c>
      <c r="D38" s="137">
        <f t="shared" si="0"/>
        <v>19</v>
      </c>
      <c r="E38" s="138">
        <v>17</v>
      </c>
      <c r="F38" s="138">
        <v>2</v>
      </c>
      <c r="G38" s="138">
        <v>0</v>
      </c>
      <c r="H38" s="138">
        <v>19</v>
      </c>
      <c r="I38" s="138">
        <v>43</v>
      </c>
      <c r="J38" s="138">
        <v>1</v>
      </c>
      <c r="K38" s="138">
        <v>13</v>
      </c>
      <c r="L38" s="138">
        <v>3</v>
      </c>
      <c r="M38" s="138">
        <v>2</v>
      </c>
      <c r="N38" s="138">
        <v>24</v>
      </c>
      <c r="O38" s="138">
        <v>0</v>
      </c>
      <c r="P38" s="138">
        <v>5</v>
      </c>
      <c r="Q38" s="138">
        <v>110</v>
      </c>
      <c r="R38" s="138">
        <v>249</v>
      </c>
      <c r="S38" s="139">
        <f t="shared" si="1"/>
        <v>0.44176706827309237</v>
      </c>
    </row>
    <row r="39" spans="1:19" ht="17.100000000000001" customHeight="1" x14ac:dyDescent="0.25">
      <c r="A39" s="65">
        <v>20</v>
      </c>
      <c r="B39" s="66">
        <v>785</v>
      </c>
      <c r="C39" s="67" t="s">
        <v>126</v>
      </c>
      <c r="D39" s="140">
        <f t="shared" si="0"/>
        <v>15</v>
      </c>
      <c r="E39" s="141">
        <v>36</v>
      </c>
      <c r="F39" s="141">
        <v>9</v>
      </c>
      <c r="G39" s="141">
        <v>2</v>
      </c>
      <c r="H39" s="141">
        <v>47</v>
      </c>
      <c r="I39" s="141">
        <v>69</v>
      </c>
      <c r="J39" s="141">
        <v>3</v>
      </c>
      <c r="K39" s="141">
        <v>3</v>
      </c>
      <c r="L39" s="141">
        <v>16</v>
      </c>
      <c r="M39" s="141">
        <v>6</v>
      </c>
      <c r="N39" s="141">
        <v>54</v>
      </c>
      <c r="O39" s="141">
        <v>0</v>
      </c>
      <c r="P39" s="141">
        <v>1</v>
      </c>
      <c r="Q39" s="141">
        <v>199</v>
      </c>
      <c r="R39" s="141">
        <v>387</v>
      </c>
      <c r="S39" s="142">
        <f t="shared" si="1"/>
        <v>0.51421188630490955</v>
      </c>
    </row>
    <row r="40" spans="1:19" ht="17.100000000000001" customHeight="1" x14ac:dyDescent="0.25">
      <c r="A40" s="71">
        <v>21</v>
      </c>
      <c r="B40" s="72">
        <v>785</v>
      </c>
      <c r="C40" s="73" t="s">
        <v>128</v>
      </c>
      <c r="D40" s="134">
        <f t="shared" si="0"/>
        <v>20</v>
      </c>
      <c r="E40" s="135">
        <v>42</v>
      </c>
      <c r="F40" s="135">
        <v>7</v>
      </c>
      <c r="G40" s="135">
        <v>0</v>
      </c>
      <c r="H40" s="135">
        <v>49</v>
      </c>
      <c r="I40" s="135">
        <v>81</v>
      </c>
      <c r="J40" s="135">
        <v>7</v>
      </c>
      <c r="K40" s="135">
        <v>1</v>
      </c>
      <c r="L40" s="135">
        <v>23</v>
      </c>
      <c r="M40" s="135">
        <v>4</v>
      </c>
      <c r="N40" s="135">
        <v>61</v>
      </c>
      <c r="O40" s="135">
        <v>0</v>
      </c>
      <c r="P40" s="135">
        <v>2</v>
      </c>
      <c r="Q40" s="135">
        <v>228</v>
      </c>
      <c r="R40" s="135">
        <v>386</v>
      </c>
      <c r="S40" s="136">
        <f t="shared" si="1"/>
        <v>0.59067357512953367</v>
      </c>
    </row>
    <row r="41" spans="1:19" ht="17.100000000000001" customHeight="1" x14ac:dyDescent="0.25">
      <c r="A41" s="59" t="s">
        <v>184</v>
      </c>
      <c r="B41" s="60">
        <v>785</v>
      </c>
      <c r="C41" s="61" t="s">
        <v>11</v>
      </c>
      <c r="D41" s="137">
        <f t="shared" si="0"/>
        <v>35</v>
      </c>
      <c r="E41" s="138">
        <v>78</v>
      </c>
      <c r="F41" s="138">
        <v>16</v>
      </c>
      <c r="G41" s="138">
        <v>2</v>
      </c>
      <c r="H41" s="138">
        <v>96</v>
      </c>
      <c r="I41" s="138">
        <v>150</v>
      </c>
      <c r="J41" s="138">
        <v>10</v>
      </c>
      <c r="K41" s="138">
        <v>4</v>
      </c>
      <c r="L41" s="138">
        <v>39</v>
      </c>
      <c r="M41" s="138">
        <v>10</v>
      </c>
      <c r="N41" s="138">
        <v>115</v>
      </c>
      <c r="O41" s="138">
        <v>0</v>
      </c>
      <c r="P41" s="138">
        <v>3</v>
      </c>
      <c r="Q41" s="138">
        <v>427</v>
      </c>
      <c r="R41" s="138">
        <v>773</v>
      </c>
      <c r="S41" s="139">
        <f t="shared" si="1"/>
        <v>0.55239327296248386</v>
      </c>
    </row>
    <row r="42" spans="1:19" ht="17.100000000000001" customHeight="1" x14ac:dyDescent="0.25">
      <c r="A42" s="71">
        <v>22</v>
      </c>
      <c r="B42" s="72">
        <v>786</v>
      </c>
      <c r="C42" s="73" t="s">
        <v>126</v>
      </c>
      <c r="D42" s="134">
        <f t="shared" si="0"/>
        <v>86</v>
      </c>
      <c r="E42" s="135">
        <v>118</v>
      </c>
      <c r="F42" s="135">
        <v>35</v>
      </c>
      <c r="G42" s="135">
        <v>9</v>
      </c>
      <c r="H42" s="135">
        <v>162</v>
      </c>
      <c r="I42" s="135">
        <v>70</v>
      </c>
      <c r="J42" s="135">
        <v>10</v>
      </c>
      <c r="K42" s="135">
        <v>1</v>
      </c>
      <c r="L42" s="135">
        <v>12</v>
      </c>
      <c r="M42" s="135">
        <v>20</v>
      </c>
      <c r="N42" s="135">
        <v>76</v>
      </c>
      <c r="O42" s="135">
        <v>0</v>
      </c>
      <c r="P42" s="135">
        <v>13</v>
      </c>
      <c r="Q42" s="135">
        <v>364</v>
      </c>
      <c r="R42" s="135">
        <v>586</v>
      </c>
      <c r="S42" s="136">
        <f t="shared" si="1"/>
        <v>0.62116040955631402</v>
      </c>
    </row>
    <row r="43" spans="1:19" ht="17.100000000000001" customHeight="1" x14ac:dyDescent="0.25">
      <c r="A43" s="65">
        <v>23</v>
      </c>
      <c r="B43" s="66">
        <v>786</v>
      </c>
      <c r="C43" s="67" t="s">
        <v>128</v>
      </c>
      <c r="D43" s="140">
        <f t="shared" si="0"/>
        <v>57</v>
      </c>
      <c r="E43" s="141">
        <v>84</v>
      </c>
      <c r="F43" s="141">
        <v>35</v>
      </c>
      <c r="G43" s="141">
        <v>3</v>
      </c>
      <c r="H43" s="141">
        <v>122</v>
      </c>
      <c r="I43" s="141">
        <v>63</v>
      </c>
      <c r="J43" s="141">
        <v>15</v>
      </c>
      <c r="K43" s="141">
        <v>1</v>
      </c>
      <c r="L43" s="141">
        <v>7</v>
      </c>
      <c r="M43" s="141">
        <v>14</v>
      </c>
      <c r="N43" s="141">
        <v>65</v>
      </c>
      <c r="O43" s="141">
        <v>1</v>
      </c>
      <c r="P43" s="141">
        <v>9</v>
      </c>
      <c r="Q43" s="141">
        <v>297</v>
      </c>
      <c r="R43" s="141">
        <v>585</v>
      </c>
      <c r="S43" s="142">
        <f t="shared" si="1"/>
        <v>0.50769230769230766</v>
      </c>
    </row>
    <row r="44" spans="1:19" ht="17.100000000000001" customHeight="1" x14ac:dyDescent="0.25">
      <c r="A44" s="59" t="s">
        <v>184</v>
      </c>
      <c r="B44" s="60">
        <v>786</v>
      </c>
      <c r="C44" s="61" t="s">
        <v>11</v>
      </c>
      <c r="D44" s="137">
        <f t="shared" si="0"/>
        <v>143</v>
      </c>
      <c r="E44" s="138">
        <v>202</v>
      </c>
      <c r="F44" s="138">
        <v>70</v>
      </c>
      <c r="G44" s="138">
        <v>12</v>
      </c>
      <c r="H44" s="138">
        <v>284</v>
      </c>
      <c r="I44" s="138">
        <v>133</v>
      </c>
      <c r="J44" s="138">
        <v>25</v>
      </c>
      <c r="K44" s="138">
        <v>2</v>
      </c>
      <c r="L44" s="138">
        <v>19</v>
      </c>
      <c r="M44" s="138">
        <v>34</v>
      </c>
      <c r="N44" s="138">
        <v>141</v>
      </c>
      <c r="O44" s="138">
        <v>1</v>
      </c>
      <c r="P44" s="138">
        <v>22</v>
      </c>
      <c r="Q44" s="138">
        <v>661</v>
      </c>
      <c r="R44" s="138">
        <v>1171</v>
      </c>
      <c r="S44" s="139">
        <f t="shared" si="1"/>
        <v>0.56447480785653292</v>
      </c>
    </row>
    <row r="45" spans="1:19" ht="17.100000000000001" customHeight="1" x14ac:dyDescent="0.25">
      <c r="A45" s="65">
        <v>24</v>
      </c>
      <c r="B45" s="66">
        <v>787</v>
      </c>
      <c r="C45" s="67" t="s">
        <v>126</v>
      </c>
      <c r="D45" s="140">
        <f t="shared" si="0"/>
        <v>53</v>
      </c>
      <c r="E45" s="141">
        <v>114</v>
      </c>
      <c r="F45" s="141">
        <v>23</v>
      </c>
      <c r="G45" s="141">
        <v>7</v>
      </c>
      <c r="H45" s="141">
        <v>144</v>
      </c>
      <c r="I45" s="141">
        <v>87</v>
      </c>
      <c r="J45" s="141">
        <v>6</v>
      </c>
      <c r="K45" s="141">
        <v>1</v>
      </c>
      <c r="L45" s="141">
        <v>1</v>
      </c>
      <c r="M45" s="141">
        <v>25</v>
      </c>
      <c r="N45" s="141">
        <v>91</v>
      </c>
      <c r="O45" s="141">
        <v>0</v>
      </c>
      <c r="P45" s="141">
        <v>15</v>
      </c>
      <c r="Q45" s="141">
        <v>370</v>
      </c>
      <c r="R45" s="141">
        <v>674</v>
      </c>
      <c r="S45" s="142">
        <f t="shared" si="1"/>
        <v>0.54896142433234418</v>
      </c>
    </row>
    <row r="46" spans="1:19" ht="17.100000000000001" customHeight="1" x14ac:dyDescent="0.25">
      <c r="A46" s="59" t="s">
        <v>184</v>
      </c>
      <c r="B46" s="60">
        <v>787</v>
      </c>
      <c r="C46" s="61" t="s">
        <v>9</v>
      </c>
      <c r="D46" s="137">
        <f t="shared" si="0"/>
        <v>53</v>
      </c>
      <c r="E46" s="138">
        <v>114</v>
      </c>
      <c r="F46" s="138">
        <v>23</v>
      </c>
      <c r="G46" s="138">
        <v>7</v>
      </c>
      <c r="H46" s="138">
        <v>144</v>
      </c>
      <c r="I46" s="138">
        <v>87</v>
      </c>
      <c r="J46" s="138">
        <v>6</v>
      </c>
      <c r="K46" s="138">
        <v>1</v>
      </c>
      <c r="L46" s="138">
        <v>1</v>
      </c>
      <c r="M46" s="138">
        <v>25</v>
      </c>
      <c r="N46" s="138">
        <v>91</v>
      </c>
      <c r="O46" s="138">
        <v>0</v>
      </c>
      <c r="P46" s="138">
        <v>15</v>
      </c>
      <c r="Q46" s="138">
        <v>370</v>
      </c>
      <c r="R46" s="138">
        <v>674</v>
      </c>
      <c r="S46" s="139">
        <f t="shared" si="1"/>
        <v>0.54896142433234418</v>
      </c>
    </row>
    <row r="47" spans="1:19" ht="17.100000000000001" customHeight="1" x14ac:dyDescent="0.25">
      <c r="A47" s="65">
        <v>25</v>
      </c>
      <c r="B47" s="66">
        <v>788</v>
      </c>
      <c r="C47" s="67" t="s">
        <v>126</v>
      </c>
      <c r="D47" s="140">
        <f t="shared" si="0"/>
        <v>2</v>
      </c>
      <c r="E47" s="141">
        <v>81</v>
      </c>
      <c r="F47" s="141">
        <v>7</v>
      </c>
      <c r="G47" s="141">
        <v>3</v>
      </c>
      <c r="H47" s="141">
        <v>91</v>
      </c>
      <c r="I47" s="141">
        <v>81</v>
      </c>
      <c r="J47" s="141">
        <v>9</v>
      </c>
      <c r="K47" s="141">
        <v>0</v>
      </c>
      <c r="L47" s="141">
        <v>8</v>
      </c>
      <c r="M47" s="141">
        <v>16</v>
      </c>
      <c r="N47" s="141">
        <v>93</v>
      </c>
      <c r="O47" s="141">
        <v>0</v>
      </c>
      <c r="P47" s="141">
        <v>7</v>
      </c>
      <c r="Q47" s="141">
        <v>305</v>
      </c>
      <c r="R47" s="141">
        <v>553</v>
      </c>
      <c r="S47" s="142">
        <f t="shared" si="1"/>
        <v>0.55153707052441225</v>
      </c>
    </row>
    <row r="48" spans="1:19" ht="17.100000000000001" customHeight="1" x14ac:dyDescent="0.25">
      <c r="A48" s="71">
        <v>26</v>
      </c>
      <c r="B48" s="72">
        <v>788</v>
      </c>
      <c r="C48" s="73" t="s">
        <v>128</v>
      </c>
      <c r="D48" s="134">
        <f t="shared" si="0"/>
        <v>5</v>
      </c>
      <c r="E48" s="135">
        <v>83</v>
      </c>
      <c r="F48" s="135">
        <v>8</v>
      </c>
      <c r="G48" s="135">
        <v>9</v>
      </c>
      <c r="H48" s="135">
        <v>100</v>
      </c>
      <c r="I48" s="135">
        <v>67</v>
      </c>
      <c r="J48" s="135">
        <v>8</v>
      </c>
      <c r="K48" s="135">
        <v>2</v>
      </c>
      <c r="L48" s="135">
        <v>3</v>
      </c>
      <c r="M48" s="135">
        <v>21</v>
      </c>
      <c r="N48" s="135">
        <v>95</v>
      </c>
      <c r="O48" s="135">
        <v>0</v>
      </c>
      <c r="P48" s="135">
        <v>8</v>
      </c>
      <c r="Q48" s="135">
        <v>304</v>
      </c>
      <c r="R48" s="135">
        <v>553</v>
      </c>
      <c r="S48" s="136">
        <f t="shared" si="1"/>
        <v>0.54972875226039786</v>
      </c>
    </row>
    <row r="49" spans="1:19" ht="17.100000000000001" customHeight="1" x14ac:dyDescent="0.25">
      <c r="A49" s="65">
        <v>27</v>
      </c>
      <c r="B49" s="66">
        <v>788</v>
      </c>
      <c r="C49" s="67" t="s">
        <v>129</v>
      </c>
      <c r="D49" s="140">
        <f t="shared" si="0"/>
        <v>32</v>
      </c>
      <c r="E49" s="141">
        <v>89</v>
      </c>
      <c r="F49" s="141">
        <v>13</v>
      </c>
      <c r="G49" s="141">
        <v>6</v>
      </c>
      <c r="H49" s="141">
        <v>108</v>
      </c>
      <c r="I49" s="141">
        <v>62</v>
      </c>
      <c r="J49" s="141">
        <v>15</v>
      </c>
      <c r="K49" s="141">
        <v>0</v>
      </c>
      <c r="L49" s="141">
        <v>2</v>
      </c>
      <c r="M49" s="141">
        <v>20</v>
      </c>
      <c r="N49" s="141">
        <v>76</v>
      </c>
      <c r="O49" s="141">
        <v>0</v>
      </c>
      <c r="P49" s="141">
        <v>6</v>
      </c>
      <c r="Q49" s="141">
        <v>289</v>
      </c>
      <c r="R49" s="141">
        <v>552</v>
      </c>
      <c r="S49" s="142">
        <f t="shared" si="1"/>
        <v>0.52355072463768115</v>
      </c>
    </row>
    <row r="50" spans="1:19" ht="17.100000000000001" customHeight="1" x14ac:dyDescent="0.25">
      <c r="A50" s="59" t="s">
        <v>184</v>
      </c>
      <c r="B50" s="60">
        <v>788</v>
      </c>
      <c r="C50" s="61" t="s">
        <v>12</v>
      </c>
      <c r="D50" s="137">
        <f t="shared" si="0"/>
        <v>35</v>
      </c>
      <c r="E50" s="138">
        <v>253</v>
      </c>
      <c r="F50" s="138">
        <v>28</v>
      </c>
      <c r="G50" s="138">
        <v>18</v>
      </c>
      <c r="H50" s="138">
        <v>299</v>
      </c>
      <c r="I50" s="138">
        <v>210</v>
      </c>
      <c r="J50" s="138">
        <v>32</v>
      </c>
      <c r="K50" s="138">
        <v>2</v>
      </c>
      <c r="L50" s="138">
        <v>13</v>
      </c>
      <c r="M50" s="138">
        <v>57</v>
      </c>
      <c r="N50" s="138">
        <v>264</v>
      </c>
      <c r="O50" s="138">
        <v>0</v>
      </c>
      <c r="P50" s="138">
        <v>21</v>
      </c>
      <c r="Q50" s="138">
        <v>898</v>
      </c>
      <c r="R50" s="138">
        <v>1658</v>
      </c>
      <c r="S50" s="139">
        <f t="shared" si="1"/>
        <v>0.54161640530759947</v>
      </c>
    </row>
    <row r="51" spans="1:19" ht="17.100000000000001" customHeight="1" x14ac:dyDescent="0.25">
      <c r="A51" s="65">
        <v>28</v>
      </c>
      <c r="B51" s="66">
        <v>789</v>
      </c>
      <c r="C51" s="67" t="s">
        <v>126</v>
      </c>
      <c r="D51" s="140">
        <f t="shared" si="0"/>
        <v>2</v>
      </c>
      <c r="E51" s="141">
        <v>69</v>
      </c>
      <c r="F51" s="141">
        <v>11</v>
      </c>
      <c r="G51" s="141">
        <v>4</v>
      </c>
      <c r="H51" s="141">
        <v>84</v>
      </c>
      <c r="I51" s="141">
        <v>71</v>
      </c>
      <c r="J51" s="141">
        <v>7</v>
      </c>
      <c r="K51" s="141">
        <v>1</v>
      </c>
      <c r="L51" s="141">
        <v>5</v>
      </c>
      <c r="M51" s="141">
        <v>10</v>
      </c>
      <c r="N51" s="141">
        <v>86</v>
      </c>
      <c r="O51" s="141">
        <v>0</v>
      </c>
      <c r="P51" s="141">
        <v>6</v>
      </c>
      <c r="Q51" s="141">
        <v>270</v>
      </c>
      <c r="R51" s="141">
        <v>455</v>
      </c>
      <c r="S51" s="142">
        <f t="shared" si="1"/>
        <v>0.59340659340659341</v>
      </c>
    </row>
    <row r="52" spans="1:19" ht="17.100000000000001" customHeight="1" x14ac:dyDescent="0.25">
      <c r="A52" s="71">
        <v>29</v>
      </c>
      <c r="B52" s="72">
        <v>789</v>
      </c>
      <c r="C52" s="73" t="s">
        <v>128</v>
      </c>
      <c r="D52" s="134">
        <f t="shared" si="0"/>
        <v>12</v>
      </c>
      <c r="E52" s="135">
        <v>77</v>
      </c>
      <c r="F52" s="135">
        <v>8</v>
      </c>
      <c r="G52" s="135">
        <v>2</v>
      </c>
      <c r="H52" s="135">
        <v>87</v>
      </c>
      <c r="I52" s="135">
        <v>75</v>
      </c>
      <c r="J52" s="135">
        <v>7</v>
      </c>
      <c r="K52" s="135">
        <v>0</v>
      </c>
      <c r="L52" s="135">
        <v>0</v>
      </c>
      <c r="M52" s="135">
        <v>21</v>
      </c>
      <c r="N52" s="135">
        <v>69</v>
      </c>
      <c r="O52" s="135">
        <v>0</v>
      </c>
      <c r="P52" s="135">
        <v>3</v>
      </c>
      <c r="Q52" s="135">
        <v>262</v>
      </c>
      <c r="R52" s="135">
        <v>454</v>
      </c>
      <c r="S52" s="136">
        <f t="shared" si="1"/>
        <v>0.5770925110132159</v>
      </c>
    </row>
    <row r="53" spans="1:19" ht="17.100000000000001" customHeight="1" x14ac:dyDescent="0.25">
      <c r="A53" s="77" t="s">
        <v>184</v>
      </c>
      <c r="B53" s="78">
        <v>789</v>
      </c>
      <c r="C53" s="79" t="s">
        <v>11</v>
      </c>
      <c r="D53" s="152">
        <f t="shared" si="0"/>
        <v>16</v>
      </c>
      <c r="E53" s="145">
        <v>146</v>
      </c>
      <c r="F53" s="145">
        <v>19</v>
      </c>
      <c r="G53" s="145">
        <v>6</v>
      </c>
      <c r="H53" s="145">
        <v>171</v>
      </c>
      <c r="I53" s="145">
        <v>146</v>
      </c>
      <c r="J53" s="145">
        <v>14</v>
      </c>
      <c r="K53" s="145">
        <v>1</v>
      </c>
      <c r="L53" s="145">
        <v>5</v>
      </c>
      <c r="M53" s="145">
        <v>31</v>
      </c>
      <c r="N53" s="145">
        <v>155</v>
      </c>
      <c r="O53" s="145">
        <v>0</v>
      </c>
      <c r="P53" s="145">
        <v>9</v>
      </c>
      <c r="Q53" s="145">
        <v>532</v>
      </c>
      <c r="R53" s="145">
        <v>909</v>
      </c>
      <c r="S53" s="146">
        <f t="shared" si="1"/>
        <v>0.58525852585258531</v>
      </c>
    </row>
    <row r="54" spans="1:19" ht="17.100000000000001" customHeight="1" x14ac:dyDescent="0.25">
      <c r="A54" s="104">
        <v>30</v>
      </c>
      <c r="B54" s="105">
        <v>790</v>
      </c>
      <c r="C54" s="106" t="s">
        <v>126</v>
      </c>
      <c r="D54" s="153">
        <f t="shared" si="0"/>
        <v>8</v>
      </c>
      <c r="E54" s="147">
        <v>67</v>
      </c>
      <c r="F54" s="147">
        <v>8</v>
      </c>
      <c r="G54" s="147">
        <v>2</v>
      </c>
      <c r="H54" s="147">
        <v>77</v>
      </c>
      <c r="I54" s="147">
        <v>86</v>
      </c>
      <c r="J54" s="147">
        <v>3</v>
      </c>
      <c r="K54" s="147">
        <v>0</v>
      </c>
      <c r="L54" s="147">
        <v>6</v>
      </c>
      <c r="M54" s="147">
        <v>9</v>
      </c>
      <c r="N54" s="147">
        <v>78</v>
      </c>
      <c r="O54" s="147">
        <v>0</v>
      </c>
      <c r="P54" s="147">
        <v>5</v>
      </c>
      <c r="Q54" s="147">
        <v>264</v>
      </c>
      <c r="R54" s="147">
        <v>447</v>
      </c>
      <c r="S54" s="148">
        <f t="shared" si="1"/>
        <v>0.59060402684563762</v>
      </c>
    </row>
    <row r="55" spans="1:19" ht="17.100000000000001" customHeight="1" x14ac:dyDescent="0.25">
      <c r="A55" s="65">
        <v>31</v>
      </c>
      <c r="B55" s="66">
        <v>790</v>
      </c>
      <c r="C55" s="67" t="s">
        <v>128</v>
      </c>
      <c r="D55" s="140">
        <f t="shared" si="0"/>
        <v>2</v>
      </c>
      <c r="E55" s="141">
        <v>65</v>
      </c>
      <c r="F55" s="141">
        <v>8</v>
      </c>
      <c r="G55" s="141">
        <v>3</v>
      </c>
      <c r="H55" s="141">
        <v>76</v>
      </c>
      <c r="I55" s="141">
        <v>60</v>
      </c>
      <c r="J55" s="141">
        <v>4</v>
      </c>
      <c r="K55" s="141">
        <v>2</v>
      </c>
      <c r="L55" s="141">
        <v>4</v>
      </c>
      <c r="M55" s="141">
        <v>27</v>
      </c>
      <c r="N55" s="141">
        <v>78</v>
      </c>
      <c r="O55" s="141">
        <v>0</v>
      </c>
      <c r="P55" s="141">
        <v>7</v>
      </c>
      <c r="Q55" s="141">
        <v>258</v>
      </c>
      <c r="R55" s="141">
        <v>447</v>
      </c>
      <c r="S55" s="142">
        <f t="shared" si="1"/>
        <v>0.57718120805369133</v>
      </c>
    </row>
    <row r="56" spans="1:19" s="89" customFormat="1" ht="17.100000000000001" customHeight="1" x14ac:dyDescent="0.25">
      <c r="A56" s="59" t="s">
        <v>184</v>
      </c>
      <c r="B56" s="60">
        <v>790</v>
      </c>
      <c r="C56" s="61" t="s">
        <v>11</v>
      </c>
      <c r="D56" s="137">
        <f t="shared" si="0"/>
        <v>3</v>
      </c>
      <c r="E56" s="138">
        <v>132</v>
      </c>
      <c r="F56" s="138">
        <v>16</v>
      </c>
      <c r="G56" s="138">
        <v>5</v>
      </c>
      <c r="H56" s="138">
        <v>153</v>
      </c>
      <c r="I56" s="138">
        <v>146</v>
      </c>
      <c r="J56" s="138">
        <v>7</v>
      </c>
      <c r="K56" s="138">
        <v>2</v>
      </c>
      <c r="L56" s="138">
        <v>10</v>
      </c>
      <c r="M56" s="138">
        <v>36</v>
      </c>
      <c r="N56" s="138">
        <v>156</v>
      </c>
      <c r="O56" s="138">
        <v>0</v>
      </c>
      <c r="P56" s="138">
        <v>12</v>
      </c>
      <c r="Q56" s="138">
        <v>522</v>
      </c>
      <c r="R56" s="138">
        <v>894</v>
      </c>
      <c r="S56" s="139">
        <f t="shared" si="1"/>
        <v>0.58389261744966447</v>
      </c>
    </row>
    <row r="57" spans="1:19" s="89" customFormat="1" ht="17.100000000000001" customHeight="1" x14ac:dyDescent="0.25">
      <c r="A57" s="65">
        <v>32</v>
      </c>
      <c r="B57" s="66">
        <v>791</v>
      </c>
      <c r="C57" s="67" t="s">
        <v>126</v>
      </c>
      <c r="D57" s="140">
        <f t="shared" si="0"/>
        <v>8</v>
      </c>
      <c r="E57" s="141">
        <v>58</v>
      </c>
      <c r="F57" s="141">
        <v>5</v>
      </c>
      <c r="G57" s="141">
        <v>3</v>
      </c>
      <c r="H57" s="141">
        <v>66</v>
      </c>
      <c r="I57" s="141">
        <v>56</v>
      </c>
      <c r="J57" s="141">
        <v>5</v>
      </c>
      <c r="K57" s="141">
        <v>1</v>
      </c>
      <c r="L57" s="141">
        <v>3</v>
      </c>
      <c r="M57" s="141">
        <v>18</v>
      </c>
      <c r="N57" s="141">
        <v>74</v>
      </c>
      <c r="O57" s="141">
        <v>0</v>
      </c>
      <c r="P57" s="141">
        <v>8</v>
      </c>
      <c r="Q57" s="141">
        <v>231</v>
      </c>
      <c r="R57" s="141">
        <v>451</v>
      </c>
      <c r="S57" s="142">
        <f t="shared" si="1"/>
        <v>0.51219512195121952</v>
      </c>
    </row>
    <row r="58" spans="1:19" ht="17.100000000000001" customHeight="1" x14ac:dyDescent="0.25">
      <c r="A58" s="71">
        <v>33</v>
      </c>
      <c r="B58" s="72">
        <v>791</v>
      </c>
      <c r="C58" s="73" t="s">
        <v>128</v>
      </c>
      <c r="D58" s="134">
        <f t="shared" si="0"/>
        <v>4</v>
      </c>
      <c r="E58" s="135">
        <v>62</v>
      </c>
      <c r="F58" s="135">
        <v>9</v>
      </c>
      <c r="G58" s="135">
        <v>1</v>
      </c>
      <c r="H58" s="135">
        <v>72</v>
      </c>
      <c r="I58" s="135">
        <v>76</v>
      </c>
      <c r="J58" s="135">
        <v>9</v>
      </c>
      <c r="K58" s="135">
        <v>1</v>
      </c>
      <c r="L58" s="135">
        <v>4</v>
      </c>
      <c r="M58" s="135">
        <v>18</v>
      </c>
      <c r="N58" s="135">
        <v>52</v>
      </c>
      <c r="O58" s="135">
        <v>0</v>
      </c>
      <c r="P58" s="135">
        <v>5</v>
      </c>
      <c r="Q58" s="135">
        <v>237</v>
      </c>
      <c r="R58" s="135">
        <v>451</v>
      </c>
      <c r="S58" s="136">
        <f t="shared" si="1"/>
        <v>0.5254988913525499</v>
      </c>
    </row>
    <row r="59" spans="1:19" ht="17.100000000000001" customHeight="1" x14ac:dyDescent="0.25">
      <c r="A59" s="59" t="s">
        <v>184</v>
      </c>
      <c r="B59" s="60">
        <v>791</v>
      </c>
      <c r="C59" s="61" t="s">
        <v>11</v>
      </c>
      <c r="D59" s="137">
        <f t="shared" si="0"/>
        <v>6</v>
      </c>
      <c r="E59" s="138">
        <v>120</v>
      </c>
      <c r="F59" s="138">
        <v>14</v>
      </c>
      <c r="G59" s="138">
        <v>4</v>
      </c>
      <c r="H59" s="138">
        <v>138</v>
      </c>
      <c r="I59" s="138">
        <v>132</v>
      </c>
      <c r="J59" s="138">
        <v>14</v>
      </c>
      <c r="K59" s="138">
        <v>2</v>
      </c>
      <c r="L59" s="138">
        <v>7</v>
      </c>
      <c r="M59" s="138">
        <v>36</v>
      </c>
      <c r="N59" s="138">
        <v>126</v>
      </c>
      <c r="O59" s="138">
        <v>0</v>
      </c>
      <c r="P59" s="138">
        <v>13</v>
      </c>
      <c r="Q59" s="138">
        <v>468</v>
      </c>
      <c r="R59" s="138">
        <v>902</v>
      </c>
      <c r="S59" s="139">
        <f t="shared" si="1"/>
        <v>0.51884700665188466</v>
      </c>
    </row>
    <row r="60" spans="1:19" ht="17.100000000000001" customHeight="1" x14ac:dyDescent="0.25">
      <c r="A60" s="71">
        <v>34</v>
      </c>
      <c r="B60" s="72">
        <v>792</v>
      </c>
      <c r="C60" s="73" t="s">
        <v>126</v>
      </c>
      <c r="D60" s="134">
        <f t="shared" si="0"/>
        <v>61</v>
      </c>
      <c r="E60" s="135">
        <v>121</v>
      </c>
      <c r="F60" s="135">
        <v>5</v>
      </c>
      <c r="G60" s="135">
        <v>4</v>
      </c>
      <c r="H60" s="135">
        <v>130</v>
      </c>
      <c r="I60" s="135">
        <v>26</v>
      </c>
      <c r="J60" s="135">
        <v>6</v>
      </c>
      <c r="K60" s="135">
        <v>4</v>
      </c>
      <c r="L60" s="135">
        <v>2</v>
      </c>
      <c r="M60" s="135">
        <v>61</v>
      </c>
      <c r="N60" s="135">
        <v>69</v>
      </c>
      <c r="O60" s="135">
        <v>0</v>
      </c>
      <c r="P60" s="135">
        <v>14</v>
      </c>
      <c r="Q60" s="135">
        <v>312</v>
      </c>
      <c r="R60" s="135">
        <v>664</v>
      </c>
      <c r="S60" s="136">
        <f t="shared" si="1"/>
        <v>0.46987951807228917</v>
      </c>
    </row>
    <row r="61" spans="1:19" ht="17.100000000000001" customHeight="1" x14ac:dyDescent="0.25">
      <c r="A61" s="65">
        <v>35</v>
      </c>
      <c r="B61" s="66">
        <v>792</v>
      </c>
      <c r="C61" s="67" t="s">
        <v>130</v>
      </c>
      <c r="D61" s="140">
        <f t="shared" si="0"/>
        <v>5</v>
      </c>
      <c r="E61" s="141">
        <v>78</v>
      </c>
      <c r="F61" s="141">
        <v>17</v>
      </c>
      <c r="G61" s="141">
        <v>4</v>
      </c>
      <c r="H61" s="141">
        <v>99</v>
      </c>
      <c r="I61" s="141">
        <v>39</v>
      </c>
      <c r="J61" s="141">
        <v>16</v>
      </c>
      <c r="K61" s="141">
        <v>6</v>
      </c>
      <c r="L61" s="141">
        <v>2</v>
      </c>
      <c r="M61" s="141">
        <v>23</v>
      </c>
      <c r="N61" s="141">
        <v>104</v>
      </c>
      <c r="O61" s="141">
        <v>0</v>
      </c>
      <c r="P61" s="141">
        <v>6</v>
      </c>
      <c r="Q61" s="141">
        <v>295</v>
      </c>
      <c r="R61" s="141">
        <v>469</v>
      </c>
      <c r="S61" s="142">
        <f t="shared" si="1"/>
        <v>0.62899786780383793</v>
      </c>
    </row>
    <row r="62" spans="1:19" ht="17.100000000000001" customHeight="1" x14ac:dyDescent="0.25">
      <c r="A62" s="59" t="s">
        <v>184</v>
      </c>
      <c r="B62" s="60">
        <v>792</v>
      </c>
      <c r="C62" s="61" t="s">
        <v>11</v>
      </c>
      <c r="D62" s="137">
        <f t="shared" si="0"/>
        <v>56</v>
      </c>
      <c r="E62" s="138">
        <v>199</v>
      </c>
      <c r="F62" s="138">
        <v>22</v>
      </c>
      <c r="G62" s="138">
        <v>8</v>
      </c>
      <c r="H62" s="138">
        <v>229</v>
      </c>
      <c r="I62" s="138">
        <v>65</v>
      </c>
      <c r="J62" s="138">
        <v>22</v>
      </c>
      <c r="K62" s="138">
        <v>10</v>
      </c>
      <c r="L62" s="138">
        <v>4</v>
      </c>
      <c r="M62" s="138">
        <v>84</v>
      </c>
      <c r="N62" s="138">
        <v>173</v>
      </c>
      <c r="O62" s="138">
        <v>0</v>
      </c>
      <c r="P62" s="138">
        <v>20</v>
      </c>
      <c r="Q62" s="138">
        <v>607</v>
      </c>
      <c r="R62" s="138">
        <v>1133</v>
      </c>
      <c r="S62" s="139">
        <f t="shared" si="1"/>
        <v>0.53574580759046775</v>
      </c>
    </row>
    <row r="63" spans="1:19" ht="17.100000000000001" customHeight="1" x14ac:dyDescent="0.25">
      <c r="A63" s="65">
        <v>36</v>
      </c>
      <c r="B63" s="66">
        <v>793</v>
      </c>
      <c r="C63" s="67" t="s">
        <v>126</v>
      </c>
      <c r="D63" s="140">
        <f t="shared" si="0"/>
        <v>49</v>
      </c>
      <c r="E63" s="141">
        <v>48</v>
      </c>
      <c r="F63" s="141">
        <v>2</v>
      </c>
      <c r="G63" s="141">
        <v>2</v>
      </c>
      <c r="H63" s="141">
        <v>52</v>
      </c>
      <c r="I63" s="141">
        <v>66</v>
      </c>
      <c r="J63" s="141">
        <v>9</v>
      </c>
      <c r="K63" s="141">
        <v>0</v>
      </c>
      <c r="L63" s="141">
        <v>7</v>
      </c>
      <c r="M63" s="141">
        <v>7</v>
      </c>
      <c r="N63" s="141">
        <v>115</v>
      </c>
      <c r="O63" s="141">
        <v>0</v>
      </c>
      <c r="P63" s="141">
        <v>4</v>
      </c>
      <c r="Q63" s="141">
        <v>260</v>
      </c>
      <c r="R63" s="141">
        <v>480</v>
      </c>
      <c r="S63" s="142">
        <f t="shared" si="1"/>
        <v>0.54166666666666663</v>
      </c>
    </row>
    <row r="64" spans="1:19" ht="17.100000000000001" customHeight="1" x14ac:dyDescent="0.25">
      <c r="A64" s="59" t="s">
        <v>184</v>
      </c>
      <c r="B64" s="60">
        <v>793</v>
      </c>
      <c r="C64" s="61" t="s">
        <v>9</v>
      </c>
      <c r="D64" s="137">
        <f t="shared" si="0"/>
        <v>49</v>
      </c>
      <c r="E64" s="138">
        <v>48</v>
      </c>
      <c r="F64" s="138">
        <v>2</v>
      </c>
      <c r="G64" s="138">
        <v>2</v>
      </c>
      <c r="H64" s="138">
        <v>52</v>
      </c>
      <c r="I64" s="138">
        <v>66</v>
      </c>
      <c r="J64" s="138">
        <v>9</v>
      </c>
      <c r="K64" s="138">
        <v>0</v>
      </c>
      <c r="L64" s="138">
        <v>7</v>
      </c>
      <c r="M64" s="138">
        <v>7</v>
      </c>
      <c r="N64" s="138">
        <v>115</v>
      </c>
      <c r="O64" s="138">
        <v>0</v>
      </c>
      <c r="P64" s="138">
        <v>4</v>
      </c>
      <c r="Q64" s="138">
        <v>260</v>
      </c>
      <c r="R64" s="138">
        <v>480</v>
      </c>
      <c r="S64" s="139">
        <f t="shared" si="1"/>
        <v>0.54166666666666663</v>
      </c>
    </row>
    <row r="65" spans="1:19" ht="17.100000000000001" customHeight="1" x14ac:dyDescent="0.25">
      <c r="A65" s="65">
        <v>37</v>
      </c>
      <c r="B65" s="66">
        <v>794</v>
      </c>
      <c r="C65" s="67" t="s">
        <v>126</v>
      </c>
      <c r="D65" s="140">
        <f t="shared" si="0"/>
        <v>22</v>
      </c>
      <c r="E65" s="141">
        <v>1</v>
      </c>
      <c r="F65" s="141">
        <v>0</v>
      </c>
      <c r="G65" s="141">
        <v>0</v>
      </c>
      <c r="H65" s="141">
        <v>1</v>
      </c>
      <c r="I65" s="141">
        <v>19</v>
      </c>
      <c r="J65" s="141">
        <v>1</v>
      </c>
      <c r="K65" s="141">
        <v>0</v>
      </c>
      <c r="L65" s="141">
        <v>2</v>
      </c>
      <c r="M65" s="141">
        <v>9</v>
      </c>
      <c r="N65" s="141">
        <v>41</v>
      </c>
      <c r="O65" s="141">
        <v>0</v>
      </c>
      <c r="P65" s="141">
        <v>1</v>
      </c>
      <c r="Q65" s="141">
        <v>74</v>
      </c>
      <c r="R65" s="141">
        <v>149</v>
      </c>
      <c r="S65" s="142">
        <f t="shared" si="1"/>
        <v>0.49664429530201343</v>
      </c>
    </row>
    <row r="66" spans="1:19" ht="17.100000000000001" customHeight="1" x14ac:dyDescent="0.25">
      <c r="A66" s="59" t="s">
        <v>184</v>
      </c>
      <c r="B66" s="60">
        <v>794</v>
      </c>
      <c r="C66" s="61" t="s">
        <v>9</v>
      </c>
      <c r="D66" s="137">
        <f t="shared" si="0"/>
        <v>22</v>
      </c>
      <c r="E66" s="138">
        <v>1</v>
      </c>
      <c r="F66" s="138">
        <v>0</v>
      </c>
      <c r="G66" s="138">
        <v>0</v>
      </c>
      <c r="H66" s="138">
        <v>1</v>
      </c>
      <c r="I66" s="138">
        <v>19</v>
      </c>
      <c r="J66" s="138">
        <v>1</v>
      </c>
      <c r="K66" s="138">
        <v>0</v>
      </c>
      <c r="L66" s="138">
        <v>2</v>
      </c>
      <c r="M66" s="138">
        <v>9</v>
      </c>
      <c r="N66" s="138">
        <v>41</v>
      </c>
      <c r="O66" s="138">
        <v>0</v>
      </c>
      <c r="P66" s="138">
        <v>1</v>
      </c>
      <c r="Q66" s="138">
        <v>74</v>
      </c>
      <c r="R66" s="138">
        <v>149</v>
      </c>
      <c r="S66" s="139">
        <f t="shared" si="1"/>
        <v>0.49664429530201343</v>
      </c>
    </row>
    <row r="67" spans="1:19" ht="17.100000000000001" customHeight="1" x14ac:dyDescent="0.25">
      <c r="A67" s="65">
        <v>38</v>
      </c>
      <c r="B67" s="66">
        <v>795</v>
      </c>
      <c r="C67" s="67" t="s">
        <v>126</v>
      </c>
      <c r="D67" s="140">
        <f t="shared" si="0"/>
        <v>3</v>
      </c>
      <c r="E67" s="141">
        <v>2</v>
      </c>
      <c r="F67" s="141">
        <v>1</v>
      </c>
      <c r="G67" s="141">
        <v>0</v>
      </c>
      <c r="H67" s="141">
        <v>3</v>
      </c>
      <c r="I67" s="141">
        <v>36</v>
      </c>
      <c r="J67" s="141">
        <v>2</v>
      </c>
      <c r="K67" s="141">
        <v>0</v>
      </c>
      <c r="L67" s="141">
        <v>3</v>
      </c>
      <c r="M67" s="141">
        <v>4</v>
      </c>
      <c r="N67" s="141">
        <v>33</v>
      </c>
      <c r="O67" s="141">
        <v>0</v>
      </c>
      <c r="P67" s="141">
        <v>1</v>
      </c>
      <c r="Q67" s="141">
        <v>82</v>
      </c>
      <c r="R67" s="141">
        <v>145</v>
      </c>
      <c r="S67" s="142">
        <f t="shared" si="1"/>
        <v>0.56551724137931036</v>
      </c>
    </row>
    <row r="68" spans="1:19" ht="17.100000000000001" customHeight="1" x14ac:dyDescent="0.25">
      <c r="A68" s="59" t="s">
        <v>184</v>
      </c>
      <c r="B68" s="60">
        <v>795</v>
      </c>
      <c r="C68" s="61" t="s">
        <v>9</v>
      </c>
      <c r="D68" s="137">
        <f t="shared" si="0"/>
        <v>3</v>
      </c>
      <c r="E68" s="138">
        <v>2</v>
      </c>
      <c r="F68" s="138">
        <v>1</v>
      </c>
      <c r="G68" s="138">
        <v>0</v>
      </c>
      <c r="H68" s="138">
        <v>3</v>
      </c>
      <c r="I68" s="138">
        <v>36</v>
      </c>
      <c r="J68" s="138">
        <v>2</v>
      </c>
      <c r="K68" s="138">
        <v>0</v>
      </c>
      <c r="L68" s="138">
        <v>3</v>
      </c>
      <c r="M68" s="138">
        <v>4</v>
      </c>
      <c r="N68" s="138">
        <v>33</v>
      </c>
      <c r="O68" s="138">
        <v>0</v>
      </c>
      <c r="P68" s="138">
        <v>1</v>
      </c>
      <c r="Q68" s="138">
        <v>82</v>
      </c>
      <c r="R68" s="138">
        <v>145</v>
      </c>
      <c r="S68" s="139">
        <f t="shared" si="1"/>
        <v>0.56551724137931036</v>
      </c>
    </row>
    <row r="69" spans="1:19" ht="17.100000000000001" customHeight="1" x14ac:dyDescent="0.25">
      <c r="A69" s="65">
        <v>39</v>
      </c>
      <c r="B69" s="66">
        <v>1392</v>
      </c>
      <c r="C69" s="67" t="s">
        <v>126</v>
      </c>
      <c r="D69" s="140">
        <v>0</v>
      </c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>
        <v>0</v>
      </c>
      <c r="R69" s="141">
        <v>650</v>
      </c>
      <c r="S69" s="142">
        <f t="shared" si="1"/>
        <v>0</v>
      </c>
    </row>
    <row r="70" spans="1:19" ht="17.100000000000001" customHeight="1" x14ac:dyDescent="0.25">
      <c r="A70" s="59" t="s">
        <v>184</v>
      </c>
      <c r="B70" s="60">
        <v>1392</v>
      </c>
      <c r="C70" s="61" t="s">
        <v>9</v>
      </c>
      <c r="D70" s="137">
        <v>0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>
        <v>0</v>
      </c>
      <c r="R70" s="138">
        <v>650</v>
      </c>
      <c r="S70" s="139">
        <f t="shared" si="1"/>
        <v>0</v>
      </c>
    </row>
    <row r="71" spans="1:19" ht="17.100000000000001" customHeight="1" x14ac:dyDescent="0.25">
      <c r="A71" s="65">
        <v>40</v>
      </c>
      <c r="B71" s="66">
        <v>1393</v>
      </c>
      <c r="C71" s="67" t="s">
        <v>126</v>
      </c>
      <c r="D71" s="140">
        <f t="shared" si="0"/>
        <v>11</v>
      </c>
      <c r="E71" s="141">
        <v>47</v>
      </c>
      <c r="F71" s="141">
        <v>5</v>
      </c>
      <c r="G71" s="141">
        <v>4</v>
      </c>
      <c r="H71" s="141">
        <v>56</v>
      </c>
      <c r="I71" s="141">
        <v>37</v>
      </c>
      <c r="J71" s="141">
        <v>4</v>
      </c>
      <c r="K71" s="141">
        <v>10</v>
      </c>
      <c r="L71" s="141">
        <v>9</v>
      </c>
      <c r="M71" s="141">
        <v>22</v>
      </c>
      <c r="N71" s="141">
        <v>67</v>
      </c>
      <c r="O71" s="141">
        <v>0</v>
      </c>
      <c r="P71" s="141">
        <v>4</v>
      </c>
      <c r="Q71" s="141">
        <v>209</v>
      </c>
      <c r="R71" s="141">
        <v>461</v>
      </c>
      <c r="S71" s="142">
        <f t="shared" si="1"/>
        <v>0.45336225596529284</v>
      </c>
    </row>
    <row r="72" spans="1:19" ht="17.100000000000001" customHeight="1" x14ac:dyDescent="0.25">
      <c r="A72" s="71">
        <v>41</v>
      </c>
      <c r="B72" s="72">
        <v>1393</v>
      </c>
      <c r="C72" s="73" t="s">
        <v>128</v>
      </c>
      <c r="D72" s="134">
        <f t="shared" si="0"/>
        <v>13</v>
      </c>
      <c r="E72" s="135">
        <v>60</v>
      </c>
      <c r="F72" s="135">
        <v>3</v>
      </c>
      <c r="G72" s="135">
        <v>4</v>
      </c>
      <c r="H72" s="135">
        <v>67</v>
      </c>
      <c r="I72" s="135">
        <v>35</v>
      </c>
      <c r="J72" s="135">
        <v>0</v>
      </c>
      <c r="K72" s="135">
        <v>8</v>
      </c>
      <c r="L72" s="135">
        <v>11</v>
      </c>
      <c r="M72" s="135">
        <v>28</v>
      </c>
      <c r="N72" s="135">
        <v>54</v>
      </c>
      <c r="O72" s="135">
        <v>0</v>
      </c>
      <c r="P72" s="135">
        <v>4</v>
      </c>
      <c r="Q72" s="135">
        <v>207</v>
      </c>
      <c r="R72" s="135">
        <v>460</v>
      </c>
      <c r="S72" s="136">
        <f t="shared" si="1"/>
        <v>0.45</v>
      </c>
    </row>
    <row r="73" spans="1:19" ht="17.100000000000001" customHeight="1" x14ac:dyDescent="0.25">
      <c r="A73" s="77" t="s">
        <v>184</v>
      </c>
      <c r="B73" s="78">
        <v>1393</v>
      </c>
      <c r="C73" s="79" t="s">
        <v>11</v>
      </c>
      <c r="D73" s="152">
        <f t="shared" ref="D73" si="2">(LARGE(H73:N73,1)-LARGE(H73:N73,2))</f>
        <v>2</v>
      </c>
      <c r="E73" s="145">
        <v>107</v>
      </c>
      <c r="F73" s="145">
        <v>8</v>
      </c>
      <c r="G73" s="145">
        <v>8</v>
      </c>
      <c r="H73" s="145">
        <v>123</v>
      </c>
      <c r="I73" s="145">
        <v>72</v>
      </c>
      <c r="J73" s="145">
        <v>4</v>
      </c>
      <c r="K73" s="145">
        <v>18</v>
      </c>
      <c r="L73" s="145">
        <v>20</v>
      </c>
      <c r="M73" s="145">
        <v>50</v>
      </c>
      <c r="N73" s="145">
        <v>121</v>
      </c>
      <c r="O73" s="145">
        <v>0</v>
      </c>
      <c r="P73" s="145">
        <v>8</v>
      </c>
      <c r="Q73" s="145">
        <v>416</v>
      </c>
      <c r="R73" s="145">
        <v>921</v>
      </c>
      <c r="S73" s="146">
        <f t="shared" ref="S73" si="3">Q73/R73</f>
        <v>0.45168295331161779</v>
      </c>
    </row>
    <row r="74" spans="1:19" ht="11.1" customHeight="1" x14ac:dyDescent="0.25">
      <c r="B74" s="2"/>
      <c r="C74" s="2"/>
      <c r="D74" s="2"/>
    </row>
    <row r="75" spans="1:19" ht="17.100000000000001" customHeight="1" x14ac:dyDescent="0.3">
      <c r="A75" s="427" t="s">
        <v>43</v>
      </c>
      <c r="B75" s="405"/>
      <c r="C75" s="406"/>
      <c r="D75" s="407" t="s">
        <v>35</v>
      </c>
      <c r="E75" s="437" t="s">
        <v>234</v>
      </c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07" t="s">
        <v>39</v>
      </c>
      <c r="R75" s="407" t="s">
        <v>211</v>
      </c>
      <c r="S75" s="366" t="s">
        <v>33</v>
      </c>
    </row>
    <row r="76" spans="1:19" ht="15.75" customHeight="1" x14ac:dyDescent="0.25">
      <c r="A76" s="431" t="s">
        <v>123</v>
      </c>
      <c r="B76" s="425" t="s">
        <v>25</v>
      </c>
      <c r="C76" s="425" t="s">
        <v>26</v>
      </c>
      <c r="D76" s="408"/>
      <c r="E76" s="14"/>
      <c r="F76" s="7"/>
      <c r="G76" s="52" t="s">
        <v>38</v>
      </c>
      <c r="H76" s="410" t="s">
        <v>34</v>
      </c>
      <c r="I76" s="35"/>
      <c r="J76" s="7"/>
      <c r="K76" s="35"/>
      <c r="L76" s="7"/>
      <c r="M76" s="7"/>
      <c r="N76" s="7"/>
      <c r="O76" s="43"/>
      <c r="P76" s="96"/>
      <c r="Q76" s="408"/>
      <c r="R76" s="408"/>
      <c r="S76" s="367"/>
    </row>
    <row r="77" spans="1:19" ht="15.75" x14ac:dyDescent="0.25">
      <c r="A77" s="432"/>
      <c r="B77" s="360"/>
      <c r="C77" s="360"/>
      <c r="D77" s="408"/>
      <c r="E77" s="14"/>
      <c r="F77" s="7"/>
      <c r="G77" s="7"/>
      <c r="H77" s="410"/>
      <c r="I77" s="35"/>
      <c r="J77" s="7"/>
      <c r="K77" s="35"/>
      <c r="L77" s="7"/>
      <c r="M77" s="7"/>
      <c r="N77" s="7"/>
      <c r="O77" s="7"/>
      <c r="P77" s="12"/>
      <c r="Q77" s="408"/>
      <c r="R77" s="408"/>
      <c r="S77" s="367"/>
    </row>
    <row r="78" spans="1:19" ht="15.75" x14ac:dyDescent="0.25">
      <c r="A78" s="432"/>
      <c r="B78" s="360"/>
      <c r="C78" s="360"/>
      <c r="D78" s="408"/>
      <c r="E78" s="15"/>
      <c r="F78" s="8"/>
      <c r="G78" s="8"/>
      <c r="H78" s="8"/>
      <c r="I78" s="35"/>
      <c r="J78" s="8"/>
      <c r="K78" s="35"/>
      <c r="L78" s="8"/>
      <c r="M78" s="8"/>
      <c r="N78" s="8"/>
      <c r="O78" s="8"/>
      <c r="P78" s="13"/>
      <c r="Q78" s="408"/>
      <c r="R78" s="408"/>
      <c r="S78" s="367"/>
    </row>
    <row r="79" spans="1:19" ht="17.100000000000001" customHeight="1" x14ac:dyDescent="0.25">
      <c r="A79" s="433"/>
      <c r="B79" s="360"/>
      <c r="C79" s="426"/>
      <c r="D79" s="365"/>
      <c r="E79" s="297" t="s">
        <v>0</v>
      </c>
      <c r="F79" s="296" t="s">
        <v>2</v>
      </c>
      <c r="G79" s="296" t="s">
        <v>8</v>
      </c>
      <c r="H79" s="296" t="s">
        <v>34</v>
      </c>
      <c r="I79" s="296" t="s">
        <v>1</v>
      </c>
      <c r="J79" s="296" t="s">
        <v>3</v>
      </c>
      <c r="K79" s="296" t="s">
        <v>4</v>
      </c>
      <c r="L79" s="296" t="s">
        <v>5</v>
      </c>
      <c r="M79" s="296" t="s">
        <v>6</v>
      </c>
      <c r="N79" s="296" t="s">
        <v>7</v>
      </c>
      <c r="O79" s="294" t="s">
        <v>32</v>
      </c>
      <c r="P79" s="295" t="s">
        <v>40</v>
      </c>
      <c r="Q79" s="409"/>
      <c r="R79" s="409"/>
      <c r="S79" s="368"/>
    </row>
    <row r="80" spans="1:19" s="30" customFormat="1" ht="17.100000000000001" customHeight="1" x14ac:dyDescent="0.25">
      <c r="A80" s="434" t="s">
        <v>184</v>
      </c>
      <c r="B80" s="434">
        <v>24</v>
      </c>
      <c r="C80" s="434">
        <v>41</v>
      </c>
      <c r="D80" s="171">
        <f>(LARGE(H80:N80,1)-LARGE(H80:N80,2))</f>
        <v>172</v>
      </c>
      <c r="E80" s="155">
        <f>SUM(E9:E73)/2</f>
        <v>2294</v>
      </c>
      <c r="F80" s="155">
        <f t="shared" ref="F80:R80" si="4">SUM(F9:F73)/2</f>
        <v>265</v>
      </c>
      <c r="G80" s="155">
        <f t="shared" si="4"/>
        <v>92</v>
      </c>
      <c r="H80" s="155">
        <f t="shared" si="4"/>
        <v>2651</v>
      </c>
      <c r="I80" s="155">
        <f t="shared" si="4"/>
        <v>2823</v>
      </c>
      <c r="J80" s="155">
        <f t="shared" si="4"/>
        <v>248</v>
      </c>
      <c r="K80" s="155">
        <f t="shared" si="4"/>
        <v>124</v>
      </c>
      <c r="L80" s="155">
        <f t="shared" si="4"/>
        <v>263</v>
      </c>
      <c r="M80" s="155">
        <f t="shared" si="4"/>
        <v>721</v>
      </c>
      <c r="N80" s="155">
        <f t="shared" si="4"/>
        <v>2262</v>
      </c>
      <c r="O80" s="155">
        <f t="shared" si="4"/>
        <v>3</v>
      </c>
      <c r="P80" s="155">
        <f t="shared" si="4"/>
        <v>217</v>
      </c>
      <c r="Q80" s="33">
        <f>SUM(H80:P80)</f>
        <v>9312</v>
      </c>
      <c r="R80" s="125">
        <f t="shared" si="4"/>
        <v>18169</v>
      </c>
      <c r="S80" s="126">
        <f t="shared" ref="S80" si="5">Q80/R80</f>
        <v>0.51252132753591284</v>
      </c>
    </row>
    <row r="81" spans="1:19" s="30" customFormat="1" ht="17.100000000000001" customHeight="1" x14ac:dyDescent="0.25">
      <c r="A81" s="435"/>
      <c r="B81" s="435"/>
      <c r="C81" s="435"/>
      <c r="D81" s="127">
        <f>D80/$Q80</f>
        <v>1.8470790378006873E-2</v>
      </c>
      <c r="E81" s="127">
        <f t="shared" ref="E81:Q81" si="6">E80/$Q80</f>
        <v>0.24634879725085912</v>
      </c>
      <c r="F81" s="127">
        <f t="shared" si="6"/>
        <v>2.8457903780068728E-2</v>
      </c>
      <c r="G81" s="127">
        <f t="shared" si="6"/>
        <v>9.8797250859106525E-3</v>
      </c>
      <c r="H81" s="127">
        <f t="shared" si="6"/>
        <v>0.28468642611683848</v>
      </c>
      <c r="I81" s="127">
        <f t="shared" si="6"/>
        <v>0.30315721649484534</v>
      </c>
      <c r="J81" s="127">
        <f t="shared" si="6"/>
        <v>2.6632302405498281E-2</v>
      </c>
      <c r="K81" s="127">
        <f t="shared" si="6"/>
        <v>1.331615120274914E-2</v>
      </c>
      <c r="L81" s="127">
        <f t="shared" si="6"/>
        <v>2.8243127147766323E-2</v>
      </c>
      <c r="M81" s="127">
        <f t="shared" si="6"/>
        <v>7.7426975945017185E-2</v>
      </c>
      <c r="N81" s="127">
        <f t="shared" si="6"/>
        <v>0.24291237113402062</v>
      </c>
      <c r="O81" s="127">
        <f t="shared" si="6"/>
        <v>3.2216494845360824E-4</v>
      </c>
      <c r="P81" s="127">
        <f t="shared" si="6"/>
        <v>2.3303264604810997E-2</v>
      </c>
      <c r="Q81" s="127">
        <f t="shared" si="6"/>
        <v>1</v>
      </c>
      <c r="R81" s="128"/>
      <c r="S81" s="128"/>
    </row>
    <row r="82" spans="1:19" ht="11.1" customHeight="1" x14ac:dyDescent="0.25">
      <c r="B82" s="2"/>
      <c r="C82" s="2"/>
      <c r="D82" s="2"/>
    </row>
    <row r="83" spans="1:19" ht="17.100000000000001" customHeight="1" x14ac:dyDescent="0.3">
      <c r="A83" s="427" t="s">
        <v>43</v>
      </c>
      <c r="B83" s="405"/>
      <c r="C83" s="406"/>
      <c r="D83" s="407" t="s">
        <v>35</v>
      </c>
      <c r="E83" s="437" t="s">
        <v>235</v>
      </c>
      <c r="F83" s="437"/>
      <c r="G83" s="437"/>
      <c r="H83" s="437"/>
      <c r="I83" s="437"/>
      <c r="J83" s="437"/>
      <c r="K83" s="437"/>
      <c r="L83" s="437"/>
      <c r="M83" s="437"/>
      <c r="N83" s="437"/>
      <c r="O83" s="437"/>
      <c r="P83" s="437"/>
      <c r="Q83" s="407" t="s">
        <v>39</v>
      </c>
      <c r="R83" s="407" t="s">
        <v>211</v>
      </c>
      <c r="S83" s="366" t="s">
        <v>33</v>
      </c>
    </row>
    <row r="84" spans="1:19" ht="15.75" customHeight="1" x14ac:dyDescent="0.25">
      <c r="A84" s="431" t="s">
        <v>123</v>
      </c>
      <c r="B84" s="425" t="s">
        <v>25</v>
      </c>
      <c r="C84" s="425" t="s">
        <v>26</v>
      </c>
      <c r="D84" s="408"/>
      <c r="E84" s="415"/>
      <c r="F84" s="416"/>
      <c r="G84" s="421"/>
      <c r="H84" s="416"/>
      <c r="I84" s="35"/>
      <c r="J84" s="7"/>
      <c r="K84" s="35"/>
      <c r="L84" s="7"/>
      <c r="M84" s="7"/>
      <c r="N84" s="7"/>
      <c r="O84" s="43"/>
      <c r="P84" s="96"/>
      <c r="Q84" s="408"/>
      <c r="R84" s="408"/>
      <c r="S84" s="367"/>
    </row>
    <row r="85" spans="1:19" ht="15.75" x14ac:dyDescent="0.25">
      <c r="A85" s="432"/>
      <c r="B85" s="360"/>
      <c r="C85" s="360"/>
      <c r="D85" s="408"/>
      <c r="E85" s="417"/>
      <c r="F85" s="418"/>
      <c r="G85" s="422"/>
      <c r="H85" s="418"/>
      <c r="I85" s="35"/>
      <c r="J85" s="7"/>
      <c r="K85" s="35"/>
      <c r="L85" s="7"/>
      <c r="M85" s="7"/>
      <c r="N85" s="7"/>
      <c r="O85" s="7"/>
      <c r="P85" s="12"/>
      <c r="Q85" s="408"/>
      <c r="R85" s="408"/>
      <c r="S85" s="367"/>
    </row>
    <row r="86" spans="1:19" ht="15.75" x14ac:dyDescent="0.25">
      <c r="A86" s="432"/>
      <c r="B86" s="360"/>
      <c r="C86" s="360"/>
      <c r="D86" s="408"/>
      <c r="E86" s="456"/>
      <c r="F86" s="450"/>
      <c r="G86" s="451"/>
      <c r="H86" s="450"/>
      <c r="I86" s="35"/>
      <c r="J86" s="8"/>
      <c r="K86" s="35"/>
      <c r="L86" s="8"/>
      <c r="M86" s="8"/>
      <c r="N86" s="8"/>
      <c r="O86" s="8"/>
      <c r="P86" s="13"/>
      <c r="Q86" s="408"/>
      <c r="R86" s="408"/>
      <c r="S86" s="367"/>
    </row>
    <row r="87" spans="1:19" ht="17.100000000000001" customHeight="1" x14ac:dyDescent="0.25">
      <c r="A87" s="433"/>
      <c r="B87" s="360"/>
      <c r="C87" s="426"/>
      <c r="D87" s="365"/>
      <c r="E87" s="419" t="s">
        <v>0</v>
      </c>
      <c r="F87" s="420"/>
      <c r="G87" s="420" t="s">
        <v>2</v>
      </c>
      <c r="H87" s="420"/>
      <c r="I87" s="296" t="s">
        <v>1</v>
      </c>
      <c r="J87" s="296" t="s">
        <v>3</v>
      </c>
      <c r="K87" s="296" t="s">
        <v>4</v>
      </c>
      <c r="L87" s="296" t="s">
        <v>5</v>
      </c>
      <c r="M87" s="296" t="s">
        <v>6</v>
      </c>
      <c r="N87" s="296" t="s">
        <v>7</v>
      </c>
      <c r="O87" s="294" t="s">
        <v>32</v>
      </c>
      <c r="P87" s="295" t="s">
        <v>40</v>
      </c>
      <c r="Q87" s="409"/>
      <c r="R87" s="409"/>
      <c r="S87" s="368"/>
    </row>
    <row r="88" spans="1:19" s="30" customFormat="1" ht="17.100000000000001" customHeight="1" x14ac:dyDescent="0.25">
      <c r="A88" s="434" t="s">
        <v>184</v>
      </c>
      <c r="B88" s="434">
        <v>24</v>
      </c>
      <c r="C88" s="434">
        <v>41</v>
      </c>
      <c r="D88" s="154">
        <f>(LARGE(E88:N88,1)-LARGE(E88:N88,2))</f>
        <v>483</v>
      </c>
      <c r="E88" s="501">
        <f>ROUND(G80/2,0)+E80</f>
        <v>2340</v>
      </c>
      <c r="F88" s="501"/>
      <c r="G88" s="501">
        <f>INT(G80/2)+F80</f>
        <v>311</v>
      </c>
      <c r="H88" s="501"/>
      <c r="I88" s="155">
        <f>I80</f>
        <v>2823</v>
      </c>
      <c r="J88" s="155">
        <f t="shared" ref="J88:R88" si="7">J80</f>
        <v>248</v>
      </c>
      <c r="K88" s="155">
        <f t="shared" si="7"/>
        <v>124</v>
      </c>
      <c r="L88" s="155">
        <f t="shared" si="7"/>
        <v>263</v>
      </c>
      <c r="M88" s="155">
        <f t="shared" si="7"/>
        <v>721</v>
      </c>
      <c r="N88" s="155">
        <f t="shared" si="7"/>
        <v>2262</v>
      </c>
      <c r="O88" s="155">
        <f t="shared" si="7"/>
        <v>3</v>
      </c>
      <c r="P88" s="125">
        <f t="shared" si="7"/>
        <v>217</v>
      </c>
      <c r="Q88" s="33">
        <f>INT(SUM(E88:P88))</f>
        <v>9312</v>
      </c>
      <c r="R88" s="125">
        <f t="shared" si="7"/>
        <v>18169</v>
      </c>
      <c r="S88" s="126">
        <f t="shared" ref="S88" si="8">Q88/R88</f>
        <v>0.51252132753591284</v>
      </c>
    </row>
    <row r="89" spans="1:19" s="30" customFormat="1" ht="17.100000000000001" customHeight="1" x14ac:dyDescent="0.25">
      <c r="A89" s="435"/>
      <c r="B89" s="435"/>
      <c r="C89" s="435"/>
      <c r="D89" s="127">
        <f>D88/$Q88</f>
        <v>5.1868556701030931E-2</v>
      </c>
      <c r="E89" s="499">
        <f>E88/$Q88</f>
        <v>0.25128865979381443</v>
      </c>
      <c r="F89" s="500"/>
      <c r="G89" s="499">
        <f>G88/$Q88</f>
        <v>3.3397766323024054E-2</v>
      </c>
      <c r="H89" s="500"/>
      <c r="I89" s="127">
        <f t="shared" ref="I89" si="9">I88/$Q88</f>
        <v>0.30315721649484534</v>
      </c>
      <c r="J89" s="127">
        <f t="shared" ref="J89" si="10">J88/$Q88</f>
        <v>2.6632302405498281E-2</v>
      </c>
      <c r="K89" s="127">
        <f t="shared" ref="K89" si="11">K88/$Q88</f>
        <v>1.331615120274914E-2</v>
      </c>
      <c r="L89" s="127">
        <f t="shared" ref="L89" si="12">L88/$Q88</f>
        <v>2.8243127147766323E-2</v>
      </c>
      <c r="M89" s="127">
        <f t="shared" ref="M89" si="13">M88/$Q88</f>
        <v>7.7426975945017185E-2</v>
      </c>
      <c r="N89" s="127">
        <f t="shared" ref="N89" si="14">N88/$Q88</f>
        <v>0.24291237113402062</v>
      </c>
      <c r="O89" s="127">
        <f t="shared" ref="O89" si="15">O88/$Q88</f>
        <v>3.2216494845360824E-4</v>
      </c>
      <c r="P89" s="127">
        <f t="shared" ref="P89" si="16">P88/$Q88</f>
        <v>2.3303264604810997E-2</v>
      </c>
      <c r="Q89" s="127">
        <f t="shared" ref="Q89" si="17">Q88/$Q88</f>
        <v>1</v>
      </c>
      <c r="R89" s="128"/>
      <c r="S89" s="128"/>
    </row>
    <row r="90" spans="1:19" x14ac:dyDescent="0.25">
      <c r="B90" s="2"/>
      <c r="C90" s="2"/>
      <c r="D90" s="2"/>
    </row>
    <row r="91" spans="1:19" x14ac:dyDescent="0.25">
      <c r="B91" s="2"/>
      <c r="C91" s="2"/>
      <c r="D91" s="2"/>
    </row>
    <row r="92" spans="1:19" x14ac:dyDescent="0.25">
      <c r="B92" s="2"/>
      <c r="C92" s="2"/>
      <c r="D92" s="2"/>
    </row>
    <row r="93" spans="1:19" x14ac:dyDescent="0.25">
      <c r="B93" s="2"/>
      <c r="C93" s="2"/>
      <c r="D93" s="2"/>
    </row>
    <row r="94" spans="1:19" x14ac:dyDescent="0.25">
      <c r="B94" s="2"/>
      <c r="C94" s="2"/>
      <c r="D94" s="2"/>
    </row>
    <row r="95" spans="1:19" x14ac:dyDescent="0.25">
      <c r="B95" s="2"/>
      <c r="C95" s="2"/>
      <c r="D95" s="2"/>
    </row>
    <row r="96" spans="1:19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</sheetData>
  <mergeCells count="40">
    <mergeCell ref="B5:C7"/>
    <mergeCell ref="A76:A79"/>
    <mergeCell ref="B76:B79"/>
    <mergeCell ref="A80:A81"/>
    <mergeCell ref="B80:B81"/>
    <mergeCell ref="A75:C75"/>
    <mergeCell ref="C76:C79"/>
    <mergeCell ref="C80:C81"/>
    <mergeCell ref="E83:P83"/>
    <mergeCell ref="A84:A87"/>
    <mergeCell ref="G89:H89"/>
    <mergeCell ref="E84:F86"/>
    <mergeCell ref="G84:H86"/>
    <mergeCell ref="E87:F87"/>
    <mergeCell ref="G87:H87"/>
    <mergeCell ref="E88:F88"/>
    <mergeCell ref="G88:H88"/>
    <mergeCell ref="E89:F89"/>
    <mergeCell ref="B84:B87"/>
    <mergeCell ref="A88:A89"/>
    <mergeCell ref="B88:B89"/>
    <mergeCell ref="C88:C89"/>
    <mergeCell ref="C84:C87"/>
    <mergeCell ref="A83:C83"/>
    <mergeCell ref="Q83:Q87"/>
    <mergeCell ref="R83:R87"/>
    <mergeCell ref="S83:S87"/>
    <mergeCell ref="D4:D8"/>
    <mergeCell ref="H76:H77"/>
    <mergeCell ref="E4:P4"/>
    <mergeCell ref="H5:H6"/>
    <mergeCell ref="Q4:Q8"/>
    <mergeCell ref="R4:R8"/>
    <mergeCell ref="S4:S8"/>
    <mergeCell ref="Q75:Q79"/>
    <mergeCell ref="R75:R79"/>
    <mergeCell ref="S75:S79"/>
    <mergeCell ref="D83:D87"/>
    <mergeCell ref="D75:D79"/>
    <mergeCell ref="E75:P75"/>
  </mergeCells>
  <conditionalFormatting sqref="E13:N13">
    <cfRule type="cellIs" dxfId="1364" priority="51" operator="equal">
      <formula>LARGE($E13:$N13,1)</formula>
    </cfRule>
    <cfRule type="cellIs" dxfId="1363" priority="52" operator="equal">
      <formula>LARGE($E13:$N13,2)</formula>
    </cfRule>
  </conditionalFormatting>
  <conditionalFormatting sqref="E16:N16">
    <cfRule type="cellIs" dxfId="1362" priority="49" operator="equal">
      <formula>LARGE($E16:$N16,1)</formula>
    </cfRule>
    <cfRule type="cellIs" dxfId="1361" priority="50" operator="equal">
      <formula>LARGE($E16:$N16,2)</formula>
    </cfRule>
  </conditionalFormatting>
  <conditionalFormatting sqref="E21:N21">
    <cfRule type="cellIs" dxfId="1360" priority="47" operator="equal">
      <formula>LARGE($E21:$N21,1)</formula>
    </cfRule>
    <cfRule type="cellIs" dxfId="1359" priority="48" operator="equal">
      <formula>LARGE($E21:$N21,2)</formula>
    </cfRule>
  </conditionalFormatting>
  <conditionalFormatting sqref="E19:N19">
    <cfRule type="cellIs" dxfId="1358" priority="45" operator="equal">
      <formula>LARGE($E19:$N19,1)</formula>
    </cfRule>
    <cfRule type="cellIs" dxfId="1357" priority="46" operator="equal">
      <formula>LARGE($E19:$N19,2)</formula>
    </cfRule>
  </conditionalFormatting>
  <conditionalFormatting sqref="E28:N28">
    <cfRule type="cellIs" dxfId="1356" priority="43" operator="equal">
      <formula>LARGE($E28:$N28,1)</formula>
    </cfRule>
    <cfRule type="cellIs" dxfId="1355" priority="44" operator="equal">
      <formula>LARGE($E28:$N28,2)</formula>
    </cfRule>
  </conditionalFormatting>
  <conditionalFormatting sqref="E25:N25">
    <cfRule type="cellIs" dxfId="1354" priority="41" operator="equal">
      <formula>LARGE($E25:$N25,1)</formula>
    </cfRule>
    <cfRule type="cellIs" dxfId="1353" priority="42" operator="equal">
      <formula>LARGE($E25:$N25,2)</formula>
    </cfRule>
  </conditionalFormatting>
  <conditionalFormatting sqref="E23:N23">
    <cfRule type="cellIs" dxfId="1352" priority="39" operator="equal">
      <formula>LARGE($E23:$N23,1)</formula>
    </cfRule>
    <cfRule type="cellIs" dxfId="1351" priority="40" operator="equal">
      <formula>LARGE($E23:$N23,2)</formula>
    </cfRule>
  </conditionalFormatting>
  <conditionalFormatting sqref="E33:N33">
    <cfRule type="cellIs" dxfId="1350" priority="37" operator="equal">
      <formula>LARGE($E33:$N33,1)</formula>
    </cfRule>
    <cfRule type="cellIs" dxfId="1349" priority="38" operator="equal">
      <formula>LARGE($E33:$N33,2)</formula>
    </cfRule>
  </conditionalFormatting>
  <conditionalFormatting sqref="E46:N46">
    <cfRule type="cellIs" dxfId="1348" priority="35" operator="equal">
      <formula>LARGE($E46:$N46,1)</formula>
    </cfRule>
    <cfRule type="cellIs" dxfId="1347" priority="36" operator="equal">
      <formula>LARGE($E46:$N46,2)</formula>
    </cfRule>
  </conditionalFormatting>
  <conditionalFormatting sqref="E31:N31">
    <cfRule type="cellIs" dxfId="1346" priority="33" operator="equal">
      <formula>LARGE($E31:$N31,1)</formula>
    </cfRule>
    <cfRule type="cellIs" dxfId="1345" priority="34" operator="equal">
      <formula>LARGE($E31:$N31,2)</formula>
    </cfRule>
  </conditionalFormatting>
  <conditionalFormatting sqref="E88 G88 I88:N88">
    <cfRule type="cellIs" dxfId="1344" priority="1" operator="equal">
      <formula>LARGE($E88:$N88,1)</formula>
    </cfRule>
    <cfRule type="cellIs" dxfId="1343" priority="2" operator="equal">
      <formula>LARGE($E88:$N88,2)</formula>
    </cfRule>
  </conditionalFormatting>
  <conditionalFormatting sqref="E36:N36">
    <cfRule type="cellIs" dxfId="1342" priority="31" operator="equal">
      <formula>LARGE($E36:$N36,1)</formula>
    </cfRule>
    <cfRule type="cellIs" dxfId="1341" priority="32" operator="equal">
      <formula>LARGE($E36:$N36,2)</formula>
    </cfRule>
  </conditionalFormatting>
  <conditionalFormatting sqref="E38:N38">
    <cfRule type="cellIs" dxfId="1340" priority="29" operator="equal">
      <formula>LARGE($E38:$N38,1)</formula>
    </cfRule>
    <cfRule type="cellIs" dxfId="1339" priority="30" operator="equal">
      <formula>LARGE($E38:$N38,2)</formula>
    </cfRule>
  </conditionalFormatting>
  <conditionalFormatting sqref="E41:N41">
    <cfRule type="cellIs" dxfId="1338" priority="27" operator="equal">
      <formula>LARGE($E41:$N41,1)</formula>
    </cfRule>
    <cfRule type="cellIs" dxfId="1337" priority="28" operator="equal">
      <formula>LARGE($E41:$N41,2)</formula>
    </cfRule>
  </conditionalFormatting>
  <conditionalFormatting sqref="E44:N44">
    <cfRule type="cellIs" dxfId="1336" priority="25" operator="equal">
      <formula>LARGE($E44:$N44,1)</formula>
    </cfRule>
    <cfRule type="cellIs" dxfId="1335" priority="26" operator="equal">
      <formula>LARGE($E44:$N44,2)</formula>
    </cfRule>
  </conditionalFormatting>
  <conditionalFormatting sqref="E53:N53">
    <cfRule type="cellIs" dxfId="1334" priority="23" operator="equal">
      <formula>LARGE($E53:$N53,1)</formula>
    </cfRule>
    <cfRule type="cellIs" dxfId="1333" priority="24" operator="equal">
      <formula>LARGE($E53:$N53,2)</formula>
    </cfRule>
  </conditionalFormatting>
  <conditionalFormatting sqref="E50:N50">
    <cfRule type="cellIs" dxfId="1332" priority="21" operator="equal">
      <formula>LARGE($E50:$N50,1)</formula>
    </cfRule>
    <cfRule type="cellIs" dxfId="1331" priority="22" operator="equal">
      <formula>LARGE($E50:$N50,2)</formula>
    </cfRule>
  </conditionalFormatting>
  <conditionalFormatting sqref="E56:N56">
    <cfRule type="cellIs" dxfId="1330" priority="19" operator="equal">
      <formula>LARGE($E56:$N56,1)</formula>
    </cfRule>
    <cfRule type="cellIs" dxfId="1329" priority="20" operator="equal">
      <formula>LARGE($E56:$N56,2)</formula>
    </cfRule>
  </conditionalFormatting>
  <conditionalFormatting sqref="E62:N62">
    <cfRule type="cellIs" dxfId="1328" priority="17" operator="equal">
      <formula>LARGE($E62:$N62,1)</formula>
    </cfRule>
    <cfRule type="cellIs" dxfId="1327" priority="18" operator="equal">
      <formula>LARGE($E62:$N62,2)</formula>
    </cfRule>
  </conditionalFormatting>
  <conditionalFormatting sqref="E68:N68">
    <cfRule type="cellIs" dxfId="1326" priority="15" operator="equal">
      <formula>LARGE($E68:$N68,1)</formula>
    </cfRule>
    <cfRule type="cellIs" dxfId="1325" priority="16" operator="equal">
      <formula>LARGE($E68:$N68,2)</formula>
    </cfRule>
  </conditionalFormatting>
  <conditionalFormatting sqref="E59:N59">
    <cfRule type="cellIs" dxfId="1324" priority="13" operator="equal">
      <formula>LARGE($E59:$N59,1)</formula>
    </cfRule>
    <cfRule type="cellIs" dxfId="1323" priority="14" operator="equal">
      <formula>LARGE($E59:$N59,2)</formula>
    </cfRule>
  </conditionalFormatting>
  <conditionalFormatting sqref="E64:N64">
    <cfRule type="cellIs" dxfId="1322" priority="11" operator="equal">
      <formula>LARGE($E64:$N64,1)</formula>
    </cfRule>
    <cfRule type="cellIs" dxfId="1321" priority="12" operator="equal">
      <formula>LARGE($E64:$N64,2)</formula>
    </cfRule>
  </conditionalFormatting>
  <conditionalFormatting sqref="E66:N66">
    <cfRule type="cellIs" dxfId="1320" priority="9" operator="equal">
      <formula>LARGE($E66:$N66,1)</formula>
    </cfRule>
    <cfRule type="cellIs" dxfId="1319" priority="10" operator="equal">
      <formula>LARGE($E66:$N66,2)</formula>
    </cfRule>
  </conditionalFormatting>
  <conditionalFormatting sqref="E73:N73">
    <cfRule type="cellIs" dxfId="1318" priority="7" operator="equal">
      <formula>LARGE($E73:$N73,1)</formula>
    </cfRule>
    <cfRule type="cellIs" dxfId="1317" priority="8" operator="equal">
      <formula>LARGE($E73:$N73,2)</formula>
    </cfRule>
  </conditionalFormatting>
  <conditionalFormatting sqref="E80:N80">
    <cfRule type="cellIs" dxfId="1316" priority="5" operator="equal">
      <formula>LARGE($E80:$N80,1)</formula>
    </cfRule>
    <cfRule type="cellIs" dxfId="1315" priority="6" operator="equal">
      <formula>LARGE($E80:$N80,2)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2287"/>
  <sheetViews>
    <sheetView view="pageBreakPreview" zoomScaleSheetLayoutView="100" workbookViewId="0">
      <selection activeCell="O84" sqref="O84:P87"/>
    </sheetView>
  </sheetViews>
  <sheetFormatPr baseColWidth="10" defaultRowHeight="15" x14ac:dyDescent="0.25"/>
  <cols>
    <col min="1" max="1" width="12.28515625" customWidth="1"/>
    <col min="2" max="2" width="13" customWidth="1"/>
    <col min="3" max="3" width="30.28515625" customWidth="1"/>
    <col min="4" max="4" width="11.7109375" customWidth="1"/>
    <col min="5" max="12" width="11" customWidth="1"/>
    <col min="13" max="14" width="11.140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7.100000000000001" customHeight="1" x14ac:dyDescent="0.3">
      <c r="B4" s="1"/>
      <c r="C4" s="1"/>
      <c r="D4" s="407" t="s">
        <v>35</v>
      </c>
      <c r="E4" s="437" t="s">
        <v>233</v>
      </c>
      <c r="F4" s="437"/>
      <c r="G4" s="437"/>
      <c r="H4" s="437"/>
      <c r="I4" s="437"/>
      <c r="J4" s="437"/>
      <c r="K4" s="437"/>
      <c r="L4" s="437"/>
      <c r="M4" s="437"/>
      <c r="N4" s="437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59</v>
      </c>
      <c r="C5" s="443"/>
      <c r="D5" s="408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423"/>
      <c r="C6" s="443"/>
      <c r="D6" s="408"/>
      <c r="E6" s="14"/>
      <c r="F6" s="7"/>
      <c r="G6" s="7"/>
      <c r="H6" s="410"/>
      <c r="I6" s="35"/>
      <c r="J6" s="7"/>
      <c r="K6" s="7"/>
      <c r="L6" s="7"/>
      <c r="M6" s="7"/>
      <c r="N6" s="12"/>
      <c r="O6" s="408"/>
      <c r="P6" s="408"/>
      <c r="Q6" s="367"/>
    </row>
    <row r="7" spans="1:17" ht="15.75" x14ac:dyDescent="0.25">
      <c r="B7" s="424"/>
      <c r="C7" s="444"/>
      <c r="D7" s="408"/>
      <c r="E7" s="15"/>
      <c r="F7" s="8"/>
      <c r="G7" s="8"/>
      <c r="H7" s="8"/>
      <c r="I7" s="35"/>
      <c r="J7" s="8"/>
      <c r="K7" s="8"/>
      <c r="L7" s="8"/>
      <c r="M7" s="8"/>
      <c r="N7" s="13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408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3</v>
      </c>
      <c r="K8" s="293" t="s">
        <v>6</v>
      </c>
      <c r="L8" s="293" t="s">
        <v>7</v>
      </c>
      <c r="M8" s="294" t="s">
        <v>32</v>
      </c>
      <c r="N8" s="295" t="s">
        <v>40</v>
      </c>
      <c r="O8" s="409"/>
      <c r="P8" s="409"/>
      <c r="Q8" s="368"/>
    </row>
    <row r="9" spans="1:17" ht="16.5" customHeight="1" x14ac:dyDescent="0.25">
      <c r="A9" s="53">
        <v>1</v>
      </c>
      <c r="B9" s="54">
        <v>796</v>
      </c>
      <c r="C9" s="55" t="s">
        <v>126</v>
      </c>
      <c r="D9" s="131">
        <f t="shared" ref="D9:D40" si="0">(LARGE(H9:L9,1)-LARGE(H9:L9,2))</f>
        <v>45</v>
      </c>
      <c r="E9" s="132">
        <v>22</v>
      </c>
      <c r="F9" s="132">
        <v>0</v>
      </c>
      <c r="G9" s="132">
        <v>0</v>
      </c>
      <c r="H9" s="132">
        <v>22</v>
      </c>
      <c r="I9" s="132">
        <v>141</v>
      </c>
      <c r="J9" s="132">
        <v>3</v>
      </c>
      <c r="K9" s="132">
        <v>2</v>
      </c>
      <c r="L9" s="132">
        <v>96</v>
      </c>
      <c r="M9" s="132">
        <v>0</v>
      </c>
      <c r="N9" s="132">
        <v>7</v>
      </c>
      <c r="O9" s="132">
        <v>271</v>
      </c>
      <c r="P9" s="132">
        <v>489</v>
      </c>
      <c r="Q9" s="133">
        <f t="shared" ref="Q9:Q40" si="1">O9/P9</f>
        <v>0.55419222903885479</v>
      </c>
    </row>
    <row r="10" spans="1:17" ht="16.5" customHeight="1" x14ac:dyDescent="0.25">
      <c r="A10" s="71">
        <v>2</v>
      </c>
      <c r="B10" s="72">
        <v>796</v>
      </c>
      <c r="C10" s="73" t="s">
        <v>128</v>
      </c>
      <c r="D10" s="134">
        <f t="shared" si="0"/>
        <v>19</v>
      </c>
      <c r="E10" s="135">
        <v>25</v>
      </c>
      <c r="F10" s="135">
        <v>1</v>
      </c>
      <c r="G10" s="135">
        <v>0</v>
      </c>
      <c r="H10" s="135">
        <v>26</v>
      </c>
      <c r="I10" s="135">
        <v>126</v>
      </c>
      <c r="J10" s="135">
        <v>6</v>
      </c>
      <c r="K10" s="135">
        <v>4</v>
      </c>
      <c r="L10" s="135">
        <v>107</v>
      </c>
      <c r="M10" s="135">
        <v>0</v>
      </c>
      <c r="N10" s="135">
        <v>7</v>
      </c>
      <c r="O10" s="135">
        <v>276</v>
      </c>
      <c r="P10" s="135">
        <v>488</v>
      </c>
      <c r="Q10" s="136">
        <f t="shared" si="1"/>
        <v>0.56557377049180324</v>
      </c>
    </row>
    <row r="11" spans="1:17" ht="16.5" customHeight="1" x14ac:dyDescent="0.25">
      <c r="A11" s="59" t="s">
        <v>185</v>
      </c>
      <c r="B11" s="60">
        <v>796</v>
      </c>
      <c r="C11" s="61" t="s">
        <v>11</v>
      </c>
      <c r="D11" s="137">
        <f t="shared" si="0"/>
        <v>64</v>
      </c>
      <c r="E11" s="138">
        <v>47</v>
      </c>
      <c r="F11" s="138">
        <v>1</v>
      </c>
      <c r="G11" s="138">
        <v>0</v>
      </c>
      <c r="H11" s="138">
        <v>48</v>
      </c>
      <c r="I11" s="138">
        <v>267</v>
      </c>
      <c r="J11" s="138">
        <v>9</v>
      </c>
      <c r="K11" s="138">
        <v>6</v>
      </c>
      <c r="L11" s="138">
        <v>203</v>
      </c>
      <c r="M11" s="138">
        <v>0</v>
      </c>
      <c r="N11" s="138">
        <v>14</v>
      </c>
      <c r="O11" s="138">
        <v>547</v>
      </c>
      <c r="P11" s="138">
        <v>977</v>
      </c>
      <c r="Q11" s="139">
        <f t="shared" si="1"/>
        <v>0.55987717502558854</v>
      </c>
    </row>
    <row r="12" spans="1:17" ht="16.5" customHeight="1" x14ac:dyDescent="0.25">
      <c r="A12" s="71">
        <v>3</v>
      </c>
      <c r="B12" s="72">
        <v>797</v>
      </c>
      <c r="C12" s="73" t="s">
        <v>126</v>
      </c>
      <c r="D12" s="134">
        <f t="shared" si="0"/>
        <v>13</v>
      </c>
      <c r="E12" s="135">
        <v>13</v>
      </c>
      <c r="F12" s="135">
        <v>1</v>
      </c>
      <c r="G12" s="135">
        <v>0</v>
      </c>
      <c r="H12" s="135">
        <v>14</v>
      </c>
      <c r="I12" s="135">
        <v>134</v>
      </c>
      <c r="J12" s="135">
        <v>0</v>
      </c>
      <c r="K12" s="135">
        <v>2</v>
      </c>
      <c r="L12" s="135">
        <v>147</v>
      </c>
      <c r="M12" s="135">
        <v>0</v>
      </c>
      <c r="N12" s="135">
        <v>9</v>
      </c>
      <c r="O12" s="135">
        <v>306</v>
      </c>
      <c r="P12" s="135">
        <v>487</v>
      </c>
      <c r="Q12" s="136">
        <f t="shared" si="1"/>
        <v>0.62833675564681724</v>
      </c>
    </row>
    <row r="13" spans="1:17" ht="16.5" customHeight="1" x14ac:dyDescent="0.25">
      <c r="A13" s="65">
        <v>4</v>
      </c>
      <c r="B13" s="66">
        <v>797</v>
      </c>
      <c r="C13" s="67" t="s">
        <v>128</v>
      </c>
      <c r="D13" s="140">
        <f t="shared" si="0"/>
        <v>40</v>
      </c>
      <c r="E13" s="141">
        <v>10</v>
      </c>
      <c r="F13" s="141">
        <v>0</v>
      </c>
      <c r="G13" s="141">
        <v>0</v>
      </c>
      <c r="H13" s="141">
        <v>10</v>
      </c>
      <c r="I13" s="141">
        <v>149</v>
      </c>
      <c r="J13" s="141">
        <v>4</v>
      </c>
      <c r="K13" s="141">
        <v>2</v>
      </c>
      <c r="L13" s="141">
        <v>109</v>
      </c>
      <c r="M13" s="141">
        <v>0</v>
      </c>
      <c r="N13" s="141">
        <v>8</v>
      </c>
      <c r="O13" s="141">
        <v>282</v>
      </c>
      <c r="P13" s="141">
        <v>487</v>
      </c>
      <c r="Q13" s="142">
        <f t="shared" si="1"/>
        <v>0.57905544147843946</v>
      </c>
    </row>
    <row r="14" spans="1:17" ht="16.5" customHeight="1" x14ac:dyDescent="0.25">
      <c r="A14" s="59" t="s">
        <v>185</v>
      </c>
      <c r="B14" s="60">
        <v>797</v>
      </c>
      <c r="C14" s="61" t="s">
        <v>11</v>
      </c>
      <c r="D14" s="137">
        <f t="shared" si="0"/>
        <v>27</v>
      </c>
      <c r="E14" s="138">
        <v>23</v>
      </c>
      <c r="F14" s="138">
        <v>1</v>
      </c>
      <c r="G14" s="138">
        <v>0</v>
      </c>
      <c r="H14" s="138">
        <v>24</v>
      </c>
      <c r="I14" s="138">
        <v>283</v>
      </c>
      <c r="J14" s="138">
        <v>4</v>
      </c>
      <c r="K14" s="138">
        <v>4</v>
      </c>
      <c r="L14" s="138">
        <v>256</v>
      </c>
      <c r="M14" s="138">
        <v>0</v>
      </c>
      <c r="N14" s="138">
        <v>17</v>
      </c>
      <c r="O14" s="138">
        <v>588</v>
      </c>
      <c r="P14" s="138">
        <v>974</v>
      </c>
      <c r="Q14" s="139">
        <f t="shared" si="1"/>
        <v>0.60369609856262829</v>
      </c>
    </row>
    <row r="15" spans="1:17" ht="16.5" customHeight="1" x14ac:dyDescent="0.25">
      <c r="A15" s="65">
        <v>5</v>
      </c>
      <c r="B15" s="66">
        <v>798</v>
      </c>
      <c r="C15" s="67" t="s">
        <v>126</v>
      </c>
      <c r="D15" s="140">
        <f t="shared" si="0"/>
        <v>53</v>
      </c>
      <c r="E15" s="141">
        <v>18</v>
      </c>
      <c r="F15" s="141">
        <v>0</v>
      </c>
      <c r="G15" s="141">
        <v>0</v>
      </c>
      <c r="H15" s="141">
        <v>18</v>
      </c>
      <c r="I15" s="141">
        <v>73</v>
      </c>
      <c r="J15" s="141">
        <v>9</v>
      </c>
      <c r="K15" s="141">
        <v>6</v>
      </c>
      <c r="L15" s="141">
        <v>20</v>
      </c>
      <c r="M15" s="141">
        <v>0</v>
      </c>
      <c r="N15" s="141">
        <v>0</v>
      </c>
      <c r="O15" s="141">
        <v>126</v>
      </c>
      <c r="P15" s="141">
        <v>331</v>
      </c>
      <c r="Q15" s="142">
        <f t="shared" si="1"/>
        <v>0.38066465256797583</v>
      </c>
    </row>
    <row r="16" spans="1:17" ht="16.5" customHeight="1" x14ac:dyDescent="0.25">
      <c r="A16" s="59" t="s">
        <v>185</v>
      </c>
      <c r="B16" s="60">
        <v>798</v>
      </c>
      <c r="C16" s="61" t="s">
        <v>9</v>
      </c>
      <c r="D16" s="137">
        <f t="shared" si="0"/>
        <v>53</v>
      </c>
      <c r="E16" s="138">
        <v>18</v>
      </c>
      <c r="F16" s="138">
        <v>0</v>
      </c>
      <c r="G16" s="138">
        <v>0</v>
      </c>
      <c r="H16" s="138">
        <v>18</v>
      </c>
      <c r="I16" s="138">
        <v>73</v>
      </c>
      <c r="J16" s="138">
        <v>9</v>
      </c>
      <c r="K16" s="138">
        <v>6</v>
      </c>
      <c r="L16" s="138">
        <v>20</v>
      </c>
      <c r="M16" s="138">
        <v>0</v>
      </c>
      <c r="N16" s="138">
        <v>0</v>
      </c>
      <c r="O16" s="138">
        <v>126</v>
      </c>
      <c r="P16" s="138">
        <v>331</v>
      </c>
      <c r="Q16" s="139">
        <f t="shared" si="1"/>
        <v>0.38066465256797583</v>
      </c>
    </row>
    <row r="17" spans="1:17" ht="16.5" customHeight="1" x14ac:dyDescent="0.25">
      <c r="A17" s="65">
        <v>6</v>
      </c>
      <c r="B17" s="66">
        <v>799</v>
      </c>
      <c r="C17" s="67" t="s">
        <v>126</v>
      </c>
      <c r="D17" s="140">
        <f t="shared" si="0"/>
        <v>16</v>
      </c>
      <c r="E17" s="141">
        <v>23</v>
      </c>
      <c r="F17" s="141">
        <v>3</v>
      </c>
      <c r="G17" s="141">
        <v>0</v>
      </c>
      <c r="H17" s="141">
        <v>26</v>
      </c>
      <c r="I17" s="141">
        <v>69</v>
      </c>
      <c r="J17" s="141">
        <v>2</v>
      </c>
      <c r="K17" s="141">
        <v>0</v>
      </c>
      <c r="L17" s="141">
        <v>53</v>
      </c>
      <c r="M17" s="141">
        <v>0</v>
      </c>
      <c r="N17" s="141">
        <v>5</v>
      </c>
      <c r="O17" s="141">
        <v>155</v>
      </c>
      <c r="P17" s="141">
        <v>265</v>
      </c>
      <c r="Q17" s="142">
        <f t="shared" si="1"/>
        <v>0.58490566037735847</v>
      </c>
    </row>
    <row r="18" spans="1:17" ht="16.5" customHeight="1" x14ac:dyDescent="0.25">
      <c r="A18" s="59" t="s">
        <v>185</v>
      </c>
      <c r="B18" s="60">
        <v>799</v>
      </c>
      <c r="C18" s="61" t="s">
        <v>9</v>
      </c>
      <c r="D18" s="137">
        <f t="shared" si="0"/>
        <v>16</v>
      </c>
      <c r="E18" s="138">
        <v>23</v>
      </c>
      <c r="F18" s="138">
        <v>3</v>
      </c>
      <c r="G18" s="138">
        <v>0</v>
      </c>
      <c r="H18" s="138">
        <v>26</v>
      </c>
      <c r="I18" s="138">
        <v>69</v>
      </c>
      <c r="J18" s="138">
        <v>2</v>
      </c>
      <c r="K18" s="138">
        <v>0</v>
      </c>
      <c r="L18" s="138">
        <v>53</v>
      </c>
      <c r="M18" s="138">
        <v>0</v>
      </c>
      <c r="N18" s="138">
        <v>5</v>
      </c>
      <c r="O18" s="138">
        <v>155</v>
      </c>
      <c r="P18" s="138">
        <v>265</v>
      </c>
      <c r="Q18" s="139">
        <f t="shared" si="1"/>
        <v>0.58490566037735847</v>
      </c>
    </row>
    <row r="19" spans="1:17" ht="16.5" customHeight="1" x14ac:dyDescent="0.25">
      <c r="A19" s="65">
        <v>7</v>
      </c>
      <c r="B19" s="66">
        <v>800</v>
      </c>
      <c r="C19" s="67" t="s">
        <v>126</v>
      </c>
      <c r="D19" s="140">
        <f t="shared" si="0"/>
        <v>66</v>
      </c>
      <c r="E19" s="141">
        <v>9</v>
      </c>
      <c r="F19" s="141">
        <v>2</v>
      </c>
      <c r="G19" s="141">
        <v>0</v>
      </c>
      <c r="H19" s="141">
        <v>11</v>
      </c>
      <c r="I19" s="141">
        <v>129</v>
      </c>
      <c r="J19" s="141">
        <v>4</v>
      </c>
      <c r="K19" s="141">
        <v>3</v>
      </c>
      <c r="L19" s="141">
        <v>63</v>
      </c>
      <c r="M19" s="141">
        <v>0</v>
      </c>
      <c r="N19" s="141">
        <v>12</v>
      </c>
      <c r="O19" s="141">
        <v>222</v>
      </c>
      <c r="P19" s="141">
        <v>402</v>
      </c>
      <c r="Q19" s="142">
        <f t="shared" si="1"/>
        <v>0.55223880597014929</v>
      </c>
    </row>
    <row r="20" spans="1:17" ht="16.5" customHeight="1" x14ac:dyDescent="0.25">
      <c r="A20" s="71">
        <v>8</v>
      </c>
      <c r="B20" s="72">
        <v>800</v>
      </c>
      <c r="C20" s="73" t="s">
        <v>128</v>
      </c>
      <c r="D20" s="134">
        <f t="shared" si="0"/>
        <v>79</v>
      </c>
      <c r="E20" s="135">
        <v>12</v>
      </c>
      <c r="F20" s="135">
        <v>0</v>
      </c>
      <c r="G20" s="135">
        <v>0</v>
      </c>
      <c r="H20" s="135">
        <v>12</v>
      </c>
      <c r="I20" s="135">
        <v>132</v>
      </c>
      <c r="J20" s="135">
        <v>4</v>
      </c>
      <c r="K20" s="135">
        <v>3</v>
      </c>
      <c r="L20" s="135">
        <v>53</v>
      </c>
      <c r="M20" s="135">
        <v>0</v>
      </c>
      <c r="N20" s="135">
        <v>2</v>
      </c>
      <c r="O20" s="135">
        <v>206</v>
      </c>
      <c r="P20" s="135">
        <v>402</v>
      </c>
      <c r="Q20" s="136">
        <f t="shared" si="1"/>
        <v>0.51243781094527363</v>
      </c>
    </row>
    <row r="21" spans="1:17" ht="16.5" customHeight="1" x14ac:dyDescent="0.25">
      <c r="A21" s="59" t="s">
        <v>185</v>
      </c>
      <c r="B21" s="60">
        <v>800</v>
      </c>
      <c r="C21" s="61" t="s">
        <v>11</v>
      </c>
      <c r="D21" s="137">
        <f t="shared" si="0"/>
        <v>145</v>
      </c>
      <c r="E21" s="138">
        <v>21</v>
      </c>
      <c r="F21" s="138">
        <v>2</v>
      </c>
      <c r="G21" s="138">
        <v>0</v>
      </c>
      <c r="H21" s="138">
        <v>23</v>
      </c>
      <c r="I21" s="138">
        <v>261</v>
      </c>
      <c r="J21" s="138">
        <v>8</v>
      </c>
      <c r="K21" s="138">
        <v>6</v>
      </c>
      <c r="L21" s="138">
        <v>116</v>
      </c>
      <c r="M21" s="138">
        <v>0</v>
      </c>
      <c r="N21" s="138">
        <v>14</v>
      </c>
      <c r="O21" s="138">
        <v>428</v>
      </c>
      <c r="P21" s="138">
        <v>804</v>
      </c>
      <c r="Q21" s="139">
        <f t="shared" si="1"/>
        <v>0.53233830845771146</v>
      </c>
    </row>
    <row r="22" spans="1:17" ht="16.5" customHeight="1" x14ac:dyDescent="0.25">
      <c r="A22" s="71">
        <v>9</v>
      </c>
      <c r="B22" s="72">
        <v>801</v>
      </c>
      <c r="C22" s="73" t="s">
        <v>126</v>
      </c>
      <c r="D22" s="134">
        <f t="shared" si="0"/>
        <v>68</v>
      </c>
      <c r="E22" s="135">
        <v>7</v>
      </c>
      <c r="F22" s="135">
        <v>1</v>
      </c>
      <c r="G22" s="135">
        <v>0</v>
      </c>
      <c r="H22" s="135">
        <v>8</v>
      </c>
      <c r="I22" s="135">
        <v>76</v>
      </c>
      <c r="J22" s="135">
        <v>6</v>
      </c>
      <c r="K22" s="135">
        <v>4</v>
      </c>
      <c r="L22" s="135">
        <v>144</v>
      </c>
      <c r="M22" s="135">
        <v>0</v>
      </c>
      <c r="N22" s="135">
        <v>4</v>
      </c>
      <c r="O22" s="135">
        <v>242</v>
      </c>
      <c r="P22" s="135">
        <v>472</v>
      </c>
      <c r="Q22" s="136">
        <f t="shared" si="1"/>
        <v>0.51271186440677963</v>
      </c>
    </row>
    <row r="23" spans="1:17" ht="16.5" customHeight="1" x14ac:dyDescent="0.25">
      <c r="A23" s="59" t="s">
        <v>185</v>
      </c>
      <c r="B23" s="60">
        <v>801</v>
      </c>
      <c r="C23" s="61" t="s">
        <v>9</v>
      </c>
      <c r="D23" s="137">
        <f t="shared" si="0"/>
        <v>68</v>
      </c>
      <c r="E23" s="138">
        <v>7</v>
      </c>
      <c r="F23" s="138">
        <v>1</v>
      </c>
      <c r="G23" s="138">
        <v>0</v>
      </c>
      <c r="H23" s="138">
        <v>8</v>
      </c>
      <c r="I23" s="138">
        <v>76</v>
      </c>
      <c r="J23" s="138">
        <v>6</v>
      </c>
      <c r="K23" s="138">
        <v>4</v>
      </c>
      <c r="L23" s="138">
        <v>144</v>
      </c>
      <c r="M23" s="138">
        <v>0</v>
      </c>
      <c r="N23" s="138">
        <v>4</v>
      </c>
      <c r="O23" s="138">
        <v>242</v>
      </c>
      <c r="P23" s="138">
        <v>472</v>
      </c>
      <c r="Q23" s="139">
        <f t="shared" si="1"/>
        <v>0.51271186440677963</v>
      </c>
    </row>
    <row r="24" spans="1:17" ht="16.5" customHeight="1" x14ac:dyDescent="0.25">
      <c r="A24" s="71">
        <v>10</v>
      </c>
      <c r="B24" s="72">
        <v>802</v>
      </c>
      <c r="C24" s="73" t="s">
        <v>126</v>
      </c>
      <c r="D24" s="134">
        <f t="shared" si="0"/>
        <v>20</v>
      </c>
      <c r="E24" s="135">
        <v>1</v>
      </c>
      <c r="F24" s="135">
        <v>0</v>
      </c>
      <c r="G24" s="135">
        <v>0</v>
      </c>
      <c r="H24" s="135">
        <v>1</v>
      </c>
      <c r="I24" s="135">
        <v>50</v>
      </c>
      <c r="J24" s="135">
        <v>3</v>
      </c>
      <c r="K24" s="135">
        <v>0</v>
      </c>
      <c r="L24" s="135">
        <v>30</v>
      </c>
      <c r="M24" s="135">
        <v>0</v>
      </c>
      <c r="N24" s="135">
        <v>2</v>
      </c>
      <c r="O24" s="135">
        <v>86</v>
      </c>
      <c r="P24" s="135">
        <v>127</v>
      </c>
      <c r="Q24" s="136">
        <f t="shared" si="1"/>
        <v>0.67716535433070868</v>
      </c>
    </row>
    <row r="25" spans="1:17" ht="16.5" customHeight="1" x14ac:dyDescent="0.25">
      <c r="A25" s="59" t="s">
        <v>185</v>
      </c>
      <c r="B25" s="60">
        <v>802</v>
      </c>
      <c r="C25" s="61" t="s">
        <v>9</v>
      </c>
      <c r="D25" s="137">
        <f t="shared" si="0"/>
        <v>20</v>
      </c>
      <c r="E25" s="138">
        <v>1</v>
      </c>
      <c r="F25" s="138">
        <v>0</v>
      </c>
      <c r="G25" s="138">
        <v>0</v>
      </c>
      <c r="H25" s="138">
        <v>1</v>
      </c>
      <c r="I25" s="138">
        <v>50</v>
      </c>
      <c r="J25" s="138">
        <v>3</v>
      </c>
      <c r="K25" s="138">
        <v>0</v>
      </c>
      <c r="L25" s="138">
        <v>30</v>
      </c>
      <c r="M25" s="138">
        <v>0</v>
      </c>
      <c r="N25" s="138">
        <v>2</v>
      </c>
      <c r="O25" s="138">
        <v>86</v>
      </c>
      <c r="P25" s="138">
        <v>127</v>
      </c>
      <c r="Q25" s="139">
        <f t="shared" si="1"/>
        <v>0.67716535433070868</v>
      </c>
    </row>
    <row r="26" spans="1:17" ht="16.5" customHeight="1" x14ac:dyDescent="0.25">
      <c r="A26" s="71">
        <v>11</v>
      </c>
      <c r="B26" s="72">
        <v>803</v>
      </c>
      <c r="C26" s="73" t="s">
        <v>126</v>
      </c>
      <c r="D26" s="134">
        <f t="shared" si="0"/>
        <v>21</v>
      </c>
      <c r="E26" s="135">
        <v>2</v>
      </c>
      <c r="F26" s="135">
        <v>2</v>
      </c>
      <c r="G26" s="135">
        <v>0</v>
      </c>
      <c r="H26" s="135">
        <v>4</v>
      </c>
      <c r="I26" s="135">
        <v>121</v>
      </c>
      <c r="J26" s="135">
        <v>4</v>
      </c>
      <c r="K26" s="135">
        <v>5</v>
      </c>
      <c r="L26" s="135">
        <v>100</v>
      </c>
      <c r="M26" s="135">
        <v>0</v>
      </c>
      <c r="N26" s="135">
        <v>0</v>
      </c>
      <c r="O26" s="135">
        <v>234</v>
      </c>
      <c r="P26" s="135">
        <v>359</v>
      </c>
      <c r="Q26" s="136">
        <f t="shared" si="1"/>
        <v>0.65181058495821731</v>
      </c>
    </row>
    <row r="27" spans="1:17" ht="16.5" customHeight="1" x14ac:dyDescent="0.25">
      <c r="A27" s="59" t="s">
        <v>185</v>
      </c>
      <c r="B27" s="60">
        <v>803</v>
      </c>
      <c r="C27" s="61" t="s">
        <v>9</v>
      </c>
      <c r="D27" s="137">
        <f t="shared" si="0"/>
        <v>21</v>
      </c>
      <c r="E27" s="138">
        <v>2</v>
      </c>
      <c r="F27" s="138">
        <v>2</v>
      </c>
      <c r="G27" s="138">
        <v>0</v>
      </c>
      <c r="H27" s="138">
        <v>4</v>
      </c>
      <c r="I27" s="138">
        <v>121</v>
      </c>
      <c r="J27" s="138">
        <v>4</v>
      </c>
      <c r="K27" s="138">
        <v>5</v>
      </c>
      <c r="L27" s="138">
        <v>100</v>
      </c>
      <c r="M27" s="138">
        <v>0</v>
      </c>
      <c r="N27" s="138">
        <v>0</v>
      </c>
      <c r="O27" s="138">
        <v>234</v>
      </c>
      <c r="P27" s="138">
        <v>359</v>
      </c>
      <c r="Q27" s="139">
        <f t="shared" si="1"/>
        <v>0.65181058495821731</v>
      </c>
    </row>
    <row r="28" spans="1:17" ht="16.5" customHeight="1" x14ac:dyDescent="0.25">
      <c r="A28" s="71">
        <v>12</v>
      </c>
      <c r="B28" s="72">
        <v>804</v>
      </c>
      <c r="C28" s="73" t="s">
        <v>126</v>
      </c>
      <c r="D28" s="134">
        <f t="shared" si="0"/>
        <v>31</v>
      </c>
      <c r="E28" s="135">
        <v>1</v>
      </c>
      <c r="F28" s="135">
        <v>0</v>
      </c>
      <c r="G28" s="135">
        <v>0</v>
      </c>
      <c r="H28" s="135">
        <v>1</v>
      </c>
      <c r="I28" s="135">
        <v>62</v>
      </c>
      <c r="J28" s="135">
        <v>1</v>
      </c>
      <c r="K28" s="135">
        <v>1</v>
      </c>
      <c r="L28" s="135">
        <v>31</v>
      </c>
      <c r="M28" s="135">
        <v>0</v>
      </c>
      <c r="N28" s="135">
        <v>1</v>
      </c>
      <c r="O28" s="135">
        <v>97</v>
      </c>
      <c r="P28" s="135">
        <v>171</v>
      </c>
      <c r="Q28" s="136">
        <f t="shared" si="1"/>
        <v>0.56725146198830412</v>
      </c>
    </row>
    <row r="29" spans="1:17" ht="16.5" customHeight="1" x14ac:dyDescent="0.25">
      <c r="A29" s="59" t="s">
        <v>185</v>
      </c>
      <c r="B29" s="60">
        <v>804</v>
      </c>
      <c r="C29" s="61" t="s">
        <v>9</v>
      </c>
      <c r="D29" s="137">
        <f t="shared" si="0"/>
        <v>31</v>
      </c>
      <c r="E29" s="138">
        <v>1</v>
      </c>
      <c r="F29" s="138">
        <v>0</v>
      </c>
      <c r="G29" s="138">
        <v>0</v>
      </c>
      <c r="H29" s="138">
        <v>1</v>
      </c>
      <c r="I29" s="138">
        <v>62</v>
      </c>
      <c r="J29" s="138">
        <v>1</v>
      </c>
      <c r="K29" s="138">
        <v>1</v>
      </c>
      <c r="L29" s="138">
        <v>31</v>
      </c>
      <c r="M29" s="138">
        <v>0</v>
      </c>
      <c r="N29" s="138">
        <v>1</v>
      </c>
      <c r="O29" s="138">
        <v>97</v>
      </c>
      <c r="P29" s="138">
        <v>171</v>
      </c>
      <c r="Q29" s="139">
        <f t="shared" si="1"/>
        <v>0.56725146198830412</v>
      </c>
    </row>
    <row r="30" spans="1:17" ht="16.5" customHeight="1" x14ac:dyDescent="0.25">
      <c r="A30" s="71">
        <v>13</v>
      </c>
      <c r="B30" s="72">
        <v>805</v>
      </c>
      <c r="C30" s="73" t="s">
        <v>126</v>
      </c>
      <c r="D30" s="134">
        <f t="shared" si="0"/>
        <v>69</v>
      </c>
      <c r="E30" s="135">
        <v>1</v>
      </c>
      <c r="F30" s="135">
        <v>1</v>
      </c>
      <c r="G30" s="135">
        <v>0</v>
      </c>
      <c r="H30" s="135">
        <v>2</v>
      </c>
      <c r="I30" s="135">
        <v>179</v>
      </c>
      <c r="J30" s="135">
        <v>20</v>
      </c>
      <c r="K30" s="135">
        <v>8</v>
      </c>
      <c r="L30" s="135">
        <v>110</v>
      </c>
      <c r="M30" s="135">
        <v>0</v>
      </c>
      <c r="N30" s="135">
        <v>12</v>
      </c>
      <c r="O30" s="135">
        <v>331</v>
      </c>
      <c r="P30" s="135">
        <v>570</v>
      </c>
      <c r="Q30" s="136">
        <f t="shared" si="1"/>
        <v>0.58070175438596494</v>
      </c>
    </row>
    <row r="31" spans="1:17" ht="16.5" customHeight="1" x14ac:dyDescent="0.25">
      <c r="A31" s="59" t="s">
        <v>185</v>
      </c>
      <c r="B31" s="60">
        <v>805</v>
      </c>
      <c r="C31" s="61" t="s">
        <v>9</v>
      </c>
      <c r="D31" s="137">
        <f t="shared" si="0"/>
        <v>69</v>
      </c>
      <c r="E31" s="138">
        <v>1</v>
      </c>
      <c r="F31" s="138">
        <v>1</v>
      </c>
      <c r="G31" s="138">
        <v>0</v>
      </c>
      <c r="H31" s="138">
        <v>2</v>
      </c>
      <c r="I31" s="138">
        <v>179</v>
      </c>
      <c r="J31" s="138">
        <v>20</v>
      </c>
      <c r="K31" s="138">
        <v>8</v>
      </c>
      <c r="L31" s="138">
        <v>110</v>
      </c>
      <c r="M31" s="138">
        <v>0</v>
      </c>
      <c r="N31" s="138">
        <v>12</v>
      </c>
      <c r="O31" s="138">
        <v>331</v>
      </c>
      <c r="P31" s="138">
        <v>570</v>
      </c>
      <c r="Q31" s="139">
        <f t="shared" si="1"/>
        <v>0.58070175438596494</v>
      </c>
    </row>
    <row r="32" spans="1:17" ht="16.5" customHeight="1" x14ac:dyDescent="0.25">
      <c r="A32" s="71">
        <v>14</v>
      </c>
      <c r="B32" s="72">
        <v>806</v>
      </c>
      <c r="C32" s="73" t="s">
        <v>126</v>
      </c>
      <c r="D32" s="134">
        <f t="shared" si="0"/>
        <v>16</v>
      </c>
      <c r="E32" s="135">
        <v>0</v>
      </c>
      <c r="F32" s="135">
        <v>1</v>
      </c>
      <c r="G32" s="135">
        <v>0</v>
      </c>
      <c r="H32" s="135">
        <v>1</v>
      </c>
      <c r="I32" s="135">
        <v>121</v>
      </c>
      <c r="J32" s="135">
        <v>4</v>
      </c>
      <c r="K32" s="135">
        <v>1</v>
      </c>
      <c r="L32" s="135">
        <v>105</v>
      </c>
      <c r="M32" s="135">
        <v>0</v>
      </c>
      <c r="N32" s="135">
        <v>4</v>
      </c>
      <c r="O32" s="135">
        <v>236</v>
      </c>
      <c r="P32" s="135">
        <v>373</v>
      </c>
      <c r="Q32" s="136">
        <f t="shared" si="1"/>
        <v>0.63270777479892759</v>
      </c>
    </row>
    <row r="33" spans="1:17" ht="16.5" customHeight="1" x14ac:dyDescent="0.25">
      <c r="A33" s="59" t="s">
        <v>185</v>
      </c>
      <c r="B33" s="60">
        <v>806</v>
      </c>
      <c r="C33" s="61" t="s">
        <v>9</v>
      </c>
      <c r="D33" s="137">
        <f t="shared" si="0"/>
        <v>16</v>
      </c>
      <c r="E33" s="138">
        <v>0</v>
      </c>
      <c r="F33" s="138">
        <v>1</v>
      </c>
      <c r="G33" s="138">
        <v>0</v>
      </c>
      <c r="H33" s="138">
        <v>1</v>
      </c>
      <c r="I33" s="138">
        <v>121</v>
      </c>
      <c r="J33" s="138">
        <v>4</v>
      </c>
      <c r="K33" s="138">
        <v>1</v>
      </c>
      <c r="L33" s="138">
        <v>105</v>
      </c>
      <c r="M33" s="138">
        <v>0</v>
      </c>
      <c r="N33" s="138">
        <v>4</v>
      </c>
      <c r="O33" s="138">
        <v>236</v>
      </c>
      <c r="P33" s="138">
        <v>373</v>
      </c>
      <c r="Q33" s="139">
        <f t="shared" si="1"/>
        <v>0.63270777479892759</v>
      </c>
    </row>
    <row r="34" spans="1:17" ht="16.5" customHeight="1" x14ac:dyDescent="0.25">
      <c r="A34" s="71">
        <v>15</v>
      </c>
      <c r="B34" s="72">
        <v>807</v>
      </c>
      <c r="C34" s="73" t="s">
        <v>126</v>
      </c>
      <c r="D34" s="134">
        <f t="shared" si="0"/>
        <v>2</v>
      </c>
      <c r="E34" s="135">
        <v>2</v>
      </c>
      <c r="F34" s="135">
        <v>1</v>
      </c>
      <c r="G34" s="135">
        <v>0</v>
      </c>
      <c r="H34" s="135">
        <v>3</v>
      </c>
      <c r="I34" s="135">
        <v>117</v>
      </c>
      <c r="J34" s="135">
        <v>10</v>
      </c>
      <c r="K34" s="135">
        <v>3</v>
      </c>
      <c r="L34" s="135">
        <v>115</v>
      </c>
      <c r="M34" s="135">
        <v>0</v>
      </c>
      <c r="N34" s="135">
        <v>7</v>
      </c>
      <c r="O34" s="135">
        <v>255</v>
      </c>
      <c r="P34" s="135">
        <v>414</v>
      </c>
      <c r="Q34" s="136">
        <f t="shared" si="1"/>
        <v>0.61594202898550721</v>
      </c>
    </row>
    <row r="35" spans="1:17" ht="16.5" customHeight="1" x14ac:dyDescent="0.25">
      <c r="A35" s="65">
        <v>16</v>
      </c>
      <c r="B35" s="66">
        <v>807</v>
      </c>
      <c r="C35" s="67" t="s">
        <v>128</v>
      </c>
      <c r="D35" s="140">
        <f t="shared" si="0"/>
        <v>20</v>
      </c>
      <c r="E35" s="141">
        <v>2</v>
      </c>
      <c r="F35" s="141">
        <v>3</v>
      </c>
      <c r="G35" s="141">
        <v>0</v>
      </c>
      <c r="H35" s="141">
        <v>5</v>
      </c>
      <c r="I35" s="141">
        <v>100</v>
      </c>
      <c r="J35" s="141">
        <v>28</v>
      </c>
      <c r="K35" s="141">
        <v>6</v>
      </c>
      <c r="L35" s="141">
        <v>120</v>
      </c>
      <c r="M35" s="141">
        <v>0</v>
      </c>
      <c r="N35" s="141">
        <v>3</v>
      </c>
      <c r="O35" s="141">
        <v>262</v>
      </c>
      <c r="P35" s="141">
        <v>414</v>
      </c>
      <c r="Q35" s="142">
        <f t="shared" si="1"/>
        <v>0.63285024154589375</v>
      </c>
    </row>
    <row r="36" spans="1:17" ht="16.5" customHeight="1" x14ac:dyDescent="0.25">
      <c r="A36" s="59" t="s">
        <v>185</v>
      </c>
      <c r="B36" s="60">
        <v>807</v>
      </c>
      <c r="C36" s="61" t="s">
        <v>11</v>
      </c>
      <c r="D36" s="137">
        <f t="shared" si="0"/>
        <v>18</v>
      </c>
      <c r="E36" s="138">
        <v>4</v>
      </c>
      <c r="F36" s="138">
        <v>4</v>
      </c>
      <c r="G36" s="138">
        <v>0</v>
      </c>
      <c r="H36" s="138">
        <v>8</v>
      </c>
      <c r="I36" s="138">
        <v>217</v>
      </c>
      <c r="J36" s="138">
        <v>38</v>
      </c>
      <c r="K36" s="138">
        <v>9</v>
      </c>
      <c r="L36" s="138">
        <v>235</v>
      </c>
      <c r="M36" s="138">
        <v>0</v>
      </c>
      <c r="N36" s="138">
        <v>10</v>
      </c>
      <c r="O36" s="138">
        <v>517</v>
      </c>
      <c r="P36" s="138">
        <v>828</v>
      </c>
      <c r="Q36" s="139">
        <f t="shared" si="1"/>
        <v>0.62439613526570048</v>
      </c>
    </row>
    <row r="37" spans="1:17" ht="16.5" customHeight="1" x14ac:dyDescent="0.25">
      <c r="A37" s="65">
        <v>17</v>
      </c>
      <c r="B37" s="66">
        <v>808</v>
      </c>
      <c r="C37" s="67" t="s">
        <v>126</v>
      </c>
      <c r="D37" s="140">
        <f t="shared" si="0"/>
        <v>45</v>
      </c>
      <c r="E37" s="141">
        <v>3</v>
      </c>
      <c r="F37" s="141">
        <v>0</v>
      </c>
      <c r="G37" s="141">
        <v>0</v>
      </c>
      <c r="H37" s="141">
        <v>3</v>
      </c>
      <c r="I37" s="141">
        <v>152</v>
      </c>
      <c r="J37" s="141">
        <v>8</v>
      </c>
      <c r="K37" s="141">
        <v>0</v>
      </c>
      <c r="L37" s="141">
        <v>107</v>
      </c>
      <c r="M37" s="141">
        <v>0</v>
      </c>
      <c r="N37" s="141">
        <v>6</v>
      </c>
      <c r="O37" s="141">
        <v>276</v>
      </c>
      <c r="P37" s="141">
        <v>420</v>
      </c>
      <c r="Q37" s="142">
        <f t="shared" si="1"/>
        <v>0.65714285714285714</v>
      </c>
    </row>
    <row r="38" spans="1:17" ht="16.5" customHeight="1" x14ac:dyDescent="0.25">
      <c r="A38" s="71">
        <v>18</v>
      </c>
      <c r="B38" s="72">
        <v>808</v>
      </c>
      <c r="C38" s="73" t="s">
        <v>128</v>
      </c>
      <c r="D38" s="134">
        <f t="shared" si="0"/>
        <v>43</v>
      </c>
      <c r="E38" s="135">
        <v>4</v>
      </c>
      <c r="F38" s="135">
        <v>0</v>
      </c>
      <c r="G38" s="135">
        <v>0</v>
      </c>
      <c r="H38" s="135">
        <v>4</v>
      </c>
      <c r="I38" s="135">
        <v>154</v>
      </c>
      <c r="J38" s="135">
        <v>7</v>
      </c>
      <c r="K38" s="135">
        <v>2</v>
      </c>
      <c r="L38" s="135">
        <v>111</v>
      </c>
      <c r="M38" s="135">
        <v>0</v>
      </c>
      <c r="N38" s="135">
        <v>8</v>
      </c>
      <c r="O38" s="135">
        <v>286</v>
      </c>
      <c r="P38" s="135">
        <v>419</v>
      </c>
      <c r="Q38" s="136">
        <f t="shared" si="1"/>
        <v>0.68257756563245819</v>
      </c>
    </row>
    <row r="39" spans="1:17" ht="16.5" customHeight="1" x14ac:dyDescent="0.25">
      <c r="A39" s="59" t="s">
        <v>185</v>
      </c>
      <c r="B39" s="60">
        <v>808</v>
      </c>
      <c r="C39" s="61" t="s">
        <v>11</v>
      </c>
      <c r="D39" s="137">
        <f t="shared" si="0"/>
        <v>88</v>
      </c>
      <c r="E39" s="138">
        <v>7</v>
      </c>
      <c r="F39" s="138">
        <v>0</v>
      </c>
      <c r="G39" s="138">
        <v>0</v>
      </c>
      <c r="H39" s="138">
        <v>7</v>
      </c>
      <c r="I39" s="138">
        <v>306</v>
      </c>
      <c r="J39" s="138">
        <v>15</v>
      </c>
      <c r="K39" s="138">
        <v>2</v>
      </c>
      <c r="L39" s="138">
        <v>218</v>
      </c>
      <c r="M39" s="138">
        <v>0</v>
      </c>
      <c r="N39" s="138">
        <v>14</v>
      </c>
      <c r="O39" s="138">
        <v>562</v>
      </c>
      <c r="P39" s="138">
        <v>839</v>
      </c>
      <c r="Q39" s="139">
        <f t="shared" si="1"/>
        <v>0.66984505363528013</v>
      </c>
    </row>
    <row r="40" spans="1:17" ht="16.5" customHeight="1" x14ac:dyDescent="0.25">
      <c r="A40" s="71">
        <v>19</v>
      </c>
      <c r="B40" s="72">
        <v>809</v>
      </c>
      <c r="C40" s="73" t="s">
        <v>126</v>
      </c>
      <c r="D40" s="134">
        <f t="shared" si="0"/>
        <v>22</v>
      </c>
      <c r="E40" s="135">
        <v>1</v>
      </c>
      <c r="F40" s="135">
        <v>0</v>
      </c>
      <c r="G40" s="135">
        <v>0</v>
      </c>
      <c r="H40" s="135">
        <v>1</v>
      </c>
      <c r="I40" s="135">
        <v>113</v>
      </c>
      <c r="J40" s="135">
        <v>24</v>
      </c>
      <c r="K40" s="135">
        <v>1</v>
      </c>
      <c r="L40" s="135">
        <v>91</v>
      </c>
      <c r="M40" s="135">
        <v>0</v>
      </c>
      <c r="N40" s="135">
        <v>8</v>
      </c>
      <c r="O40" s="135">
        <v>238</v>
      </c>
      <c r="P40" s="135">
        <v>335</v>
      </c>
      <c r="Q40" s="136">
        <f t="shared" si="1"/>
        <v>0.71044776119402986</v>
      </c>
    </row>
    <row r="41" spans="1:17" ht="16.5" customHeight="1" x14ac:dyDescent="0.25">
      <c r="A41" s="65">
        <v>20</v>
      </c>
      <c r="B41" s="66">
        <v>809</v>
      </c>
      <c r="C41" s="67" t="s">
        <v>130</v>
      </c>
      <c r="D41" s="140">
        <f t="shared" ref="D41:D71" si="2">(LARGE(H41:L41,1)-LARGE(H41:L41,2))</f>
        <v>19</v>
      </c>
      <c r="E41" s="141">
        <v>0</v>
      </c>
      <c r="F41" s="141">
        <v>2</v>
      </c>
      <c r="G41" s="141">
        <v>1</v>
      </c>
      <c r="H41" s="141">
        <v>3</v>
      </c>
      <c r="I41" s="141">
        <v>88</v>
      </c>
      <c r="J41" s="141">
        <v>6</v>
      </c>
      <c r="K41" s="141">
        <v>6</v>
      </c>
      <c r="L41" s="141">
        <v>69</v>
      </c>
      <c r="M41" s="141">
        <v>0</v>
      </c>
      <c r="N41" s="141">
        <v>2</v>
      </c>
      <c r="O41" s="141">
        <v>174</v>
      </c>
      <c r="P41" s="141">
        <v>267</v>
      </c>
      <c r="Q41" s="142">
        <f t="shared" ref="Q41:Q71" si="3">O41/P41</f>
        <v>0.651685393258427</v>
      </c>
    </row>
    <row r="42" spans="1:17" ht="16.5" customHeight="1" x14ac:dyDescent="0.25">
      <c r="A42" s="71">
        <v>21</v>
      </c>
      <c r="B42" s="72">
        <v>809</v>
      </c>
      <c r="C42" s="73" t="s">
        <v>131</v>
      </c>
      <c r="D42" s="134">
        <f t="shared" si="2"/>
        <v>58</v>
      </c>
      <c r="E42" s="135">
        <v>2</v>
      </c>
      <c r="F42" s="135">
        <v>1</v>
      </c>
      <c r="G42" s="135">
        <v>0</v>
      </c>
      <c r="H42" s="135">
        <v>3</v>
      </c>
      <c r="I42" s="135">
        <v>141</v>
      </c>
      <c r="J42" s="135">
        <v>25</v>
      </c>
      <c r="K42" s="135">
        <v>3</v>
      </c>
      <c r="L42" s="135">
        <v>83</v>
      </c>
      <c r="M42" s="135">
        <v>0</v>
      </c>
      <c r="N42" s="135">
        <v>14</v>
      </c>
      <c r="O42" s="135">
        <v>269</v>
      </c>
      <c r="P42" s="135">
        <v>377</v>
      </c>
      <c r="Q42" s="136">
        <f t="shared" si="3"/>
        <v>0.71352785145888598</v>
      </c>
    </row>
    <row r="43" spans="1:17" ht="16.5" customHeight="1" x14ac:dyDescent="0.25">
      <c r="A43" s="65">
        <v>22</v>
      </c>
      <c r="B43" s="66">
        <v>809</v>
      </c>
      <c r="C43" s="67" t="s">
        <v>186</v>
      </c>
      <c r="D43" s="140">
        <f t="shared" si="2"/>
        <v>102</v>
      </c>
      <c r="E43" s="141">
        <v>2</v>
      </c>
      <c r="F43" s="141">
        <v>2</v>
      </c>
      <c r="G43" s="141">
        <v>0</v>
      </c>
      <c r="H43" s="141">
        <v>4</v>
      </c>
      <c r="I43" s="141">
        <v>184</v>
      </c>
      <c r="J43" s="141">
        <v>15</v>
      </c>
      <c r="K43" s="141">
        <v>1</v>
      </c>
      <c r="L43" s="141">
        <v>82</v>
      </c>
      <c r="M43" s="141">
        <v>0</v>
      </c>
      <c r="N43" s="141">
        <v>10</v>
      </c>
      <c r="O43" s="141">
        <v>296</v>
      </c>
      <c r="P43" s="141">
        <v>434</v>
      </c>
      <c r="Q43" s="142">
        <f t="shared" si="3"/>
        <v>0.6820276497695853</v>
      </c>
    </row>
    <row r="44" spans="1:17" ht="16.5" customHeight="1" x14ac:dyDescent="0.25">
      <c r="A44" s="59" t="s">
        <v>185</v>
      </c>
      <c r="B44" s="60">
        <v>809</v>
      </c>
      <c r="C44" s="61" t="s">
        <v>13</v>
      </c>
      <c r="D44" s="137">
        <f t="shared" si="2"/>
        <v>201</v>
      </c>
      <c r="E44" s="138">
        <v>5</v>
      </c>
      <c r="F44" s="138">
        <v>5</v>
      </c>
      <c r="G44" s="138">
        <v>1</v>
      </c>
      <c r="H44" s="138">
        <v>11</v>
      </c>
      <c r="I44" s="138">
        <v>526</v>
      </c>
      <c r="J44" s="138">
        <v>70</v>
      </c>
      <c r="K44" s="138">
        <v>11</v>
      </c>
      <c r="L44" s="138">
        <v>325</v>
      </c>
      <c r="M44" s="138">
        <v>0</v>
      </c>
      <c r="N44" s="138">
        <v>34</v>
      </c>
      <c r="O44" s="138">
        <v>977</v>
      </c>
      <c r="P44" s="138">
        <v>1413</v>
      </c>
      <c r="Q44" s="139">
        <f t="shared" si="3"/>
        <v>0.69143665958952583</v>
      </c>
    </row>
    <row r="45" spans="1:17" ht="15.95" customHeight="1" x14ac:dyDescent="0.25">
      <c r="A45" s="65">
        <v>23</v>
      </c>
      <c r="B45" s="66">
        <v>810</v>
      </c>
      <c r="C45" s="67" t="s">
        <v>126</v>
      </c>
      <c r="D45" s="140">
        <f t="shared" si="2"/>
        <v>28</v>
      </c>
      <c r="E45" s="141">
        <v>10</v>
      </c>
      <c r="F45" s="141">
        <v>1</v>
      </c>
      <c r="G45" s="141">
        <v>0</v>
      </c>
      <c r="H45" s="141">
        <v>11</v>
      </c>
      <c r="I45" s="141">
        <v>150</v>
      </c>
      <c r="J45" s="141">
        <v>23</v>
      </c>
      <c r="K45" s="141">
        <v>4</v>
      </c>
      <c r="L45" s="141">
        <v>178</v>
      </c>
      <c r="M45" s="141">
        <v>0</v>
      </c>
      <c r="N45" s="141">
        <v>23</v>
      </c>
      <c r="O45" s="141">
        <v>389</v>
      </c>
      <c r="P45" s="141">
        <v>679</v>
      </c>
      <c r="Q45" s="142">
        <f t="shared" si="3"/>
        <v>0.57290132547864503</v>
      </c>
    </row>
    <row r="46" spans="1:17" ht="15.95" customHeight="1" x14ac:dyDescent="0.25">
      <c r="A46" s="71">
        <v>24</v>
      </c>
      <c r="B46" s="72">
        <v>810</v>
      </c>
      <c r="C46" s="73" t="s">
        <v>128</v>
      </c>
      <c r="D46" s="134">
        <f t="shared" si="2"/>
        <v>36</v>
      </c>
      <c r="E46" s="135">
        <v>10</v>
      </c>
      <c r="F46" s="135">
        <v>4</v>
      </c>
      <c r="G46" s="135">
        <v>0</v>
      </c>
      <c r="H46" s="135">
        <v>14</v>
      </c>
      <c r="I46" s="135">
        <v>130</v>
      </c>
      <c r="J46" s="135">
        <v>16</v>
      </c>
      <c r="K46" s="135">
        <v>6</v>
      </c>
      <c r="L46" s="135">
        <v>166</v>
      </c>
      <c r="M46" s="135">
        <v>0</v>
      </c>
      <c r="N46" s="135">
        <v>15</v>
      </c>
      <c r="O46" s="135">
        <v>347</v>
      </c>
      <c r="P46" s="135">
        <v>679</v>
      </c>
      <c r="Q46" s="136">
        <f t="shared" si="3"/>
        <v>0.51104565537555224</v>
      </c>
    </row>
    <row r="47" spans="1:17" ht="15.95" customHeight="1" x14ac:dyDescent="0.25">
      <c r="A47" s="65">
        <v>25</v>
      </c>
      <c r="B47" s="66">
        <v>810</v>
      </c>
      <c r="C47" s="67" t="s">
        <v>130</v>
      </c>
      <c r="D47" s="140">
        <f t="shared" si="2"/>
        <v>74</v>
      </c>
      <c r="E47" s="141">
        <v>5</v>
      </c>
      <c r="F47" s="141">
        <v>2</v>
      </c>
      <c r="G47" s="141">
        <v>0</v>
      </c>
      <c r="H47" s="141">
        <v>7</v>
      </c>
      <c r="I47" s="141">
        <v>97</v>
      </c>
      <c r="J47" s="141">
        <v>23</v>
      </c>
      <c r="K47" s="141">
        <v>1</v>
      </c>
      <c r="L47" s="141">
        <v>10</v>
      </c>
      <c r="M47" s="141">
        <v>0</v>
      </c>
      <c r="N47" s="141">
        <v>24</v>
      </c>
      <c r="O47" s="141">
        <v>162</v>
      </c>
      <c r="P47" s="141">
        <v>384</v>
      </c>
      <c r="Q47" s="142">
        <f t="shared" si="3"/>
        <v>0.421875</v>
      </c>
    </row>
    <row r="48" spans="1:17" ht="15.95" customHeight="1" x14ac:dyDescent="0.25">
      <c r="A48" s="71">
        <v>26</v>
      </c>
      <c r="B48" s="72">
        <v>810</v>
      </c>
      <c r="C48" s="73" t="s">
        <v>131</v>
      </c>
      <c r="D48" s="134">
        <f t="shared" si="2"/>
        <v>46</v>
      </c>
      <c r="E48" s="135">
        <v>4</v>
      </c>
      <c r="F48" s="135">
        <v>1</v>
      </c>
      <c r="G48" s="135">
        <v>1</v>
      </c>
      <c r="H48" s="135">
        <v>6</v>
      </c>
      <c r="I48" s="135">
        <v>64</v>
      </c>
      <c r="J48" s="135">
        <v>22</v>
      </c>
      <c r="K48" s="135">
        <v>5</v>
      </c>
      <c r="L48" s="135">
        <v>110</v>
      </c>
      <c r="M48" s="135">
        <v>0</v>
      </c>
      <c r="N48" s="135">
        <v>10</v>
      </c>
      <c r="O48" s="135">
        <v>217</v>
      </c>
      <c r="P48" s="135">
        <v>429</v>
      </c>
      <c r="Q48" s="136">
        <f t="shared" si="3"/>
        <v>0.5058275058275058</v>
      </c>
    </row>
    <row r="49" spans="1:17" ht="15.95" customHeight="1" x14ac:dyDescent="0.25">
      <c r="A49" s="65">
        <v>27</v>
      </c>
      <c r="B49" s="66">
        <v>810</v>
      </c>
      <c r="C49" s="67" t="s">
        <v>151</v>
      </c>
      <c r="D49" s="140">
        <f t="shared" si="2"/>
        <v>50</v>
      </c>
      <c r="E49" s="141">
        <v>2</v>
      </c>
      <c r="F49" s="141">
        <v>2</v>
      </c>
      <c r="G49" s="141">
        <v>0</v>
      </c>
      <c r="H49" s="141">
        <v>4</v>
      </c>
      <c r="I49" s="141">
        <v>84</v>
      </c>
      <c r="J49" s="141">
        <v>22</v>
      </c>
      <c r="K49" s="141">
        <v>1</v>
      </c>
      <c r="L49" s="141">
        <v>34</v>
      </c>
      <c r="M49" s="141">
        <v>0</v>
      </c>
      <c r="N49" s="141">
        <v>9</v>
      </c>
      <c r="O49" s="141">
        <v>154</v>
      </c>
      <c r="P49" s="141">
        <v>384</v>
      </c>
      <c r="Q49" s="142">
        <f t="shared" si="3"/>
        <v>0.40104166666666669</v>
      </c>
    </row>
    <row r="50" spans="1:17" ht="15.95" customHeight="1" x14ac:dyDescent="0.25">
      <c r="A50" s="59" t="s">
        <v>185</v>
      </c>
      <c r="B50" s="60">
        <v>810</v>
      </c>
      <c r="C50" s="61" t="s">
        <v>14</v>
      </c>
      <c r="D50" s="137">
        <f t="shared" si="2"/>
        <v>27</v>
      </c>
      <c r="E50" s="138">
        <v>31</v>
      </c>
      <c r="F50" s="138">
        <v>10</v>
      </c>
      <c r="G50" s="138">
        <v>1</v>
      </c>
      <c r="H50" s="138">
        <v>42</v>
      </c>
      <c r="I50" s="138">
        <v>525</v>
      </c>
      <c r="J50" s="138">
        <v>106</v>
      </c>
      <c r="K50" s="138">
        <v>17</v>
      </c>
      <c r="L50" s="138">
        <v>498</v>
      </c>
      <c r="M50" s="138">
        <v>0</v>
      </c>
      <c r="N50" s="138">
        <v>81</v>
      </c>
      <c r="O50" s="138">
        <v>1269</v>
      </c>
      <c r="P50" s="138">
        <v>2555</v>
      </c>
      <c r="Q50" s="139">
        <f t="shared" si="3"/>
        <v>0.49667318982387476</v>
      </c>
    </row>
    <row r="51" spans="1:17" ht="15.95" customHeight="1" x14ac:dyDescent="0.25">
      <c r="A51" s="65">
        <v>28</v>
      </c>
      <c r="B51" s="66">
        <v>811</v>
      </c>
      <c r="C51" s="67" t="s">
        <v>126</v>
      </c>
      <c r="D51" s="140">
        <f t="shared" si="2"/>
        <v>14</v>
      </c>
      <c r="E51" s="141">
        <v>11</v>
      </c>
      <c r="F51" s="141">
        <v>5</v>
      </c>
      <c r="G51" s="141">
        <v>0</v>
      </c>
      <c r="H51" s="141">
        <v>16</v>
      </c>
      <c r="I51" s="141">
        <v>179</v>
      </c>
      <c r="J51" s="141">
        <v>49</v>
      </c>
      <c r="K51" s="141">
        <v>12</v>
      </c>
      <c r="L51" s="141">
        <v>193</v>
      </c>
      <c r="M51" s="141">
        <v>0</v>
      </c>
      <c r="N51" s="141">
        <v>13</v>
      </c>
      <c r="O51" s="141">
        <v>462</v>
      </c>
      <c r="P51" s="141">
        <v>740</v>
      </c>
      <c r="Q51" s="142">
        <f t="shared" si="3"/>
        <v>0.62432432432432428</v>
      </c>
    </row>
    <row r="52" spans="1:17" ht="15.95" customHeight="1" x14ac:dyDescent="0.25">
      <c r="A52" s="71">
        <v>29</v>
      </c>
      <c r="B52" s="72">
        <v>811</v>
      </c>
      <c r="C52" s="73" t="s">
        <v>128</v>
      </c>
      <c r="D52" s="134">
        <f t="shared" si="2"/>
        <v>53</v>
      </c>
      <c r="E52" s="135">
        <v>13</v>
      </c>
      <c r="F52" s="135">
        <v>1</v>
      </c>
      <c r="G52" s="135">
        <v>0</v>
      </c>
      <c r="H52" s="135">
        <v>14</v>
      </c>
      <c r="I52" s="135">
        <v>157</v>
      </c>
      <c r="J52" s="135">
        <v>28</v>
      </c>
      <c r="K52" s="135">
        <v>8</v>
      </c>
      <c r="L52" s="135">
        <v>210</v>
      </c>
      <c r="M52" s="135">
        <v>0</v>
      </c>
      <c r="N52" s="135">
        <v>19</v>
      </c>
      <c r="O52" s="135">
        <v>436</v>
      </c>
      <c r="P52" s="135">
        <v>739</v>
      </c>
      <c r="Q52" s="136">
        <f t="shared" si="3"/>
        <v>0.58998646820027068</v>
      </c>
    </row>
    <row r="53" spans="1:17" ht="15.95" customHeight="1" x14ac:dyDescent="0.25">
      <c r="A53" s="65">
        <v>30</v>
      </c>
      <c r="B53" s="66">
        <v>811</v>
      </c>
      <c r="C53" s="67" t="s">
        <v>130</v>
      </c>
      <c r="D53" s="140">
        <f t="shared" si="2"/>
        <v>27</v>
      </c>
      <c r="E53" s="141">
        <v>7</v>
      </c>
      <c r="F53" s="141">
        <v>2</v>
      </c>
      <c r="G53" s="141">
        <v>0</v>
      </c>
      <c r="H53" s="141">
        <v>9</v>
      </c>
      <c r="I53" s="141">
        <v>179</v>
      </c>
      <c r="J53" s="141">
        <v>12</v>
      </c>
      <c r="K53" s="141">
        <v>7</v>
      </c>
      <c r="L53" s="141">
        <v>152</v>
      </c>
      <c r="M53" s="141">
        <v>0</v>
      </c>
      <c r="N53" s="141">
        <v>13</v>
      </c>
      <c r="O53" s="141">
        <v>372</v>
      </c>
      <c r="P53" s="141">
        <v>559</v>
      </c>
      <c r="Q53" s="142">
        <f t="shared" si="3"/>
        <v>0.66547406082289806</v>
      </c>
    </row>
    <row r="54" spans="1:17" ht="15.95" customHeight="1" x14ac:dyDescent="0.25">
      <c r="A54" s="71">
        <v>31</v>
      </c>
      <c r="B54" s="72">
        <v>811</v>
      </c>
      <c r="C54" s="73" t="s">
        <v>151</v>
      </c>
      <c r="D54" s="134">
        <f t="shared" si="2"/>
        <v>7</v>
      </c>
      <c r="E54" s="135">
        <v>9</v>
      </c>
      <c r="F54" s="135">
        <v>6</v>
      </c>
      <c r="G54" s="135">
        <v>2</v>
      </c>
      <c r="H54" s="135">
        <v>17</v>
      </c>
      <c r="I54" s="135">
        <v>166</v>
      </c>
      <c r="J54" s="135">
        <v>11</v>
      </c>
      <c r="K54" s="135">
        <v>2</v>
      </c>
      <c r="L54" s="135">
        <v>159</v>
      </c>
      <c r="M54" s="135">
        <v>0</v>
      </c>
      <c r="N54" s="135">
        <v>14</v>
      </c>
      <c r="O54" s="135">
        <v>369</v>
      </c>
      <c r="P54" s="135">
        <v>559</v>
      </c>
      <c r="Q54" s="136">
        <f t="shared" si="3"/>
        <v>0.66010733452593917</v>
      </c>
    </row>
    <row r="55" spans="1:17" ht="15.95" customHeight="1" x14ac:dyDescent="0.25">
      <c r="A55" s="77" t="s">
        <v>185</v>
      </c>
      <c r="B55" s="78">
        <v>811</v>
      </c>
      <c r="C55" s="79" t="s">
        <v>13</v>
      </c>
      <c r="D55" s="152">
        <f t="shared" si="2"/>
        <v>33</v>
      </c>
      <c r="E55" s="145">
        <v>40</v>
      </c>
      <c r="F55" s="145">
        <v>14</v>
      </c>
      <c r="G55" s="145">
        <v>2</v>
      </c>
      <c r="H55" s="145">
        <v>56</v>
      </c>
      <c r="I55" s="145">
        <v>681</v>
      </c>
      <c r="J55" s="145">
        <v>100</v>
      </c>
      <c r="K55" s="145">
        <v>29</v>
      </c>
      <c r="L55" s="145">
        <v>714</v>
      </c>
      <c r="M55" s="145">
        <v>0</v>
      </c>
      <c r="N55" s="145">
        <v>59</v>
      </c>
      <c r="O55" s="145">
        <v>1639</v>
      </c>
      <c r="P55" s="145">
        <v>2597</v>
      </c>
      <c r="Q55" s="146">
        <f t="shared" si="3"/>
        <v>0.63111282248748557</v>
      </c>
    </row>
    <row r="56" spans="1:17" ht="17.100000000000001" customHeight="1" x14ac:dyDescent="0.25">
      <c r="A56" s="104">
        <v>32</v>
      </c>
      <c r="B56" s="105">
        <v>812</v>
      </c>
      <c r="C56" s="106" t="s">
        <v>126</v>
      </c>
      <c r="D56" s="153">
        <f t="shared" si="2"/>
        <v>100</v>
      </c>
      <c r="E56" s="147">
        <v>2</v>
      </c>
      <c r="F56" s="147">
        <v>1</v>
      </c>
      <c r="G56" s="147">
        <v>0</v>
      </c>
      <c r="H56" s="147">
        <v>3</v>
      </c>
      <c r="I56" s="147">
        <v>198</v>
      </c>
      <c r="J56" s="147">
        <v>9</v>
      </c>
      <c r="K56" s="147">
        <v>4</v>
      </c>
      <c r="L56" s="147">
        <v>98</v>
      </c>
      <c r="M56" s="147">
        <v>0</v>
      </c>
      <c r="N56" s="147">
        <v>7</v>
      </c>
      <c r="O56" s="147">
        <v>319</v>
      </c>
      <c r="P56" s="147">
        <v>493</v>
      </c>
      <c r="Q56" s="148">
        <f t="shared" si="3"/>
        <v>0.6470588235294118</v>
      </c>
    </row>
    <row r="57" spans="1:17" ht="17.100000000000001" customHeight="1" x14ac:dyDescent="0.25">
      <c r="A57" s="59" t="s">
        <v>185</v>
      </c>
      <c r="B57" s="60">
        <v>812</v>
      </c>
      <c r="C57" s="61" t="s">
        <v>9</v>
      </c>
      <c r="D57" s="137">
        <f t="shared" si="2"/>
        <v>100</v>
      </c>
      <c r="E57" s="138">
        <v>2</v>
      </c>
      <c r="F57" s="138">
        <v>1</v>
      </c>
      <c r="G57" s="138">
        <v>0</v>
      </c>
      <c r="H57" s="138">
        <v>3</v>
      </c>
      <c r="I57" s="138">
        <v>198</v>
      </c>
      <c r="J57" s="138">
        <v>9</v>
      </c>
      <c r="K57" s="138">
        <v>4</v>
      </c>
      <c r="L57" s="138">
        <v>98</v>
      </c>
      <c r="M57" s="138">
        <v>0</v>
      </c>
      <c r="N57" s="138">
        <v>7</v>
      </c>
      <c r="O57" s="138">
        <v>319</v>
      </c>
      <c r="P57" s="138">
        <v>493</v>
      </c>
      <c r="Q57" s="139">
        <f t="shared" si="3"/>
        <v>0.6470588235294118</v>
      </c>
    </row>
    <row r="58" spans="1:17" ht="17.100000000000001" customHeight="1" x14ac:dyDescent="0.25">
      <c r="A58" s="71">
        <v>33</v>
      </c>
      <c r="B58" s="72">
        <v>813</v>
      </c>
      <c r="C58" s="73" t="s">
        <v>126</v>
      </c>
      <c r="D58" s="134">
        <f t="shared" si="2"/>
        <v>33</v>
      </c>
      <c r="E58" s="135">
        <v>5</v>
      </c>
      <c r="F58" s="135">
        <v>1</v>
      </c>
      <c r="G58" s="135">
        <v>0</v>
      </c>
      <c r="H58" s="135">
        <v>6</v>
      </c>
      <c r="I58" s="135">
        <v>119</v>
      </c>
      <c r="J58" s="135">
        <v>3</v>
      </c>
      <c r="K58" s="135">
        <v>3</v>
      </c>
      <c r="L58" s="135">
        <v>86</v>
      </c>
      <c r="M58" s="135">
        <v>0</v>
      </c>
      <c r="N58" s="135">
        <v>1</v>
      </c>
      <c r="O58" s="135">
        <v>218</v>
      </c>
      <c r="P58" s="135">
        <v>398</v>
      </c>
      <c r="Q58" s="136">
        <f t="shared" si="3"/>
        <v>0.54773869346733672</v>
      </c>
    </row>
    <row r="59" spans="1:17" ht="17.100000000000001" customHeight="1" x14ac:dyDescent="0.25">
      <c r="A59" s="65">
        <v>34</v>
      </c>
      <c r="B59" s="66">
        <v>813</v>
      </c>
      <c r="C59" s="67" t="s">
        <v>128</v>
      </c>
      <c r="D59" s="140">
        <f t="shared" si="2"/>
        <v>11</v>
      </c>
      <c r="E59" s="141">
        <v>2</v>
      </c>
      <c r="F59" s="141">
        <v>1</v>
      </c>
      <c r="G59" s="141">
        <v>0</v>
      </c>
      <c r="H59" s="141">
        <v>3</v>
      </c>
      <c r="I59" s="141">
        <v>100</v>
      </c>
      <c r="J59" s="141">
        <v>1</v>
      </c>
      <c r="K59" s="141">
        <v>5</v>
      </c>
      <c r="L59" s="141">
        <v>89</v>
      </c>
      <c r="M59" s="141">
        <v>0</v>
      </c>
      <c r="N59" s="141">
        <v>4</v>
      </c>
      <c r="O59" s="141">
        <v>202</v>
      </c>
      <c r="P59" s="141">
        <v>398</v>
      </c>
      <c r="Q59" s="142">
        <f t="shared" si="3"/>
        <v>0.50753768844221103</v>
      </c>
    </row>
    <row r="60" spans="1:17" ht="17.100000000000001" customHeight="1" x14ac:dyDescent="0.25">
      <c r="A60" s="59" t="s">
        <v>185</v>
      </c>
      <c r="B60" s="60">
        <v>813</v>
      </c>
      <c r="C60" s="61" t="s">
        <v>11</v>
      </c>
      <c r="D60" s="137">
        <f t="shared" si="2"/>
        <v>44</v>
      </c>
      <c r="E60" s="138">
        <v>7</v>
      </c>
      <c r="F60" s="138">
        <v>2</v>
      </c>
      <c r="G60" s="138">
        <v>0</v>
      </c>
      <c r="H60" s="138">
        <v>9</v>
      </c>
      <c r="I60" s="138">
        <v>219</v>
      </c>
      <c r="J60" s="138">
        <v>4</v>
      </c>
      <c r="K60" s="138">
        <v>8</v>
      </c>
      <c r="L60" s="138">
        <v>175</v>
      </c>
      <c r="M60" s="138">
        <v>0</v>
      </c>
      <c r="N60" s="138">
        <v>5</v>
      </c>
      <c r="O60" s="138">
        <v>420</v>
      </c>
      <c r="P60" s="138">
        <v>796</v>
      </c>
      <c r="Q60" s="139">
        <f t="shared" si="3"/>
        <v>0.52763819095477382</v>
      </c>
    </row>
    <row r="61" spans="1:17" ht="17.100000000000001" customHeight="1" x14ac:dyDescent="0.25">
      <c r="A61" s="65">
        <v>35</v>
      </c>
      <c r="B61" s="66">
        <v>814</v>
      </c>
      <c r="C61" s="67" t="s">
        <v>126</v>
      </c>
      <c r="D61" s="140">
        <f t="shared" si="2"/>
        <v>80</v>
      </c>
      <c r="E61" s="141">
        <v>1</v>
      </c>
      <c r="F61" s="141">
        <v>5</v>
      </c>
      <c r="G61" s="141">
        <v>0</v>
      </c>
      <c r="H61" s="141">
        <v>6</v>
      </c>
      <c r="I61" s="141">
        <v>202</v>
      </c>
      <c r="J61" s="141">
        <v>21</v>
      </c>
      <c r="K61" s="141">
        <v>3</v>
      </c>
      <c r="L61" s="141">
        <v>122</v>
      </c>
      <c r="M61" s="141">
        <v>0</v>
      </c>
      <c r="N61" s="141">
        <v>17</v>
      </c>
      <c r="O61" s="141">
        <v>371</v>
      </c>
      <c r="P61" s="141">
        <v>551</v>
      </c>
      <c r="Q61" s="142">
        <f t="shared" si="3"/>
        <v>0.67332123411978217</v>
      </c>
    </row>
    <row r="62" spans="1:17" ht="17.100000000000001" customHeight="1" x14ac:dyDescent="0.25">
      <c r="A62" s="59" t="s">
        <v>185</v>
      </c>
      <c r="B62" s="60">
        <v>814</v>
      </c>
      <c r="C62" s="61" t="s">
        <v>9</v>
      </c>
      <c r="D62" s="137">
        <f t="shared" si="2"/>
        <v>80</v>
      </c>
      <c r="E62" s="138">
        <v>1</v>
      </c>
      <c r="F62" s="138">
        <v>5</v>
      </c>
      <c r="G62" s="138">
        <v>0</v>
      </c>
      <c r="H62" s="138">
        <v>6</v>
      </c>
      <c r="I62" s="138">
        <v>202</v>
      </c>
      <c r="J62" s="138">
        <v>21</v>
      </c>
      <c r="K62" s="138">
        <v>3</v>
      </c>
      <c r="L62" s="138">
        <v>122</v>
      </c>
      <c r="M62" s="138">
        <v>0</v>
      </c>
      <c r="N62" s="138">
        <v>17</v>
      </c>
      <c r="O62" s="138">
        <v>371</v>
      </c>
      <c r="P62" s="138">
        <v>551</v>
      </c>
      <c r="Q62" s="139">
        <f t="shared" si="3"/>
        <v>0.67332123411978217</v>
      </c>
    </row>
    <row r="63" spans="1:17" ht="17.100000000000001" customHeight="1" x14ac:dyDescent="0.25">
      <c r="A63" s="65">
        <v>36</v>
      </c>
      <c r="B63" s="66">
        <v>815</v>
      </c>
      <c r="C63" s="67" t="s">
        <v>126</v>
      </c>
      <c r="D63" s="140">
        <f t="shared" si="2"/>
        <v>75</v>
      </c>
      <c r="E63" s="141">
        <v>0</v>
      </c>
      <c r="F63" s="141">
        <v>0</v>
      </c>
      <c r="G63" s="141">
        <v>0</v>
      </c>
      <c r="H63" s="141">
        <v>0</v>
      </c>
      <c r="I63" s="141">
        <v>167</v>
      </c>
      <c r="J63" s="141">
        <v>34</v>
      </c>
      <c r="K63" s="141">
        <v>2</v>
      </c>
      <c r="L63" s="141">
        <v>92</v>
      </c>
      <c r="M63" s="141">
        <v>0</v>
      </c>
      <c r="N63" s="141">
        <v>3</v>
      </c>
      <c r="O63" s="141">
        <v>298</v>
      </c>
      <c r="P63" s="141">
        <v>458</v>
      </c>
      <c r="Q63" s="142">
        <f t="shared" si="3"/>
        <v>0.6506550218340611</v>
      </c>
    </row>
    <row r="64" spans="1:17" ht="17.100000000000001" customHeight="1" x14ac:dyDescent="0.25">
      <c r="A64" s="59" t="s">
        <v>185</v>
      </c>
      <c r="B64" s="60">
        <v>815</v>
      </c>
      <c r="C64" s="61" t="s">
        <v>9</v>
      </c>
      <c r="D64" s="137">
        <f t="shared" si="2"/>
        <v>75</v>
      </c>
      <c r="E64" s="138">
        <v>0</v>
      </c>
      <c r="F64" s="138">
        <v>0</v>
      </c>
      <c r="G64" s="138">
        <v>0</v>
      </c>
      <c r="H64" s="138">
        <v>0</v>
      </c>
      <c r="I64" s="138">
        <v>167</v>
      </c>
      <c r="J64" s="138">
        <v>34</v>
      </c>
      <c r="K64" s="138">
        <v>2</v>
      </c>
      <c r="L64" s="138">
        <v>92</v>
      </c>
      <c r="M64" s="138">
        <v>0</v>
      </c>
      <c r="N64" s="138">
        <v>3</v>
      </c>
      <c r="O64" s="138">
        <v>298</v>
      </c>
      <c r="P64" s="138">
        <v>458</v>
      </c>
      <c r="Q64" s="139">
        <f t="shared" si="3"/>
        <v>0.6506550218340611</v>
      </c>
    </row>
    <row r="65" spans="1:17" ht="17.100000000000001" customHeight="1" x14ac:dyDescent="0.25">
      <c r="A65" s="65">
        <v>37</v>
      </c>
      <c r="B65" s="66">
        <v>816</v>
      </c>
      <c r="C65" s="67" t="s">
        <v>126</v>
      </c>
      <c r="D65" s="140">
        <f t="shared" si="2"/>
        <v>19</v>
      </c>
      <c r="E65" s="141">
        <v>1</v>
      </c>
      <c r="F65" s="141">
        <v>6</v>
      </c>
      <c r="G65" s="141">
        <v>0</v>
      </c>
      <c r="H65" s="141">
        <v>7</v>
      </c>
      <c r="I65" s="141">
        <v>197</v>
      </c>
      <c r="J65" s="141">
        <v>3</v>
      </c>
      <c r="K65" s="141">
        <v>5</v>
      </c>
      <c r="L65" s="141">
        <v>216</v>
      </c>
      <c r="M65" s="141">
        <v>1</v>
      </c>
      <c r="N65" s="141">
        <v>9</v>
      </c>
      <c r="O65" s="141">
        <v>438</v>
      </c>
      <c r="P65" s="141">
        <v>719</v>
      </c>
      <c r="Q65" s="142">
        <f t="shared" si="3"/>
        <v>0.60917941585535462</v>
      </c>
    </row>
    <row r="66" spans="1:17" ht="17.100000000000001" customHeight="1" x14ac:dyDescent="0.25">
      <c r="A66" s="71">
        <v>38</v>
      </c>
      <c r="B66" s="72">
        <v>816</v>
      </c>
      <c r="C66" s="73" t="s">
        <v>128</v>
      </c>
      <c r="D66" s="134">
        <f t="shared" si="2"/>
        <v>88</v>
      </c>
      <c r="E66" s="135">
        <v>3</v>
      </c>
      <c r="F66" s="135">
        <v>2</v>
      </c>
      <c r="G66" s="135">
        <v>0</v>
      </c>
      <c r="H66" s="135">
        <v>5</v>
      </c>
      <c r="I66" s="135">
        <v>273</v>
      </c>
      <c r="J66" s="135">
        <v>5</v>
      </c>
      <c r="K66" s="135">
        <v>5</v>
      </c>
      <c r="L66" s="135">
        <v>185</v>
      </c>
      <c r="M66" s="135">
        <v>0</v>
      </c>
      <c r="N66" s="135">
        <v>11</v>
      </c>
      <c r="O66" s="135">
        <v>484</v>
      </c>
      <c r="P66" s="135">
        <v>719</v>
      </c>
      <c r="Q66" s="136">
        <f t="shared" si="3"/>
        <v>0.67315716272600834</v>
      </c>
    </row>
    <row r="67" spans="1:17" ht="17.100000000000001" customHeight="1" x14ac:dyDescent="0.25">
      <c r="A67" s="59" t="s">
        <v>185</v>
      </c>
      <c r="B67" s="60">
        <v>816</v>
      </c>
      <c r="C67" s="61" t="s">
        <v>11</v>
      </c>
      <c r="D67" s="137">
        <f t="shared" si="2"/>
        <v>69</v>
      </c>
      <c r="E67" s="138">
        <v>4</v>
      </c>
      <c r="F67" s="138">
        <v>8</v>
      </c>
      <c r="G67" s="138">
        <v>0</v>
      </c>
      <c r="H67" s="138">
        <v>12</v>
      </c>
      <c r="I67" s="138">
        <v>470</v>
      </c>
      <c r="J67" s="138">
        <v>8</v>
      </c>
      <c r="K67" s="138">
        <v>10</v>
      </c>
      <c r="L67" s="138">
        <v>401</v>
      </c>
      <c r="M67" s="138">
        <v>1</v>
      </c>
      <c r="N67" s="138">
        <v>20</v>
      </c>
      <c r="O67" s="138">
        <v>922</v>
      </c>
      <c r="P67" s="138">
        <v>1438</v>
      </c>
      <c r="Q67" s="139">
        <f t="shared" si="3"/>
        <v>0.64116828929068148</v>
      </c>
    </row>
    <row r="68" spans="1:17" ht="16.5" customHeight="1" x14ac:dyDescent="0.25">
      <c r="A68" s="71">
        <v>39</v>
      </c>
      <c r="B68" s="72">
        <v>817</v>
      </c>
      <c r="C68" s="73" t="s">
        <v>126</v>
      </c>
      <c r="D68" s="134">
        <f t="shared" si="2"/>
        <v>95</v>
      </c>
      <c r="E68" s="135">
        <v>5</v>
      </c>
      <c r="F68" s="135">
        <v>6</v>
      </c>
      <c r="G68" s="135">
        <v>0</v>
      </c>
      <c r="H68" s="135">
        <v>11</v>
      </c>
      <c r="I68" s="135">
        <v>191</v>
      </c>
      <c r="J68" s="135">
        <v>18</v>
      </c>
      <c r="K68" s="135">
        <v>10</v>
      </c>
      <c r="L68" s="135">
        <v>96</v>
      </c>
      <c r="M68" s="135">
        <v>0</v>
      </c>
      <c r="N68" s="135">
        <v>22</v>
      </c>
      <c r="O68" s="135">
        <v>348</v>
      </c>
      <c r="P68" s="135">
        <v>561</v>
      </c>
      <c r="Q68" s="136">
        <f t="shared" si="3"/>
        <v>0.6203208556149733</v>
      </c>
    </row>
    <row r="69" spans="1:17" ht="16.5" customHeight="1" x14ac:dyDescent="0.25">
      <c r="A69" s="65">
        <v>40</v>
      </c>
      <c r="B69" s="66">
        <v>817</v>
      </c>
      <c r="C69" s="67" t="s">
        <v>128</v>
      </c>
      <c r="D69" s="140">
        <f t="shared" si="2"/>
        <v>150</v>
      </c>
      <c r="E69" s="141">
        <v>7</v>
      </c>
      <c r="F69" s="141">
        <v>6</v>
      </c>
      <c r="G69" s="141">
        <v>1</v>
      </c>
      <c r="H69" s="141">
        <v>14</v>
      </c>
      <c r="I69" s="141">
        <v>240</v>
      </c>
      <c r="J69" s="141">
        <v>24</v>
      </c>
      <c r="K69" s="141">
        <v>14</v>
      </c>
      <c r="L69" s="141">
        <v>90</v>
      </c>
      <c r="M69" s="141">
        <v>0</v>
      </c>
      <c r="N69" s="141">
        <v>5</v>
      </c>
      <c r="O69" s="141">
        <v>387</v>
      </c>
      <c r="P69" s="141">
        <v>561</v>
      </c>
      <c r="Q69" s="142">
        <f t="shared" si="3"/>
        <v>0.68983957219251335</v>
      </c>
    </row>
    <row r="70" spans="1:17" ht="16.5" customHeight="1" x14ac:dyDescent="0.25">
      <c r="A70" s="71">
        <v>41</v>
      </c>
      <c r="B70" s="72">
        <v>817</v>
      </c>
      <c r="C70" s="73" t="s">
        <v>129</v>
      </c>
      <c r="D70" s="134">
        <f t="shared" si="2"/>
        <v>74</v>
      </c>
      <c r="E70" s="135">
        <v>5</v>
      </c>
      <c r="F70" s="135">
        <v>4</v>
      </c>
      <c r="G70" s="135">
        <v>2</v>
      </c>
      <c r="H70" s="135">
        <v>11</v>
      </c>
      <c r="I70" s="135">
        <v>197</v>
      </c>
      <c r="J70" s="135">
        <v>14</v>
      </c>
      <c r="K70" s="135">
        <v>5</v>
      </c>
      <c r="L70" s="135">
        <v>123</v>
      </c>
      <c r="M70" s="135">
        <v>0</v>
      </c>
      <c r="N70" s="135">
        <v>6</v>
      </c>
      <c r="O70" s="135">
        <v>356</v>
      </c>
      <c r="P70" s="135">
        <v>561</v>
      </c>
      <c r="Q70" s="136">
        <f t="shared" si="3"/>
        <v>0.63458110516934041</v>
      </c>
    </row>
    <row r="71" spans="1:17" ht="16.5" customHeight="1" x14ac:dyDescent="0.25">
      <c r="A71" s="59" t="s">
        <v>185</v>
      </c>
      <c r="B71" s="60">
        <v>817</v>
      </c>
      <c r="C71" s="61" t="s">
        <v>12</v>
      </c>
      <c r="D71" s="137">
        <f t="shared" si="2"/>
        <v>319</v>
      </c>
      <c r="E71" s="138">
        <v>17</v>
      </c>
      <c r="F71" s="138">
        <v>16</v>
      </c>
      <c r="G71" s="138">
        <v>3</v>
      </c>
      <c r="H71" s="138">
        <v>36</v>
      </c>
      <c r="I71" s="138">
        <v>628</v>
      </c>
      <c r="J71" s="138">
        <v>56</v>
      </c>
      <c r="K71" s="138">
        <v>29</v>
      </c>
      <c r="L71" s="138">
        <v>309</v>
      </c>
      <c r="M71" s="138">
        <v>0</v>
      </c>
      <c r="N71" s="138">
        <v>33</v>
      </c>
      <c r="O71" s="138">
        <v>1091</v>
      </c>
      <c r="P71" s="138">
        <v>1683</v>
      </c>
      <c r="Q71" s="139">
        <f t="shared" si="3"/>
        <v>0.64824717765894235</v>
      </c>
    </row>
    <row r="72" spans="1:17" ht="16.5" customHeight="1" x14ac:dyDescent="0.25">
      <c r="A72" s="71">
        <v>42</v>
      </c>
      <c r="B72" s="72">
        <v>818</v>
      </c>
      <c r="C72" s="73" t="s">
        <v>126</v>
      </c>
      <c r="D72" s="134">
        <f t="shared" ref="D72:D101" si="4">(LARGE(H72:L72,1)-LARGE(H72:L72,2))</f>
        <v>48</v>
      </c>
      <c r="E72" s="135">
        <v>7</v>
      </c>
      <c r="F72" s="135">
        <v>4</v>
      </c>
      <c r="G72" s="135">
        <v>0</v>
      </c>
      <c r="H72" s="135">
        <v>11</v>
      </c>
      <c r="I72" s="135">
        <v>50</v>
      </c>
      <c r="J72" s="135">
        <v>8</v>
      </c>
      <c r="K72" s="135">
        <v>16</v>
      </c>
      <c r="L72" s="135">
        <v>98</v>
      </c>
      <c r="M72" s="135">
        <v>0</v>
      </c>
      <c r="N72" s="135">
        <v>11</v>
      </c>
      <c r="O72" s="135">
        <v>194</v>
      </c>
      <c r="P72" s="135">
        <v>447</v>
      </c>
      <c r="Q72" s="136">
        <f t="shared" ref="Q72:Q101" si="5">O72/P72</f>
        <v>0.43400447427293065</v>
      </c>
    </row>
    <row r="73" spans="1:17" ht="16.5" customHeight="1" x14ac:dyDescent="0.25">
      <c r="A73" s="59" t="s">
        <v>185</v>
      </c>
      <c r="B73" s="60">
        <v>818</v>
      </c>
      <c r="C73" s="61" t="s">
        <v>9</v>
      </c>
      <c r="D73" s="137">
        <f t="shared" si="4"/>
        <v>48</v>
      </c>
      <c r="E73" s="138">
        <v>7</v>
      </c>
      <c r="F73" s="138">
        <v>4</v>
      </c>
      <c r="G73" s="138">
        <v>0</v>
      </c>
      <c r="H73" s="138">
        <v>11</v>
      </c>
      <c r="I73" s="138">
        <v>50</v>
      </c>
      <c r="J73" s="138">
        <v>8</v>
      </c>
      <c r="K73" s="138">
        <v>16</v>
      </c>
      <c r="L73" s="138">
        <v>98</v>
      </c>
      <c r="M73" s="138">
        <v>0</v>
      </c>
      <c r="N73" s="138">
        <v>11</v>
      </c>
      <c r="O73" s="138">
        <v>194</v>
      </c>
      <c r="P73" s="138">
        <v>447</v>
      </c>
      <c r="Q73" s="139">
        <f t="shared" si="5"/>
        <v>0.43400447427293065</v>
      </c>
    </row>
    <row r="74" spans="1:17" ht="16.5" customHeight="1" x14ac:dyDescent="0.25">
      <c r="A74" s="71">
        <v>43</v>
      </c>
      <c r="B74" s="72">
        <v>820</v>
      </c>
      <c r="C74" s="73" t="s">
        <v>126</v>
      </c>
      <c r="D74" s="134">
        <f t="shared" si="4"/>
        <v>44</v>
      </c>
      <c r="E74" s="135">
        <v>2</v>
      </c>
      <c r="F74" s="135">
        <v>0</v>
      </c>
      <c r="G74" s="135">
        <v>0</v>
      </c>
      <c r="H74" s="135">
        <v>2</v>
      </c>
      <c r="I74" s="135">
        <v>52</v>
      </c>
      <c r="J74" s="135">
        <v>2</v>
      </c>
      <c r="K74" s="135">
        <v>2</v>
      </c>
      <c r="L74" s="135">
        <v>96</v>
      </c>
      <c r="M74" s="135">
        <v>0</v>
      </c>
      <c r="N74" s="135">
        <v>2</v>
      </c>
      <c r="O74" s="135">
        <v>156</v>
      </c>
      <c r="P74" s="135">
        <v>252</v>
      </c>
      <c r="Q74" s="136">
        <f t="shared" si="5"/>
        <v>0.61904761904761907</v>
      </c>
    </row>
    <row r="75" spans="1:17" ht="16.5" customHeight="1" x14ac:dyDescent="0.25">
      <c r="A75" s="65">
        <v>44</v>
      </c>
      <c r="B75" s="66">
        <v>820</v>
      </c>
      <c r="C75" s="67" t="s">
        <v>130</v>
      </c>
      <c r="D75" s="140">
        <f t="shared" si="4"/>
        <v>17</v>
      </c>
      <c r="E75" s="141">
        <v>8</v>
      </c>
      <c r="F75" s="141">
        <v>1</v>
      </c>
      <c r="G75" s="141">
        <v>0</v>
      </c>
      <c r="H75" s="141">
        <v>9</v>
      </c>
      <c r="I75" s="141">
        <v>139</v>
      </c>
      <c r="J75" s="141">
        <v>14</v>
      </c>
      <c r="K75" s="141">
        <v>6</v>
      </c>
      <c r="L75" s="141">
        <v>122</v>
      </c>
      <c r="M75" s="141">
        <v>0</v>
      </c>
      <c r="N75" s="141">
        <v>6</v>
      </c>
      <c r="O75" s="141">
        <v>296</v>
      </c>
      <c r="P75" s="141">
        <v>439</v>
      </c>
      <c r="Q75" s="142">
        <f t="shared" si="5"/>
        <v>0.67425968109339407</v>
      </c>
    </row>
    <row r="76" spans="1:17" ht="16.5" customHeight="1" x14ac:dyDescent="0.25">
      <c r="A76" s="71">
        <v>45</v>
      </c>
      <c r="B76" s="72">
        <v>820</v>
      </c>
      <c r="C76" s="73" t="s">
        <v>131</v>
      </c>
      <c r="D76" s="134">
        <f t="shared" si="4"/>
        <v>33</v>
      </c>
      <c r="E76" s="135">
        <v>1</v>
      </c>
      <c r="F76" s="135">
        <v>0</v>
      </c>
      <c r="G76" s="135">
        <v>0</v>
      </c>
      <c r="H76" s="135">
        <v>1</v>
      </c>
      <c r="I76" s="135">
        <v>64</v>
      </c>
      <c r="J76" s="135">
        <v>12</v>
      </c>
      <c r="K76" s="135">
        <v>1</v>
      </c>
      <c r="L76" s="135">
        <v>97</v>
      </c>
      <c r="M76" s="135">
        <v>0</v>
      </c>
      <c r="N76" s="135">
        <v>4</v>
      </c>
      <c r="O76" s="135">
        <v>179</v>
      </c>
      <c r="P76" s="135">
        <v>273</v>
      </c>
      <c r="Q76" s="136">
        <f t="shared" si="5"/>
        <v>0.65567765567765568</v>
      </c>
    </row>
    <row r="77" spans="1:17" ht="16.5" customHeight="1" x14ac:dyDescent="0.25">
      <c r="A77" s="59" t="s">
        <v>185</v>
      </c>
      <c r="B77" s="60">
        <v>820</v>
      </c>
      <c r="C77" s="61" t="s">
        <v>12</v>
      </c>
      <c r="D77" s="137">
        <f t="shared" si="4"/>
        <v>60</v>
      </c>
      <c r="E77" s="138">
        <v>11</v>
      </c>
      <c r="F77" s="138">
        <v>1</v>
      </c>
      <c r="G77" s="138">
        <v>0</v>
      </c>
      <c r="H77" s="138">
        <v>12</v>
      </c>
      <c r="I77" s="138">
        <v>255</v>
      </c>
      <c r="J77" s="138">
        <v>28</v>
      </c>
      <c r="K77" s="138">
        <v>9</v>
      </c>
      <c r="L77" s="138">
        <v>315</v>
      </c>
      <c r="M77" s="138">
        <v>0</v>
      </c>
      <c r="N77" s="138">
        <v>12</v>
      </c>
      <c r="O77" s="138">
        <v>631</v>
      </c>
      <c r="P77" s="138">
        <v>964</v>
      </c>
      <c r="Q77" s="139">
        <f t="shared" si="5"/>
        <v>0.6545643153526971</v>
      </c>
    </row>
    <row r="78" spans="1:17" ht="16.5" customHeight="1" x14ac:dyDescent="0.25">
      <c r="A78" s="71">
        <v>46</v>
      </c>
      <c r="B78" s="72">
        <v>821</v>
      </c>
      <c r="C78" s="73" t="s">
        <v>126</v>
      </c>
      <c r="D78" s="134">
        <f t="shared" si="4"/>
        <v>15</v>
      </c>
      <c r="E78" s="135">
        <v>1</v>
      </c>
      <c r="F78" s="135">
        <v>5</v>
      </c>
      <c r="G78" s="135">
        <v>0</v>
      </c>
      <c r="H78" s="135">
        <v>6</v>
      </c>
      <c r="I78" s="135">
        <v>116</v>
      </c>
      <c r="J78" s="135">
        <v>62</v>
      </c>
      <c r="K78" s="135">
        <v>2</v>
      </c>
      <c r="L78" s="135">
        <v>131</v>
      </c>
      <c r="M78" s="135">
        <v>0</v>
      </c>
      <c r="N78" s="135">
        <v>8</v>
      </c>
      <c r="O78" s="135">
        <v>325</v>
      </c>
      <c r="P78" s="135">
        <v>534</v>
      </c>
      <c r="Q78" s="136">
        <f t="shared" si="5"/>
        <v>0.60861423220973787</v>
      </c>
    </row>
    <row r="79" spans="1:17" ht="16.5" customHeight="1" x14ac:dyDescent="0.25">
      <c r="A79" s="65">
        <v>47</v>
      </c>
      <c r="B79" s="66">
        <v>821</v>
      </c>
      <c r="C79" s="67" t="s">
        <v>128</v>
      </c>
      <c r="D79" s="140">
        <f t="shared" si="4"/>
        <v>30</v>
      </c>
      <c r="E79" s="141">
        <v>7</v>
      </c>
      <c r="F79" s="141">
        <v>3</v>
      </c>
      <c r="G79" s="141">
        <v>1</v>
      </c>
      <c r="H79" s="141">
        <v>11</v>
      </c>
      <c r="I79" s="141">
        <v>114</v>
      </c>
      <c r="J79" s="141">
        <v>43</v>
      </c>
      <c r="K79" s="141">
        <v>7</v>
      </c>
      <c r="L79" s="141">
        <v>144</v>
      </c>
      <c r="M79" s="141">
        <v>0</v>
      </c>
      <c r="N79" s="141">
        <v>13</v>
      </c>
      <c r="O79" s="141">
        <v>332</v>
      </c>
      <c r="P79" s="141">
        <v>534</v>
      </c>
      <c r="Q79" s="142">
        <f t="shared" si="5"/>
        <v>0.62172284644194753</v>
      </c>
    </row>
    <row r="80" spans="1:17" ht="16.5" customHeight="1" x14ac:dyDescent="0.25">
      <c r="A80" s="71">
        <v>48</v>
      </c>
      <c r="B80" s="72">
        <v>821</v>
      </c>
      <c r="C80" s="73" t="s">
        <v>129</v>
      </c>
      <c r="D80" s="134">
        <f t="shared" si="4"/>
        <v>18</v>
      </c>
      <c r="E80" s="135">
        <v>4</v>
      </c>
      <c r="F80" s="135">
        <v>3</v>
      </c>
      <c r="G80" s="135">
        <v>0</v>
      </c>
      <c r="H80" s="135">
        <v>7</v>
      </c>
      <c r="I80" s="135">
        <v>117</v>
      </c>
      <c r="J80" s="135">
        <v>64</v>
      </c>
      <c r="K80" s="135">
        <v>3</v>
      </c>
      <c r="L80" s="135">
        <v>135</v>
      </c>
      <c r="M80" s="135">
        <v>3</v>
      </c>
      <c r="N80" s="135">
        <v>16</v>
      </c>
      <c r="O80" s="135">
        <v>345</v>
      </c>
      <c r="P80" s="135">
        <v>533</v>
      </c>
      <c r="Q80" s="136">
        <f t="shared" si="5"/>
        <v>0.64727954971857415</v>
      </c>
    </row>
    <row r="81" spans="1:17" ht="16.5" customHeight="1" x14ac:dyDescent="0.25">
      <c r="A81" s="65">
        <v>49</v>
      </c>
      <c r="B81" s="66">
        <v>821</v>
      </c>
      <c r="C81" s="67" t="s">
        <v>130</v>
      </c>
      <c r="D81" s="140">
        <f t="shared" si="4"/>
        <v>9</v>
      </c>
      <c r="E81" s="141">
        <v>3</v>
      </c>
      <c r="F81" s="141">
        <v>2</v>
      </c>
      <c r="G81" s="141">
        <v>0</v>
      </c>
      <c r="H81" s="141">
        <v>5</v>
      </c>
      <c r="I81" s="141">
        <v>103</v>
      </c>
      <c r="J81" s="141">
        <v>15</v>
      </c>
      <c r="K81" s="141">
        <v>7</v>
      </c>
      <c r="L81" s="141">
        <v>94</v>
      </c>
      <c r="M81" s="141">
        <v>0</v>
      </c>
      <c r="N81" s="141">
        <v>9</v>
      </c>
      <c r="O81" s="141">
        <v>233</v>
      </c>
      <c r="P81" s="141">
        <v>378</v>
      </c>
      <c r="Q81" s="142">
        <f t="shared" si="5"/>
        <v>0.6164021164021164</v>
      </c>
    </row>
    <row r="82" spans="1:17" ht="16.5" customHeight="1" x14ac:dyDescent="0.25">
      <c r="A82" s="71">
        <v>50</v>
      </c>
      <c r="B82" s="72">
        <v>821</v>
      </c>
      <c r="C82" s="73" t="s">
        <v>151</v>
      </c>
      <c r="D82" s="134">
        <f t="shared" si="4"/>
        <v>12</v>
      </c>
      <c r="E82" s="135">
        <v>12</v>
      </c>
      <c r="F82" s="135">
        <v>3</v>
      </c>
      <c r="G82" s="135">
        <v>0</v>
      </c>
      <c r="H82" s="135">
        <v>15</v>
      </c>
      <c r="I82" s="135">
        <v>91</v>
      </c>
      <c r="J82" s="135">
        <v>19</v>
      </c>
      <c r="K82" s="135">
        <v>5</v>
      </c>
      <c r="L82" s="135">
        <v>103</v>
      </c>
      <c r="M82" s="135">
        <v>0</v>
      </c>
      <c r="N82" s="135">
        <v>12</v>
      </c>
      <c r="O82" s="135">
        <v>245</v>
      </c>
      <c r="P82" s="135">
        <v>377</v>
      </c>
      <c r="Q82" s="136">
        <f t="shared" si="5"/>
        <v>0.64986737400530503</v>
      </c>
    </row>
    <row r="83" spans="1:17" ht="16.5" customHeight="1" x14ac:dyDescent="0.25">
      <c r="A83" s="59" t="s">
        <v>185</v>
      </c>
      <c r="B83" s="60">
        <v>821</v>
      </c>
      <c r="C83" s="61" t="s">
        <v>14</v>
      </c>
      <c r="D83" s="137">
        <f t="shared" si="4"/>
        <v>66</v>
      </c>
      <c r="E83" s="138">
        <v>27</v>
      </c>
      <c r="F83" s="138">
        <v>16</v>
      </c>
      <c r="G83" s="138">
        <v>1</v>
      </c>
      <c r="H83" s="138">
        <v>44</v>
      </c>
      <c r="I83" s="138">
        <v>541</v>
      </c>
      <c r="J83" s="138">
        <v>203</v>
      </c>
      <c r="K83" s="138">
        <v>24</v>
      </c>
      <c r="L83" s="138">
        <v>607</v>
      </c>
      <c r="M83" s="138">
        <v>3</v>
      </c>
      <c r="N83" s="138">
        <v>58</v>
      </c>
      <c r="O83" s="138">
        <v>1480</v>
      </c>
      <c r="P83" s="138">
        <v>2356</v>
      </c>
      <c r="Q83" s="139">
        <f t="shared" si="5"/>
        <v>0.6281833616298812</v>
      </c>
    </row>
    <row r="84" spans="1:17" ht="16.5" customHeight="1" x14ac:dyDescent="0.25">
      <c r="A84" s="71">
        <v>51</v>
      </c>
      <c r="B84" s="72">
        <v>822</v>
      </c>
      <c r="C84" s="73" t="s">
        <v>126</v>
      </c>
      <c r="D84" s="134">
        <f t="shared" si="4"/>
        <v>46</v>
      </c>
      <c r="E84" s="135">
        <v>7</v>
      </c>
      <c r="F84" s="135">
        <v>9</v>
      </c>
      <c r="G84" s="135">
        <v>0</v>
      </c>
      <c r="H84" s="135">
        <v>16</v>
      </c>
      <c r="I84" s="135">
        <v>128</v>
      </c>
      <c r="J84" s="135">
        <v>24</v>
      </c>
      <c r="K84" s="135">
        <v>7</v>
      </c>
      <c r="L84" s="135">
        <v>174</v>
      </c>
      <c r="M84" s="135">
        <v>0</v>
      </c>
      <c r="N84" s="135">
        <v>7</v>
      </c>
      <c r="O84" s="135">
        <v>356</v>
      </c>
      <c r="P84" s="135">
        <v>524</v>
      </c>
      <c r="Q84" s="136">
        <f t="shared" si="5"/>
        <v>0.67938931297709926</v>
      </c>
    </row>
    <row r="85" spans="1:17" ht="16.5" customHeight="1" x14ac:dyDescent="0.25">
      <c r="A85" s="65">
        <v>52</v>
      </c>
      <c r="B85" s="66">
        <v>822</v>
      </c>
      <c r="C85" s="67" t="s">
        <v>130</v>
      </c>
      <c r="D85" s="140">
        <f t="shared" si="4"/>
        <v>53</v>
      </c>
      <c r="E85" s="141">
        <v>42</v>
      </c>
      <c r="F85" s="141">
        <v>19</v>
      </c>
      <c r="G85" s="141">
        <v>1</v>
      </c>
      <c r="H85" s="141">
        <v>62</v>
      </c>
      <c r="I85" s="141">
        <v>173</v>
      </c>
      <c r="J85" s="141">
        <v>6</v>
      </c>
      <c r="K85" s="141">
        <v>2</v>
      </c>
      <c r="L85" s="141">
        <v>120</v>
      </c>
      <c r="M85" s="141">
        <v>0</v>
      </c>
      <c r="N85" s="141">
        <v>8</v>
      </c>
      <c r="O85" s="141">
        <v>371</v>
      </c>
      <c r="P85" s="141">
        <v>569</v>
      </c>
      <c r="Q85" s="142">
        <f t="shared" si="5"/>
        <v>0.65202108963093142</v>
      </c>
    </row>
    <row r="86" spans="1:17" ht="16.5" customHeight="1" x14ac:dyDescent="0.25">
      <c r="A86" s="71">
        <v>53</v>
      </c>
      <c r="B86" s="72">
        <v>822</v>
      </c>
      <c r="C86" s="73" t="s">
        <v>131</v>
      </c>
      <c r="D86" s="134">
        <f t="shared" si="4"/>
        <v>60</v>
      </c>
      <c r="E86" s="135">
        <v>9</v>
      </c>
      <c r="F86" s="135">
        <v>34</v>
      </c>
      <c r="G86" s="135">
        <v>1</v>
      </c>
      <c r="H86" s="135">
        <v>44</v>
      </c>
      <c r="I86" s="135">
        <v>216</v>
      </c>
      <c r="J86" s="135">
        <v>8</v>
      </c>
      <c r="K86" s="135">
        <v>11</v>
      </c>
      <c r="L86" s="135">
        <v>156</v>
      </c>
      <c r="M86" s="135">
        <v>0</v>
      </c>
      <c r="N86" s="135">
        <v>7</v>
      </c>
      <c r="O86" s="135">
        <v>442</v>
      </c>
      <c r="P86" s="135">
        <v>611</v>
      </c>
      <c r="Q86" s="136">
        <f t="shared" si="5"/>
        <v>0.72340425531914898</v>
      </c>
    </row>
    <row r="87" spans="1:17" ht="16.5" customHeight="1" x14ac:dyDescent="0.25">
      <c r="A87" s="59" t="s">
        <v>185</v>
      </c>
      <c r="B87" s="60">
        <v>822</v>
      </c>
      <c r="C87" s="61" t="s">
        <v>12</v>
      </c>
      <c r="D87" s="137">
        <f t="shared" si="4"/>
        <v>67</v>
      </c>
      <c r="E87" s="138">
        <v>58</v>
      </c>
      <c r="F87" s="138">
        <v>62</v>
      </c>
      <c r="G87" s="138">
        <v>2</v>
      </c>
      <c r="H87" s="138">
        <v>122</v>
      </c>
      <c r="I87" s="138">
        <v>517</v>
      </c>
      <c r="J87" s="138">
        <v>38</v>
      </c>
      <c r="K87" s="138">
        <v>20</v>
      </c>
      <c r="L87" s="138">
        <v>450</v>
      </c>
      <c r="M87" s="138">
        <v>0</v>
      </c>
      <c r="N87" s="138">
        <v>22</v>
      </c>
      <c r="O87" s="138">
        <v>1169</v>
      </c>
      <c r="P87" s="138">
        <v>1704</v>
      </c>
      <c r="Q87" s="139">
        <f t="shared" si="5"/>
        <v>0.68603286384976525</v>
      </c>
    </row>
    <row r="88" spans="1:17" ht="16.5" customHeight="1" x14ac:dyDescent="0.25">
      <c r="A88" s="71">
        <v>54</v>
      </c>
      <c r="B88" s="72">
        <v>823</v>
      </c>
      <c r="C88" s="73" t="s">
        <v>126</v>
      </c>
      <c r="D88" s="134">
        <f t="shared" si="4"/>
        <v>14</v>
      </c>
      <c r="E88" s="135">
        <v>5</v>
      </c>
      <c r="F88" s="135">
        <v>4</v>
      </c>
      <c r="G88" s="135">
        <v>0</v>
      </c>
      <c r="H88" s="135">
        <v>9</v>
      </c>
      <c r="I88" s="135">
        <v>86</v>
      </c>
      <c r="J88" s="135">
        <v>6</v>
      </c>
      <c r="K88" s="135">
        <v>5</v>
      </c>
      <c r="L88" s="135">
        <v>72</v>
      </c>
      <c r="M88" s="135">
        <v>0</v>
      </c>
      <c r="N88" s="135">
        <v>9</v>
      </c>
      <c r="O88" s="135">
        <v>187</v>
      </c>
      <c r="P88" s="135">
        <v>541</v>
      </c>
      <c r="Q88" s="136">
        <f t="shared" si="5"/>
        <v>0.34565619223659888</v>
      </c>
    </row>
    <row r="89" spans="1:17" ht="16.5" customHeight="1" x14ac:dyDescent="0.25">
      <c r="A89" s="65">
        <v>55</v>
      </c>
      <c r="B89" s="66">
        <v>823</v>
      </c>
      <c r="C89" s="67" t="s">
        <v>128</v>
      </c>
      <c r="D89" s="140">
        <f t="shared" si="4"/>
        <v>14</v>
      </c>
      <c r="E89" s="141">
        <v>9</v>
      </c>
      <c r="F89" s="141">
        <v>3</v>
      </c>
      <c r="G89" s="141">
        <v>1</v>
      </c>
      <c r="H89" s="141">
        <v>13</v>
      </c>
      <c r="I89" s="141">
        <v>99</v>
      </c>
      <c r="J89" s="141">
        <v>4</v>
      </c>
      <c r="K89" s="141">
        <v>8</v>
      </c>
      <c r="L89" s="141">
        <v>85</v>
      </c>
      <c r="M89" s="141">
        <v>0</v>
      </c>
      <c r="N89" s="141">
        <v>9</v>
      </c>
      <c r="O89" s="141">
        <v>218</v>
      </c>
      <c r="P89" s="141">
        <v>540</v>
      </c>
      <c r="Q89" s="142">
        <f t="shared" si="5"/>
        <v>0.40370370370370373</v>
      </c>
    </row>
    <row r="90" spans="1:17" ht="16.5" customHeight="1" x14ac:dyDescent="0.25">
      <c r="A90" s="59" t="s">
        <v>185</v>
      </c>
      <c r="B90" s="60">
        <v>823</v>
      </c>
      <c r="C90" s="61" t="s">
        <v>11</v>
      </c>
      <c r="D90" s="137">
        <f t="shared" si="4"/>
        <v>28</v>
      </c>
      <c r="E90" s="138">
        <v>14</v>
      </c>
      <c r="F90" s="138">
        <v>7</v>
      </c>
      <c r="G90" s="138">
        <v>1</v>
      </c>
      <c r="H90" s="138">
        <v>22</v>
      </c>
      <c r="I90" s="138">
        <v>185</v>
      </c>
      <c r="J90" s="138">
        <v>10</v>
      </c>
      <c r="K90" s="138">
        <v>13</v>
      </c>
      <c r="L90" s="138">
        <v>157</v>
      </c>
      <c r="M90" s="138">
        <v>0</v>
      </c>
      <c r="N90" s="138">
        <v>18</v>
      </c>
      <c r="O90" s="138">
        <v>405</v>
      </c>
      <c r="P90" s="138">
        <v>1081</v>
      </c>
      <c r="Q90" s="139">
        <f t="shared" si="5"/>
        <v>0.37465309898242366</v>
      </c>
    </row>
    <row r="91" spans="1:17" ht="16.5" customHeight="1" x14ac:dyDescent="0.25">
      <c r="A91" s="65">
        <v>56</v>
      </c>
      <c r="B91" s="66">
        <v>824</v>
      </c>
      <c r="C91" s="67" t="s">
        <v>126</v>
      </c>
      <c r="D91" s="140">
        <f t="shared" si="4"/>
        <v>71</v>
      </c>
      <c r="E91" s="141">
        <v>7</v>
      </c>
      <c r="F91" s="141">
        <v>2</v>
      </c>
      <c r="G91" s="141">
        <v>0</v>
      </c>
      <c r="H91" s="141">
        <v>9</v>
      </c>
      <c r="I91" s="141">
        <v>128</v>
      </c>
      <c r="J91" s="141">
        <v>10</v>
      </c>
      <c r="K91" s="141">
        <v>7</v>
      </c>
      <c r="L91" s="141">
        <v>199</v>
      </c>
      <c r="M91" s="141">
        <v>0</v>
      </c>
      <c r="N91" s="141">
        <v>6</v>
      </c>
      <c r="O91" s="141">
        <v>359</v>
      </c>
      <c r="P91" s="141">
        <v>510</v>
      </c>
      <c r="Q91" s="142">
        <f t="shared" si="5"/>
        <v>0.70392156862745103</v>
      </c>
    </row>
    <row r="92" spans="1:17" ht="16.5" customHeight="1" x14ac:dyDescent="0.25">
      <c r="A92" s="59" t="s">
        <v>185</v>
      </c>
      <c r="B92" s="60">
        <v>824</v>
      </c>
      <c r="C92" s="61" t="s">
        <v>9</v>
      </c>
      <c r="D92" s="137">
        <f t="shared" si="4"/>
        <v>71</v>
      </c>
      <c r="E92" s="138">
        <v>7</v>
      </c>
      <c r="F92" s="138">
        <v>2</v>
      </c>
      <c r="G92" s="138">
        <v>0</v>
      </c>
      <c r="H92" s="138">
        <v>9</v>
      </c>
      <c r="I92" s="138">
        <v>128</v>
      </c>
      <c r="J92" s="138">
        <v>10</v>
      </c>
      <c r="K92" s="138">
        <v>7</v>
      </c>
      <c r="L92" s="138">
        <v>199</v>
      </c>
      <c r="M92" s="138">
        <v>0</v>
      </c>
      <c r="N92" s="138">
        <v>6</v>
      </c>
      <c r="O92" s="138">
        <v>359</v>
      </c>
      <c r="P92" s="138">
        <v>510</v>
      </c>
      <c r="Q92" s="139">
        <f t="shared" si="5"/>
        <v>0.70392156862745103</v>
      </c>
    </row>
    <row r="93" spans="1:17" ht="16.5" customHeight="1" x14ac:dyDescent="0.25">
      <c r="A93" s="65">
        <v>57</v>
      </c>
      <c r="B93" s="66">
        <v>825</v>
      </c>
      <c r="C93" s="67" t="s">
        <v>126</v>
      </c>
      <c r="D93" s="140">
        <f t="shared" si="4"/>
        <v>37</v>
      </c>
      <c r="E93" s="141">
        <v>23</v>
      </c>
      <c r="F93" s="141">
        <v>16</v>
      </c>
      <c r="G93" s="141">
        <v>2</v>
      </c>
      <c r="H93" s="141">
        <v>41</v>
      </c>
      <c r="I93" s="141">
        <v>116</v>
      </c>
      <c r="J93" s="141">
        <v>10</v>
      </c>
      <c r="K93" s="141">
        <v>3</v>
      </c>
      <c r="L93" s="141">
        <v>153</v>
      </c>
      <c r="M93" s="141">
        <v>0</v>
      </c>
      <c r="N93" s="141">
        <v>9</v>
      </c>
      <c r="O93" s="141">
        <v>332</v>
      </c>
      <c r="P93" s="141">
        <v>537</v>
      </c>
      <c r="Q93" s="142">
        <f t="shared" si="5"/>
        <v>0.61824953445065178</v>
      </c>
    </row>
    <row r="94" spans="1:17" ht="16.5" customHeight="1" x14ac:dyDescent="0.25">
      <c r="A94" s="71">
        <v>58</v>
      </c>
      <c r="B94" s="72">
        <v>825</v>
      </c>
      <c r="C94" s="73" t="s">
        <v>128</v>
      </c>
      <c r="D94" s="134">
        <f t="shared" si="4"/>
        <v>5</v>
      </c>
      <c r="E94" s="135">
        <v>14</v>
      </c>
      <c r="F94" s="135">
        <v>28</v>
      </c>
      <c r="G94" s="135">
        <v>3</v>
      </c>
      <c r="H94" s="135">
        <v>45</v>
      </c>
      <c r="I94" s="135">
        <v>145</v>
      </c>
      <c r="J94" s="135">
        <v>7</v>
      </c>
      <c r="K94" s="135">
        <v>7</v>
      </c>
      <c r="L94" s="135">
        <v>140</v>
      </c>
      <c r="M94" s="135">
        <v>0</v>
      </c>
      <c r="N94" s="135">
        <v>14</v>
      </c>
      <c r="O94" s="135">
        <v>358</v>
      </c>
      <c r="P94" s="135">
        <v>537</v>
      </c>
      <c r="Q94" s="136">
        <f t="shared" si="5"/>
        <v>0.66666666666666663</v>
      </c>
    </row>
    <row r="95" spans="1:17" ht="16.5" customHeight="1" x14ac:dyDescent="0.25">
      <c r="A95" s="59" t="s">
        <v>185</v>
      </c>
      <c r="B95" s="60">
        <v>825</v>
      </c>
      <c r="C95" s="61" t="s">
        <v>11</v>
      </c>
      <c r="D95" s="137">
        <f t="shared" si="4"/>
        <v>32</v>
      </c>
      <c r="E95" s="138">
        <v>37</v>
      </c>
      <c r="F95" s="138">
        <v>44</v>
      </c>
      <c r="G95" s="138">
        <v>5</v>
      </c>
      <c r="H95" s="138">
        <v>86</v>
      </c>
      <c r="I95" s="138">
        <v>261</v>
      </c>
      <c r="J95" s="138">
        <v>17</v>
      </c>
      <c r="K95" s="138">
        <v>10</v>
      </c>
      <c r="L95" s="138">
        <v>293</v>
      </c>
      <c r="M95" s="138">
        <v>0</v>
      </c>
      <c r="N95" s="138">
        <v>23</v>
      </c>
      <c r="O95" s="138">
        <v>690</v>
      </c>
      <c r="P95" s="138">
        <v>1074</v>
      </c>
      <c r="Q95" s="139">
        <f t="shared" si="5"/>
        <v>0.64245810055865926</v>
      </c>
    </row>
    <row r="96" spans="1:17" ht="16.5" customHeight="1" x14ac:dyDescent="0.25">
      <c r="A96" s="71">
        <v>59</v>
      </c>
      <c r="B96" s="72">
        <v>826</v>
      </c>
      <c r="C96" s="73" t="s">
        <v>126</v>
      </c>
      <c r="D96" s="134">
        <f t="shared" si="4"/>
        <v>10</v>
      </c>
      <c r="E96" s="135">
        <v>12</v>
      </c>
      <c r="F96" s="135">
        <v>81</v>
      </c>
      <c r="G96" s="135">
        <v>7</v>
      </c>
      <c r="H96" s="135">
        <v>100</v>
      </c>
      <c r="I96" s="135">
        <v>125</v>
      </c>
      <c r="J96" s="135">
        <v>4</v>
      </c>
      <c r="K96" s="135">
        <v>11</v>
      </c>
      <c r="L96" s="135">
        <v>135</v>
      </c>
      <c r="M96" s="135">
        <v>0</v>
      </c>
      <c r="N96" s="135">
        <v>20</v>
      </c>
      <c r="O96" s="135">
        <v>395</v>
      </c>
      <c r="P96" s="135">
        <v>618</v>
      </c>
      <c r="Q96" s="136">
        <f t="shared" si="5"/>
        <v>0.63915857605177995</v>
      </c>
    </row>
    <row r="97" spans="1:17" ht="16.5" customHeight="1" x14ac:dyDescent="0.25">
      <c r="A97" s="65">
        <v>60</v>
      </c>
      <c r="B97" s="66">
        <v>826</v>
      </c>
      <c r="C97" s="67" t="s">
        <v>128</v>
      </c>
      <c r="D97" s="140">
        <f t="shared" si="4"/>
        <v>13</v>
      </c>
      <c r="E97" s="141">
        <v>10</v>
      </c>
      <c r="F97" s="141">
        <v>106</v>
      </c>
      <c r="G97" s="141">
        <v>2</v>
      </c>
      <c r="H97" s="141">
        <v>118</v>
      </c>
      <c r="I97" s="141">
        <v>131</v>
      </c>
      <c r="J97" s="141">
        <v>3</v>
      </c>
      <c r="K97" s="141">
        <v>9</v>
      </c>
      <c r="L97" s="141">
        <v>109</v>
      </c>
      <c r="M97" s="141">
        <v>0</v>
      </c>
      <c r="N97" s="141">
        <v>22</v>
      </c>
      <c r="O97" s="141">
        <v>392</v>
      </c>
      <c r="P97" s="141">
        <v>618</v>
      </c>
      <c r="Q97" s="142">
        <f t="shared" si="5"/>
        <v>0.63430420711974111</v>
      </c>
    </row>
    <row r="98" spans="1:17" ht="16.5" customHeight="1" x14ac:dyDescent="0.25">
      <c r="A98" s="59" t="s">
        <v>185</v>
      </c>
      <c r="B98" s="60">
        <v>826</v>
      </c>
      <c r="C98" s="61" t="s">
        <v>11</v>
      </c>
      <c r="D98" s="137">
        <f t="shared" si="4"/>
        <v>12</v>
      </c>
      <c r="E98" s="138">
        <v>22</v>
      </c>
      <c r="F98" s="138">
        <v>187</v>
      </c>
      <c r="G98" s="138">
        <v>9</v>
      </c>
      <c r="H98" s="138">
        <v>218</v>
      </c>
      <c r="I98" s="138">
        <v>256</v>
      </c>
      <c r="J98" s="138">
        <v>7</v>
      </c>
      <c r="K98" s="138">
        <v>20</v>
      </c>
      <c r="L98" s="138">
        <v>244</v>
      </c>
      <c r="M98" s="138">
        <v>0</v>
      </c>
      <c r="N98" s="138">
        <v>42</v>
      </c>
      <c r="O98" s="138">
        <v>787</v>
      </c>
      <c r="P98" s="138">
        <v>1236</v>
      </c>
      <c r="Q98" s="139">
        <f t="shared" si="5"/>
        <v>0.63673139158576053</v>
      </c>
    </row>
    <row r="99" spans="1:17" ht="16.5" customHeight="1" x14ac:dyDescent="0.25">
      <c r="A99" s="65">
        <v>61</v>
      </c>
      <c r="B99" s="66">
        <v>827</v>
      </c>
      <c r="C99" s="67" t="s">
        <v>126</v>
      </c>
      <c r="D99" s="140">
        <f t="shared" si="4"/>
        <v>90</v>
      </c>
      <c r="E99" s="141">
        <v>2</v>
      </c>
      <c r="F99" s="141">
        <v>3</v>
      </c>
      <c r="G99" s="141">
        <v>1</v>
      </c>
      <c r="H99" s="141">
        <v>6</v>
      </c>
      <c r="I99" s="141">
        <v>194</v>
      </c>
      <c r="J99" s="141">
        <v>1</v>
      </c>
      <c r="K99" s="141">
        <v>8</v>
      </c>
      <c r="L99" s="141">
        <v>104</v>
      </c>
      <c r="M99" s="141">
        <v>0</v>
      </c>
      <c r="N99" s="141">
        <v>5</v>
      </c>
      <c r="O99" s="141">
        <v>318</v>
      </c>
      <c r="P99" s="141">
        <v>464</v>
      </c>
      <c r="Q99" s="142">
        <f t="shared" si="5"/>
        <v>0.68534482758620685</v>
      </c>
    </row>
    <row r="100" spans="1:17" ht="16.5" customHeight="1" x14ac:dyDescent="0.25">
      <c r="A100" s="71">
        <v>62</v>
      </c>
      <c r="B100" s="72">
        <v>827</v>
      </c>
      <c r="C100" s="73" t="s">
        <v>130</v>
      </c>
      <c r="D100" s="134">
        <f t="shared" si="4"/>
        <v>59</v>
      </c>
      <c r="E100" s="135">
        <v>9</v>
      </c>
      <c r="F100" s="135">
        <v>2</v>
      </c>
      <c r="G100" s="135">
        <v>0</v>
      </c>
      <c r="H100" s="135">
        <v>11</v>
      </c>
      <c r="I100" s="135">
        <v>138</v>
      </c>
      <c r="J100" s="135">
        <v>8</v>
      </c>
      <c r="K100" s="135">
        <v>9</v>
      </c>
      <c r="L100" s="135">
        <v>197</v>
      </c>
      <c r="M100" s="135">
        <v>0</v>
      </c>
      <c r="N100" s="135">
        <v>8</v>
      </c>
      <c r="O100" s="135">
        <v>371</v>
      </c>
      <c r="P100" s="135">
        <v>629</v>
      </c>
      <c r="Q100" s="136">
        <f t="shared" si="5"/>
        <v>0.58982511923688397</v>
      </c>
    </row>
    <row r="101" spans="1:17" ht="16.5" customHeight="1" x14ac:dyDescent="0.25">
      <c r="A101" s="77" t="s">
        <v>185</v>
      </c>
      <c r="B101" s="78">
        <v>827</v>
      </c>
      <c r="C101" s="79" t="s">
        <v>11</v>
      </c>
      <c r="D101" s="152">
        <f t="shared" si="4"/>
        <v>31</v>
      </c>
      <c r="E101" s="145">
        <v>11</v>
      </c>
      <c r="F101" s="145">
        <v>5</v>
      </c>
      <c r="G101" s="145">
        <v>1</v>
      </c>
      <c r="H101" s="145">
        <v>17</v>
      </c>
      <c r="I101" s="145">
        <v>332</v>
      </c>
      <c r="J101" s="145">
        <v>9</v>
      </c>
      <c r="K101" s="145">
        <v>17</v>
      </c>
      <c r="L101" s="145">
        <v>301</v>
      </c>
      <c r="M101" s="145">
        <v>0</v>
      </c>
      <c r="N101" s="145">
        <v>13</v>
      </c>
      <c r="O101" s="145">
        <v>689</v>
      </c>
      <c r="P101" s="145">
        <v>1093</v>
      </c>
      <c r="Q101" s="146">
        <f t="shared" si="5"/>
        <v>0.6303751143641354</v>
      </c>
    </row>
    <row r="102" spans="1:17" ht="11.1" customHeight="1" x14ac:dyDescent="0.25">
      <c r="B102" s="2"/>
      <c r="C102" s="2"/>
      <c r="D102" s="2"/>
    </row>
    <row r="103" spans="1:17" ht="17.100000000000001" customHeight="1" x14ac:dyDescent="0.3">
      <c r="A103" s="427" t="s">
        <v>43</v>
      </c>
      <c r="B103" s="405"/>
      <c r="C103" s="406"/>
      <c r="D103" s="407" t="s">
        <v>35</v>
      </c>
      <c r="E103" s="437" t="s">
        <v>234</v>
      </c>
      <c r="F103" s="437"/>
      <c r="G103" s="437"/>
      <c r="H103" s="437"/>
      <c r="I103" s="437"/>
      <c r="J103" s="437"/>
      <c r="K103" s="437"/>
      <c r="L103" s="437"/>
      <c r="M103" s="437"/>
      <c r="N103" s="437"/>
      <c r="O103" s="407" t="s">
        <v>39</v>
      </c>
      <c r="P103" s="407" t="s">
        <v>211</v>
      </c>
      <c r="Q103" s="366" t="s">
        <v>33</v>
      </c>
    </row>
    <row r="104" spans="1:17" ht="15" customHeight="1" x14ac:dyDescent="0.25">
      <c r="A104" s="431" t="s">
        <v>123</v>
      </c>
      <c r="B104" s="425" t="s">
        <v>25</v>
      </c>
      <c r="C104" s="425" t="s">
        <v>26</v>
      </c>
      <c r="D104" s="408"/>
      <c r="E104" s="14"/>
      <c r="F104" s="7"/>
      <c r="G104" s="52" t="s">
        <v>38</v>
      </c>
      <c r="H104" s="410" t="s">
        <v>34</v>
      </c>
      <c r="I104" s="35"/>
      <c r="J104" s="7"/>
      <c r="K104" s="7"/>
      <c r="L104" s="7"/>
      <c r="M104" s="43"/>
      <c r="N104" s="96"/>
      <c r="O104" s="408"/>
      <c r="P104" s="408"/>
      <c r="Q104" s="367"/>
    </row>
    <row r="105" spans="1:17" ht="15" customHeight="1" x14ac:dyDescent="0.25">
      <c r="A105" s="432"/>
      <c r="B105" s="360"/>
      <c r="C105" s="360"/>
      <c r="D105" s="408"/>
      <c r="E105" s="14"/>
      <c r="F105" s="7"/>
      <c r="G105" s="7"/>
      <c r="H105" s="410"/>
      <c r="I105" s="35"/>
      <c r="J105" s="7"/>
      <c r="K105" s="7"/>
      <c r="L105" s="7"/>
      <c r="M105" s="7"/>
      <c r="N105" s="12"/>
      <c r="O105" s="408"/>
      <c r="P105" s="408"/>
      <c r="Q105" s="367"/>
    </row>
    <row r="106" spans="1:17" ht="15" customHeight="1" x14ac:dyDescent="0.25">
      <c r="A106" s="432"/>
      <c r="B106" s="360"/>
      <c r="C106" s="360"/>
      <c r="D106" s="408"/>
      <c r="E106" s="15"/>
      <c r="F106" s="8"/>
      <c r="G106" s="8"/>
      <c r="H106" s="8"/>
      <c r="I106" s="35"/>
      <c r="J106" s="8"/>
      <c r="K106" s="8"/>
      <c r="L106" s="8"/>
      <c r="M106" s="8"/>
      <c r="N106" s="13"/>
      <c r="O106" s="408"/>
      <c r="P106" s="408"/>
      <c r="Q106" s="367"/>
    </row>
    <row r="107" spans="1:17" ht="17.100000000000001" customHeight="1" x14ac:dyDescent="0.25">
      <c r="A107" s="433"/>
      <c r="B107" s="360"/>
      <c r="C107" s="426"/>
      <c r="D107" s="365"/>
      <c r="E107" s="297" t="s">
        <v>0</v>
      </c>
      <c r="F107" s="293" t="s">
        <v>2</v>
      </c>
      <c r="G107" s="293" t="s">
        <v>8</v>
      </c>
      <c r="H107" s="293" t="s">
        <v>34</v>
      </c>
      <c r="I107" s="293" t="s">
        <v>1</v>
      </c>
      <c r="J107" s="293" t="s">
        <v>3</v>
      </c>
      <c r="K107" s="293" t="s">
        <v>6</v>
      </c>
      <c r="L107" s="293" t="s">
        <v>7</v>
      </c>
      <c r="M107" s="294" t="s">
        <v>32</v>
      </c>
      <c r="N107" s="295" t="s">
        <v>40</v>
      </c>
      <c r="O107" s="409"/>
      <c r="P107" s="409"/>
      <c r="Q107" s="368"/>
    </row>
    <row r="108" spans="1:17" s="30" customFormat="1" ht="17.100000000000001" customHeight="1" x14ac:dyDescent="0.25">
      <c r="A108" s="434" t="s">
        <v>185</v>
      </c>
      <c r="B108" s="434">
        <v>31</v>
      </c>
      <c r="C108" s="434">
        <v>62</v>
      </c>
      <c r="D108" s="171">
        <f t="shared" ref="D108" si="6">(LARGE(H108:L108,1)-LARGE(H108:L108,2))</f>
        <v>1207</v>
      </c>
      <c r="E108" s="125">
        <f>SUM(E9:E101)/2</f>
        <v>456</v>
      </c>
      <c r="F108" s="125">
        <f t="shared" ref="F108:P108" si="7">SUM(F9:F101)/2</f>
        <v>405</v>
      </c>
      <c r="G108" s="125">
        <f t="shared" si="7"/>
        <v>26</v>
      </c>
      <c r="H108" s="177">
        <f t="shared" si="7"/>
        <v>887</v>
      </c>
      <c r="I108" s="178">
        <f t="shared" si="7"/>
        <v>8226</v>
      </c>
      <c r="J108" s="178">
        <f t="shared" si="7"/>
        <v>861</v>
      </c>
      <c r="K108" s="178">
        <f t="shared" si="7"/>
        <v>301</v>
      </c>
      <c r="L108" s="178">
        <f t="shared" si="7"/>
        <v>7019</v>
      </c>
      <c r="M108" s="199">
        <f t="shared" si="7"/>
        <v>4</v>
      </c>
      <c r="N108" s="125">
        <f t="shared" si="7"/>
        <v>561</v>
      </c>
      <c r="O108" s="33">
        <f>SUM(H108:N108)</f>
        <v>17859</v>
      </c>
      <c r="P108" s="125">
        <f t="shared" si="7"/>
        <v>29539</v>
      </c>
      <c r="Q108" s="126">
        <f t="shared" ref="Q108" si="8">O108/P108</f>
        <v>0.60459054131825718</v>
      </c>
    </row>
    <row r="109" spans="1:17" s="30" customFormat="1" ht="17.100000000000001" customHeight="1" x14ac:dyDescent="0.25">
      <c r="A109" s="435"/>
      <c r="B109" s="435"/>
      <c r="C109" s="435"/>
      <c r="D109" s="127">
        <f>D108/$O108</f>
        <v>6.7584971162999052E-2</v>
      </c>
      <c r="E109" s="127">
        <f t="shared" ref="E109:N109" si="9">E108/$O108</f>
        <v>2.5533344532168656E-2</v>
      </c>
      <c r="F109" s="127">
        <f t="shared" si="9"/>
        <v>2.2677641525281372E-2</v>
      </c>
      <c r="G109" s="127">
        <f t="shared" si="9"/>
        <v>1.4558485917464583E-3</v>
      </c>
      <c r="H109" s="127">
        <f t="shared" si="9"/>
        <v>4.9666834649196481E-2</v>
      </c>
      <c r="I109" s="127">
        <f t="shared" si="9"/>
        <v>0.46060809675793718</v>
      </c>
      <c r="J109" s="127">
        <f t="shared" si="9"/>
        <v>4.8210986057450028E-2</v>
      </c>
      <c r="K109" s="127">
        <f t="shared" si="9"/>
        <v>1.6854247158295536E-2</v>
      </c>
      <c r="L109" s="127">
        <f t="shared" si="9"/>
        <v>0.39302312559493813</v>
      </c>
      <c r="M109" s="127">
        <f t="shared" si="9"/>
        <v>2.2397670642253207E-4</v>
      </c>
      <c r="N109" s="127">
        <f t="shared" si="9"/>
        <v>3.1412733075760119E-2</v>
      </c>
      <c r="O109" s="127">
        <f>O108/$O108</f>
        <v>1</v>
      </c>
      <c r="P109" s="128"/>
      <c r="Q109" s="128"/>
    </row>
    <row r="110" spans="1:17" ht="11.1" customHeight="1" x14ac:dyDescent="0.25">
      <c r="B110" s="2"/>
      <c r="C110" s="2"/>
      <c r="D110" s="2"/>
    </row>
    <row r="111" spans="1:17" ht="17.100000000000001" customHeight="1" x14ac:dyDescent="0.3">
      <c r="A111" s="427" t="s">
        <v>43</v>
      </c>
      <c r="B111" s="405"/>
      <c r="C111" s="406"/>
      <c r="D111" s="407" t="s">
        <v>35</v>
      </c>
      <c r="E111" s="437" t="s">
        <v>235</v>
      </c>
      <c r="F111" s="437"/>
      <c r="G111" s="437"/>
      <c r="H111" s="437"/>
      <c r="I111" s="437"/>
      <c r="J111" s="437"/>
      <c r="K111" s="437"/>
      <c r="L111" s="437"/>
      <c r="M111" s="437"/>
      <c r="N111" s="437"/>
      <c r="O111" s="407" t="s">
        <v>39</v>
      </c>
      <c r="P111" s="407" t="s">
        <v>211</v>
      </c>
      <c r="Q111" s="366" t="s">
        <v>33</v>
      </c>
    </row>
    <row r="112" spans="1:17" ht="15.6" customHeight="1" x14ac:dyDescent="0.25">
      <c r="A112" s="431" t="s">
        <v>123</v>
      </c>
      <c r="B112" s="425" t="s">
        <v>25</v>
      </c>
      <c r="C112" s="425" t="s">
        <v>26</v>
      </c>
      <c r="D112" s="408"/>
      <c r="E112" s="415"/>
      <c r="F112" s="416"/>
      <c r="G112" s="421"/>
      <c r="H112" s="416"/>
      <c r="I112" s="35"/>
      <c r="J112" s="7"/>
      <c r="K112" s="7"/>
      <c r="L112" s="7"/>
      <c r="M112" s="43"/>
      <c r="N112" s="96"/>
      <c r="O112" s="408"/>
      <c r="P112" s="408"/>
      <c r="Q112" s="367"/>
    </row>
    <row r="113" spans="1:17" ht="15.6" customHeight="1" x14ac:dyDescent="0.25">
      <c r="A113" s="432"/>
      <c r="B113" s="360"/>
      <c r="C113" s="360"/>
      <c r="D113" s="408"/>
      <c r="E113" s="417"/>
      <c r="F113" s="418"/>
      <c r="G113" s="422"/>
      <c r="H113" s="418"/>
      <c r="I113" s="35"/>
      <c r="J113" s="7"/>
      <c r="K113" s="7"/>
      <c r="L113" s="7"/>
      <c r="M113" s="7"/>
      <c r="N113" s="12"/>
      <c r="O113" s="408"/>
      <c r="P113" s="408"/>
      <c r="Q113" s="367"/>
    </row>
    <row r="114" spans="1:17" ht="15.6" customHeight="1" x14ac:dyDescent="0.25">
      <c r="A114" s="432"/>
      <c r="B114" s="360"/>
      <c r="C114" s="360"/>
      <c r="D114" s="408"/>
      <c r="E114" s="456"/>
      <c r="F114" s="450"/>
      <c r="G114" s="451"/>
      <c r="H114" s="450"/>
      <c r="I114" s="35"/>
      <c r="J114" s="8"/>
      <c r="K114" s="8"/>
      <c r="L114" s="8"/>
      <c r="M114" s="8"/>
      <c r="N114" s="13"/>
      <c r="O114" s="408"/>
      <c r="P114" s="408"/>
      <c r="Q114" s="367"/>
    </row>
    <row r="115" spans="1:17" ht="17.100000000000001" customHeight="1" x14ac:dyDescent="0.25">
      <c r="A115" s="433"/>
      <c r="B115" s="360"/>
      <c r="C115" s="426"/>
      <c r="D115" s="365"/>
      <c r="E115" s="457" t="s">
        <v>0</v>
      </c>
      <c r="F115" s="453"/>
      <c r="G115" s="454" t="s">
        <v>2</v>
      </c>
      <c r="H115" s="453"/>
      <c r="I115" s="293" t="s">
        <v>1</v>
      </c>
      <c r="J115" s="293" t="s">
        <v>3</v>
      </c>
      <c r="K115" s="293" t="s">
        <v>6</v>
      </c>
      <c r="L115" s="293" t="s">
        <v>7</v>
      </c>
      <c r="M115" s="294" t="s">
        <v>32</v>
      </c>
      <c r="N115" s="295" t="s">
        <v>40</v>
      </c>
      <c r="O115" s="409"/>
      <c r="P115" s="409"/>
      <c r="Q115" s="368"/>
    </row>
    <row r="116" spans="1:17" s="30" customFormat="1" ht="17.100000000000001" customHeight="1" x14ac:dyDescent="0.25">
      <c r="A116" s="434" t="s">
        <v>185</v>
      </c>
      <c r="B116" s="434">
        <v>31</v>
      </c>
      <c r="C116" s="434">
        <v>62</v>
      </c>
      <c r="D116" s="154">
        <f>(LARGE(E116:L116,1)-LARGE(E116:L116,2))</f>
        <v>1207</v>
      </c>
      <c r="E116" s="411">
        <f>ROUND(G108/2,0)+E108</f>
        <v>469</v>
      </c>
      <c r="F116" s="412"/>
      <c r="G116" s="411">
        <f>INT(G108/2)+F108</f>
        <v>418</v>
      </c>
      <c r="H116" s="412"/>
      <c r="I116" s="125">
        <f>I108</f>
        <v>8226</v>
      </c>
      <c r="J116" s="125">
        <f t="shared" ref="J116:P116" si="10">J108</f>
        <v>861</v>
      </c>
      <c r="K116" s="125">
        <f t="shared" si="10"/>
        <v>301</v>
      </c>
      <c r="L116" s="125">
        <f t="shared" si="10"/>
        <v>7019</v>
      </c>
      <c r="M116" s="125">
        <f t="shared" si="10"/>
        <v>4</v>
      </c>
      <c r="N116" s="125">
        <f t="shared" si="10"/>
        <v>561</v>
      </c>
      <c r="O116" s="33">
        <f>INT(SUM(E116:N116))</f>
        <v>17859</v>
      </c>
      <c r="P116" s="125">
        <f t="shared" si="10"/>
        <v>29539</v>
      </c>
      <c r="Q116" s="126">
        <f t="shared" ref="Q116" si="11">O116/P116</f>
        <v>0.60459054131825718</v>
      </c>
    </row>
    <row r="117" spans="1:17" s="30" customFormat="1" ht="17.100000000000001" customHeight="1" x14ac:dyDescent="0.25">
      <c r="A117" s="435"/>
      <c r="B117" s="435"/>
      <c r="C117" s="435"/>
      <c r="D117" s="127">
        <f>D116/$O116</f>
        <v>6.7584971162999052E-2</v>
      </c>
      <c r="E117" s="445">
        <f>E116/$O116</f>
        <v>2.6261268828041882E-2</v>
      </c>
      <c r="F117" s="446"/>
      <c r="G117" s="445">
        <f>G116/$O116</f>
        <v>2.3405565821154599E-2</v>
      </c>
      <c r="H117" s="446"/>
      <c r="I117" s="127">
        <f t="shared" ref="I117" si="12">I116/$O116</f>
        <v>0.46060809675793718</v>
      </c>
      <c r="J117" s="127">
        <f t="shared" ref="J117" si="13">J116/$O116</f>
        <v>4.8210986057450028E-2</v>
      </c>
      <c r="K117" s="127">
        <f t="shared" ref="K117" si="14">K116/$O116</f>
        <v>1.6854247158295536E-2</v>
      </c>
      <c r="L117" s="127">
        <f t="shared" ref="L117" si="15">L116/$O116</f>
        <v>0.39302312559493813</v>
      </c>
      <c r="M117" s="127">
        <f t="shared" ref="M117" si="16">M116/$O116</f>
        <v>2.2397670642253207E-4</v>
      </c>
      <c r="N117" s="127">
        <f t="shared" ref="N117" si="17">N116/$O116</f>
        <v>3.1412733075760119E-2</v>
      </c>
      <c r="O117" s="127">
        <f>O116/$O116</f>
        <v>1</v>
      </c>
      <c r="P117" s="128"/>
      <c r="Q117" s="128"/>
    </row>
    <row r="118" spans="1:17" x14ac:dyDescent="0.25">
      <c r="B118" s="2"/>
      <c r="C118" s="2"/>
      <c r="D118" s="2"/>
    </row>
    <row r="119" spans="1:17" x14ac:dyDescent="0.25">
      <c r="B119" s="2"/>
      <c r="C119" s="2"/>
      <c r="D119" s="2"/>
    </row>
    <row r="120" spans="1:17" x14ac:dyDescent="0.25">
      <c r="B120" s="2"/>
      <c r="C120" s="2"/>
      <c r="D120" s="2"/>
    </row>
    <row r="121" spans="1:17" x14ac:dyDescent="0.25">
      <c r="B121" s="2"/>
      <c r="C121" s="2"/>
      <c r="D121" s="2"/>
    </row>
    <row r="122" spans="1:17" x14ac:dyDescent="0.25">
      <c r="B122" s="2"/>
      <c r="C122" s="2"/>
      <c r="D122" s="2"/>
    </row>
    <row r="123" spans="1:17" x14ac:dyDescent="0.25">
      <c r="B123" s="2"/>
      <c r="C123" s="2"/>
      <c r="D123" s="2"/>
    </row>
    <row r="124" spans="1:17" x14ac:dyDescent="0.25">
      <c r="B124" s="2"/>
      <c r="C124" s="2"/>
      <c r="D124" s="2"/>
    </row>
    <row r="125" spans="1:17" x14ac:dyDescent="0.25">
      <c r="B125" s="2"/>
      <c r="C125" s="2"/>
      <c r="D125" s="2"/>
    </row>
    <row r="126" spans="1:17" x14ac:dyDescent="0.25">
      <c r="B126" s="2"/>
      <c r="C126" s="2"/>
      <c r="D126" s="2"/>
    </row>
    <row r="127" spans="1:17" x14ac:dyDescent="0.25">
      <c r="B127" s="2"/>
      <c r="C127" s="2"/>
      <c r="D127" s="2"/>
    </row>
    <row r="128" spans="1:17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</sheetData>
  <mergeCells count="40">
    <mergeCell ref="A116:A117"/>
    <mergeCell ref="B116:B117"/>
    <mergeCell ref="C116:C117"/>
    <mergeCell ref="B5:C7"/>
    <mergeCell ref="A104:A107"/>
    <mergeCell ref="B104:B107"/>
    <mergeCell ref="A108:A109"/>
    <mergeCell ref="B108:B109"/>
    <mergeCell ref="A112:A115"/>
    <mergeCell ref="B112:B115"/>
    <mergeCell ref="C108:C109"/>
    <mergeCell ref="A111:C111"/>
    <mergeCell ref="C112:C115"/>
    <mergeCell ref="A103:C103"/>
    <mergeCell ref="C104:C107"/>
    <mergeCell ref="O4:O8"/>
    <mergeCell ref="P4:P8"/>
    <mergeCell ref="Q4:Q8"/>
    <mergeCell ref="G117:H117"/>
    <mergeCell ref="E112:F114"/>
    <mergeCell ref="G112:H114"/>
    <mergeCell ref="E115:F115"/>
    <mergeCell ref="G115:H115"/>
    <mergeCell ref="E116:F116"/>
    <mergeCell ref="G116:H116"/>
    <mergeCell ref="E117:F117"/>
    <mergeCell ref="D4:D8"/>
    <mergeCell ref="H5:H6"/>
    <mergeCell ref="E4:N4"/>
    <mergeCell ref="D103:D107"/>
    <mergeCell ref="E103:N103"/>
    <mergeCell ref="H104:H105"/>
    <mergeCell ref="D111:D115"/>
    <mergeCell ref="E111:N111"/>
    <mergeCell ref="O103:O107"/>
    <mergeCell ref="P103:P107"/>
    <mergeCell ref="Q103:Q107"/>
    <mergeCell ref="O111:O115"/>
    <mergeCell ref="P111:P115"/>
    <mergeCell ref="Q111:Q115"/>
  </mergeCells>
  <conditionalFormatting sqref="H11:L11">
    <cfRule type="cellIs" dxfId="1314" priority="65" operator="equal">
      <formula>LARGE($H11:$L11,2)</formula>
    </cfRule>
    <cfRule type="cellIs" dxfId="1313" priority="66" operator="equal">
      <formula>LARGE($H11:$L11,1)</formula>
    </cfRule>
  </conditionalFormatting>
  <conditionalFormatting sqref="H14:L14">
    <cfRule type="cellIs" dxfId="1312" priority="63" operator="equal">
      <formula>LARGE($H14:$L14,2)</formula>
    </cfRule>
    <cfRule type="cellIs" dxfId="1311" priority="64" operator="equal">
      <formula>LARGE($H14:$L14,1)</formula>
    </cfRule>
  </conditionalFormatting>
  <conditionalFormatting sqref="H25:L25">
    <cfRule type="cellIs" dxfId="1310" priority="61" operator="equal">
      <formula>LARGE($H25:$L25,2)</formula>
    </cfRule>
    <cfRule type="cellIs" dxfId="1309" priority="62" operator="equal">
      <formula>LARGE($H25:$L25,1)</formula>
    </cfRule>
  </conditionalFormatting>
  <conditionalFormatting sqref="H31:L31">
    <cfRule type="cellIs" dxfId="1308" priority="59" operator="equal">
      <formula>LARGE($H31:$L31,2)</formula>
    </cfRule>
    <cfRule type="cellIs" dxfId="1307" priority="60" operator="equal">
      <formula>LARGE($H31:$L31,1)</formula>
    </cfRule>
  </conditionalFormatting>
  <conditionalFormatting sqref="H39:L39">
    <cfRule type="cellIs" dxfId="1306" priority="57" operator="equal">
      <formula>LARGE($H39:$L39,2)</formula>
    </cfRule>
    <cfRule type="cellIs" dxfId="1305" priority="58" operator="equal">
      <formula>LARGE($H39:$L39,1)</formula>
    </cfRule>
  </conditionalFormatting>
  <conditionalFormatting sqref="H55:L55">
    <cfRule type="cellIs" dxfId="1304" priority="55" operator="equal">
      <formula>LARGE($H55:$L55,2)</formula>
    </cfRule>
    <cfRule type="cellIs" dxfId="1303" priority="56" operator="equal">
      <formula>LARGE($H55:$L55,1)</formula>
    </cfRule>
  </conditionalFormatting>
  <conditionalFormatting sqref="H23:L23">
    <cfRule type="cellIs" dxfId="1302" priority="53" operator="equal">
      <formula>LARGE($H23:$L23,2)</formula>
    </cfRule>
    <cfRule type="cellIs" dxfId="1301" priority="54" operator="equal">
      <formula>LARGE($H23:$L23,1)</formula>
    </cfRule>
  </conditionalFormatting>
  <conditionalFormatting sqref="H36:L36">
    <cfRule type="cellIs" dxfId="1300" priority="51" operator="equal">
      <formula>LARGE($H36:$L36,2)</formula>
    </cfRule>
    <cfRule type="cellIs" dxfId="1299" priority="52" operator="equal">
      <formula>LARGE($H36:$L36,1)</formula>
    </cfRule>
  </conditionalFormatting>
  <conditionalFormatting sqref="H50:L50">
    <cfRule type="cellIs" dxfId="1298" priority="49" operator="equal">
      <formula>LARGE($H50:$L50,2)</formula>
    </cfRule>
    <cfRule type="cellIs" dxfId="1297" priority="50" operator="equal">
      <formula>LARGE($H50:$L50,1)</formula>
    </cfRule>
  </conditionalFormatting>
  <conditionalFormatting sqref="H44:L44">
    <cfRule type="cellIs" dxfId="1296" priority="47" operator="equal">
      <formula>LARGE($H44:$L44,2)</formula>
    </cfRule>
    <cfRule type="cellIs" dxfId="1295" priority="48" operator="equal">
      <formula>LARGE($H44:$L44,1)</formula>
    </cfRule>
  </conditionalFormatting>
  <conditionalFormatting sqref="H33:L33">
    <cfRule type="cellIs" dxfId="1294" priority="45" operator="equal">
      <formula>LARGE($H33:$L33,2)</formula>
    </cfRule>
    <cfRule type="cellIs" dxfId="1293" priority="46" operator="equal">
      <formula>LARGE($H33:$L33,1)</formula>
    </cfRule>
  </conditionalFormatting>
  <conditionalFormatting sqref="H27:L27">
    <cfRule type="cellIs" dxfId="1292" priority="43" operator="equal">
      <formula>LARGE($H27:$L27,2)</formula>
    </cfRule>
    <cfRule type="cellIs" dxfId="1291" priority="44" operator="equal">
      <formula>LARGE($H27:$L27,1)</formula>
    </cfRule>
  </conditionalFormatting>
  <conditionalFormatting sqref="H29:L29">
    <cfRule type="cellIs" dxfId="1290" priority="41" operator="equal">
      <formula>LARGE($H29:$L29,2)</formula>
    </cfRule>
    <cfRule type="cellIs" dxfId="1289" priority="42" operator="equal">
      <formula>LARGE($H29:$L29,1)</formula>
    </cfRule>
  </conditionalFormatting>
  <conditionalFormatting sqref="H21:L21">
    <cfRule type="cellIs" dxfId="1288" priority="39" operator="equal">
      <formula>LARGE($H21:$L21,2)</formula>
    </cfRule>
    <cfRule type="cellIs" dxfId="1287" priority="40" operator="equal">
      <formula>LARGE($H21:$L21,1)</formula>
    </cfRule>
  </conditionalFormatting>
  <conditionalFormatting sqref="H18:L18">
    <cfRule type="cellIs" dxfId="1286" priority="37" operator="equal">
      <formula>LARGE($H18:$L18,2)</formula>
    </cfRule>
    <cfRule type="cellIs" dxfId="1285" priority="38" operator="equal">
      <formula>LARGE($H18:$L18,1)</formula>
    </cfRule>
  </conditionalFormatting>
  <conditionalFormatting sqref="H16:L16">
    <cfRule type="cellIs" dxfId="1284" priority="35" operator="equal">
      <formula>LARGE($H16:$L16,2)</formula>
    </cfRule>
    <cfRule type="cellIs" dxfId="1283" priority="36" operator="equal">
      <formula>LARGE($H16:$L16,1)</formula>
    </cfRule>
  </conditionalFormatting>
  <conditionalFormatting sqref="H60:L60">
    <cfRule type="cellIs" dxfId="1282" priority="33" operator="equal">
      <formula>LARGE($H60:$L60,2)</formula>
    </cfRule>
    <cfRule type="cellIs" dxfId="1281" priority="34" operator="equal">
      <formula>LARGE($H60:$L60,1)</formula>
    </cfRule>
  </conditionalFormatting>
  <conditionalFormatting sqref="H57:L57">
    <cfRule type="cellIs" dxfId="1280" priority="31" operator="equal">
      <formula>LARGE($H57:$L57,2)</formula>
    </cfRule>
    <cfRule type="cellIs" dxfId="1279" priority="32" operator="equal">
      <formula>LARGE($H57:$L57,1)</formula>
    </cfRule>
  </conditionalFormatting>
  <conditionalFormatting sqref="H77:L77">
    <cfRule type="cellIs" dxfId="1278" priority="29" operator="equal">
      <formula>LARGE($H77:$L77,2)</formula>
    </cfRule>
    <cfRule type="cellIs" dxfId="1277" priority="30" operator="equal">
      <formula>LARGE($H77:$L77,1)</formula>
    </cfRule>
  </conditionalFormatting>
  <conditionalFormatting sqref="H92:L92">
    <cfRule type="cellIs" dxfId="1276" priority="27" operator="equal">
      <formula>LARGE($H92:$L92,2)</formula>
    </cfRule>
    <cfRule type="cellIs" dxfId="1275" priority="28" operator="equal">
      <formula>LARGE($H92:$L92,1)</formula>
    </cfRule>
  </conditionalFormatting>
  <conditionalFormatting sqref="H71:L71">
    <cfRule type="cellIs" dxfId="1274" priority="25" operator="equal">
      <formula>LARGE($H71:$L71,2)</formula>
    </cfRule>
    <cfRule type="cellIs" dxfId="1273" priority="26" operator="equal">
      <formula>LARGE($H71:$L71,1)</formula>
    </cfRule>
  </conditionalFormatting>
  <conditionalFormatting sqref="H87:L87">
    <cfRule type="cellIs" dxfId="1272" priority="23" operator="equal">
      <formula>LARGE($H87:$L87,2)</formula>
    </cfRule>
    <cfRule type="cellIs" dxfId="1271" priority="24" operator="equal">
      <formula>LARGE($H87:$L87,1)</formula>
    </cfRule>
  </conditionalFormatting>
  <conditionalFormatting sqref="H73:L73">
    <cfRule type="cellIs" dxfId="1270" priority="21" operator="equal">
      <formula>LARGE($H73:$L73,2)</formula>
    </cfRule>
    <cfRule type="cellIs" dxfId="1269" priority="22" operator="equal">
      <formula>LARGE($H73:$L73,1)</formula>
    </cfRule>
  </conditionalFormatting>
  <conditionalFormatting sqref="H67:L67">
    <cfRule type="cellIs" dxfId="1268" priority="19" operator="equal">
      <formula>LARGE($H67:$L67,2)</formula>
    </cfRule>
    <cfRule type="cellIs" dxfId="1267" priority="20" operator="equal">
      <formula>LARGE($H67:$L67,1)</formula>
    </cfRule>
  </conditionalFormatting>
  <conditionalFormatting sqref="H62:L62">
    <cfRule type="cellIs" dxfId="1266" priority="17" operator="equal">
      <formula>LARGE($H62:$L62,2)</formula>
    </cfRule>
    <cfRule type="cellIs" dxfId="1265" priority="18" operator="equal">
      <formula>LARGE($H62:$L62,1)</formula>
    </cfRule>
  </conditionalFormatting>
  <conditionalFormatting sqref="H64:L64">
    <cfRule type="cellIs" dxfId="1264" priority="15" operator="equal">
      <formula>LARGE($H64:$L64,2)</formula>
    </cfRule>
    <cfRule type="cellIs" dxfId="1263" priority="16" operator="equal">
      <formula>LARGE($H64:$L64,1)</formula>
    </cfRule>
  </conditionalFormatting>
  <conditionalFormatting sqref="H83:L83">
    <cfRule type="cellIs" dxfId="1262" priority="13" operator="equal">
      <formula>LARGE($H83:$L83,2)</formula>
    </cfRule>
    <cfRule type="cellIs" dxfId="1261" priority="14" operator="equal">
      <formula>LARGE($H83:$L83,1)</formula>
    </cfRule>
  </conditionalFormatting>
  <conditionalFormatting sqref="H90:L90">
    <cfRule type="cellIs" dxfId="1260" priority="11" operator="equal">
      <formula>LARGE($H90:$L90,2)</formula>
    </cfRule>
    <cfRule type="cellIs" dxfId="1259" priority="12" operator="equal">
      <formula>LARGE($H90:$L90,1)</formula>
    </cfRule>
  </conditionalFormatting>
  <conditionalFormatting sqref="H98:L98">
    <cfRule type="cellIs" dxfId="1258" priority="9" operator="equal">
      <formula>LARGE($H98:$L98,2)</formula>
    </cfRule>
    <cfRule type="cellIs" dxfId="1257" priority="10" operator="equal">
      <formula>LARGE($H98:$L98,1)</formula>
    </cfRule>
  </conditionalFormatting>
  <conditionalFormatting sqref="H108:L108">
    <cfRule type="cellIs" dxfId="1256" priority="7" operator="equal">
      <formula>LARGE($H108:$L108,2)</formula>
    </cfRule>
    <cfRule type="cellIs" dxfId="1255" priority="8" operator="equal">
      <formula>LARGE($H108:$L108,1)</formula>
    </cfRule>
  </conditionalFormatting>
  <conditionalFormatting sqref="H95:L95">
    <cfRule type="cellIs" dxfId="1254" priority="5" operator="equal">
      <formula>LARGE($H95:$L95,2)</formula>
    </cfRule>
    <cfRule type="cellIs" dxfId="1253" priority="6" operator="equal">
      <formula>LARGE($H95:$L95,1)</formula>
    </cfRule>
  </conditionalFormatting>
  <conditionalFormatting sqref="H101:L101">
    <cfRule type="cellIs" dxfId="1252" priority="3" operator="equal">
      <formula>LARGE($H101:$L101,2)</formula>
    </cfRule>
    <cfRule type="cellIs" dxfId="1251" priority="4" operator="equal">
      <formula>LARGE($H101:$L101,1)</formula>
    </cfRule>
  </conditionalFormatting>
  <conditionalFormatting sqref="E116:L116">
    <cfRule type="cellIs" dxfId="1250" priority="1" operator="equal">
      <formula>LARGE($E116:$L116,2)</formula>
    </cfRule>
    <cfRule type="cellIs" dxfId="1249" priority="2" operator="equal">
      <formula>LARGE($E116:$L116,1)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286"/>
  <sheetViews>
    <sheetView view="pageBreakPreview" zoomScaleSheetLayoutView="100" workbookViewId="0">
      <selection activeCell="O84" sqref="O84:P8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bestFit="1" customWidth="1"/>
    <col min="5" max="6" width="16.5703125" customWidth="1"/>
    <col min="7" max="11" width="16.42578125" customWidth="1"/>
    <col min="12" max="14" width="14" customWidth="1"/>
  </cols>
  <sheetData>
    <row r="1" spans="1:14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</row>
    <row r="2" spans="1:14" ht="15" customHeight="1" x14ac:dyDescent="0.25">
      <c r="C2" s="38" t="s">
        <v>248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</row>
    <row r="3" spans="1:14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</row>
    <row r="4" spans="1:14" ht="17.100000000000001" customHeight="1" x14ac:dyDescent="0.3">
      <c r="B4" s="1"/>
      <c r="C4" s="1"/>
      <c r="D4" s="407" t="s">
        <v>35</v>
      </c>
      <c r="E4" s="436" t="s">
        <v>243</v>
      </c>
      <c r="F4" s="437"/>
      <c r="G4" s="437"/>
      <c r="H4" s="437"/>
      <c r="I4" s="437"/>
      <c r="J4" s="437"/>
      <c r="K4" s="438"/>
      <c r="L4" s="407" t="s">
        <v>39</v>
      </c>
      <c r="M4" s="407" t="s">
        <v>211</v>
      </c>
      <c r="N4" s="366" t="s">
        <v>33</v>
      </c>
    </row>
    <row r="5" spans="1:14" ht="15.75" customHeight="1" x14ac:dyDescent="0.25">
      <c r="B5" s="423" t="s">
        <v>61</v>
      </c>
      <c r="C5" s="443"/>
      <c r="D5" s="408"/>
      <c r="E5" s="14"/>
      <c r="F5" s="35"/>
      <c r="G5" s="7"/>
      <c r="H5" s="7"/>
      <c r="I5" s="7"/>
      <c r="J5" s="43"/>
      <c r="K5" s="96"/>
      <c r="L5" s="408"/>
      <c r="M5" s="408"/>
      <c r="N5" s="367"/>
    </row>
    <row r="6" spans="1:14" ht="15.75" x14ac:dyDescent="0.25">
      <c r="B6" s="423"/>
      <c r="C6" s="443"/>
      <c r="D6" s="408"/>
      <c r="E6" s="14"/>
      <c r="F6" s="35"/>
      <c r="G6" s="7"/>
      <c r="H6" s="7"/>
      <c r="I6" s="7"/>
      <c r="J6" s="7"/>
      <c r="K6" s="12"/>
      <c r="L6" s="408"/>
      <c r="M6" s="408"/>
      <c r="N6" s="367"/>
    </row>
    <row r="7" spans="1:14" ht="15.75" x14ac:dyDescent="0.25">
      <c r="B7" s="424"/>
      <c r="C7" s="444"/>
      <c r="D7" s="408"/>
      <c r="E7" s="15"/>
      <c r="F7" s="35"/>
      <c r="G7" s="8"/>
      <c r="H7" s="8"/>
      <c r="I7" s="8"/>
      <c r="J7" s="8"/>
      <c r="K7" s="13"/>
      <c r="L7" s="408"/>
      <c r="M7" s="408"/>
      <c r="N7" s="367"/>
    </row>
    <row r="8" spans="1:14" ht="17.100000000000001" customHeight="1" x14ac:dyDescent="0.25">
      <c r="A8" s="279" t="s">
        <v>123</v>
      </c>
      <c r="B8" s="280" t="s">
        <v>36</v>
      </c>
      <c r="C8" s="281" t="s">
        <v>31</v>
      </c>
      <c r="D8" s="408"/>
      <c r="E8" s="293" t="s">
        <v>0</v>
      </c>
      <c r="F8" s="296" t="s">
        <v>1</v>
      </c>
      <c r="G8" s="296" t="s">
        <v>4</v>
      </c>
      <c r="H8" s="296" t="s">
        <v>6</v>
      </c>
      <c r="I8" s="296" t="s">
        <v>7</v>
      </c>
      <c r="J8" s="294" t="s">
        <v>32</v>
      </c>
      <c r="K8" s="295" t="s">
        <v>40</v>
      </c>
      <c r="L8" s="409"/>
      <c r="M8" s="409"/>
      <c r="N8" s="368"/>
    </row>
    <row r="9" spans="1:14" ht="16.5" customHeight="1" x14ac:dyDescent="0.25">
      <c r="A9" s="53">
        <v>1</v>
      </c>
      <c r="B9" s="54">
        <v>828</v>
      </c>
      <c r="C9" s="55" t="s">
        <v>126</v>
      </c>
      <c r="D9" s="131">
        <f t="shared" ref="D9:D46" si="0">(LARGE(E9:I9,1)-LARGE(E9:I9,2))</f>
        <v>72</v>
      </c>
      <c r="E9" s="132">
        <v>185</v>
      </c>
      <c r="F9" s="132">
        <v>89</v>
      </c>
      <c r="G9" s="132">
        <v>113</v>
      </c>
      <c r="H9" s="132">
        <v>46</v>
      </c>
      <c r="I9" s="132">
        <v>45</v>
      </c>
      <c r="J9" s="132">
        <v>0</v>
      </c>
      <c r="K9" s="132">
        <v>10</v>
      </c>
      <c r="L9" s="132">
        <v>488</v>
      </c>
      <c r="M9" s="132">
        <v>711</v>
      </c>
      <c r="N9" s="133">
        <f t="shared" ref="N9:N46" si="1">L9/M9</f>
        <v>0.68635724331926862</v>
      </c>
    </row>
    <row r="10" spans="1:14" ht="16.5" customHeight="1" x14ac:dyDescent="0.25">
      <c r="A10" s="59" t="s">
        <v>187</v>
      </c>
      <c r="B10" s="60">
        <v>828</v>
      </c>
      <c r="C10" s="61" t="s">
        <v>9</v>
      </c>
      <c r="D10" s="137">
        <f t="shared" si="0"/>
        <v>72</v>
      </c>
      <c r="E10" s="138">
        <v>185</v>
      </c>
      <c r="F10" s="138">
        <v>89</v>
      </c>
      <c r="G10" s="138">
        <v>113</v>
      </c>
      <c r="H10" s="138">
        <v>46</v>
      </c>
      <c r="I10" s="138">
        <v>45</v>
      </c>
      <c r="J10" s="138">
        <v>0</v>
      </c>
      <c r="K10" s="138">
        <v>10</v>
      </c>
      <c r="L10" s="138">
        <v>488</v>
      </c>
      <c r="M10" s="138">
        <v>711</v>
      </c>
      <c r="N10" s="139">
        <f t="shared" si="1"/>
        <v>0.68635724331926862</v>
      </c>
    </row>
    <row r="11" spans="1:14" ht="16.5" customHeight="1" x14ac:dyDescent="0.25">
      <c r="A11" s="65">
        <v>2</v>
      </c>
      <c r="B11" s="66">
        <v>829</v>
      </c>
      <c r="C11" s="67" t="s">
        <v>126</v>
      </c>
      <c r="D11" s="140">
        <f t="shared" si="0"/>
        <v>60</v>
      </c>
      <c r="E11" s="141">
        <v>111</v>
      </c>
      <c r="F11" s="141">
        <v>31</v>
      </c>
      <c r="G11" s="141">
        <v>51</v>
      </c>
      <c r="H11" s="141">
        <v>21</v>
      </c>
      <c r="I11" s="141">
        <v>26</v>
      </c>
      <c r="J11" s="141">
        <v>0</v>
      </c>
      <c r="K11" s="141">
        <v>6</v>
      </c>
      <c r="L11" s="141">
        <v>246</v>
      </c>
      <c r="M11" s="141">
        <v>379</v>
      </c>
      <c r="N11" s="142">
        <f t="shared" si="1"/>
        <v>0.64907651715039583</v>
      </c>
    </row>
    <row r="12" spans="1:14" ht="16.5" customHeight="1" x14ac:dyDescent="0.25">
      <c r="A12" s="71">
        <v>3</v>
      </c>
      <c r="B12" s="72">
        <v>829</v>
      </c>
      <c r="C12" s="73" t="s">
        <v>128</v>
      </c>
      <c r="D12" s="134">
        <f t="shared" si="0"/>
        <v>53</v>
      </c>
      <c r="E12" s="135">
        <v>105</v>
      </c>
      <c r="F12" s="135">
        <v>30</v>
      </c>
      <c r="G12" s="135">
        <v>52</v>
      </c>
      <c r="H12" s="135">
        <v>24</v>
      </c>
      <c r="I12" s="135">
        <v>34</v>
      </c>
      <c r="J12" s="135">
        <v>0</v>
      </c>
      <c r="K12" s="135">
        <v>3</v>
      </c>
      <c r="L12" s="135">
        <v>248</v>
      </c>
      <c r="M12" s="135">
        <v>379</v>
      </c>
      <c r="N12" s="136">
        <f t="shared" si="1"/>
        <v>0.65435356200527706</v>
      </c>
    </row>
    <row r="13" spans="1:14" ht="16.5" customHeight="1" x14ac:dyDescent="0.25">
      <c r="A13" s="59" t="s">
        <v>187</v>
      </c>
      <c r="B13" s="60">
        <v>829</v>
      </c>
      <c r="C13" s="61" t="s">
        <v>11</v>
      </c>
      <c r="D13" s="137">
        <f t="shared" si="0"/>
        <v>113</v>
      </c>
      <c r="E13" s="138">
        <v>216</v>
      </c>
      <c r="F13" s="138">
        <v>61</v>
      </c>
      <c r="G13" s="138">
        <v>103</v>
      </c>
      <c r="H13" s="138">
        <v>45</v>
      </c>
      <c r="I13" s="138">
        <v>60</v>
      </c>
      <c r="J13" s="138">
        <v>0</v>
      </c>
      <c r="K13" s="138">
        <v>9</v>
      </c>
      <c r="L13" s="138">
        <v>494</v>
      </c>
      <c r="M13" s="138">
        <v>758</v>
      </c>
      <c r="N13" s="139">
        <f t="shared" si="1"/>
        <v>0.65171503957783639</v>
      </c>
    </row>
    <row r="14" spans="1:14" ht="16.5" customHeight="1" x14ac:dyDescent="0.25">
      <c r="A14" s="71">
        <v>4</v>
      </c>
      <c r="B14" s="72">
        <v>830</v>
      </c>
      <c r="C14" s="73" t="s">
        <v>126</v>
      </c>
      <c r="D14" s="134">
        <f t="shared" si="0"/>
        <v>28</v>
      </c>
      <c r="E14" s="135">
        <v>138</v>
      </c>
      <c r="F14" s="135">
        <v>60</v>
      </c>
      <c r="G14" s="135">
        <v>110</v>
      </c>
      <c r="H14" s="135">
        <v>10</v>
      </c>
      <c r="I14" s="135">
        <v>42</v>
      </c>
      <c r="J14" s="135">
        <v>0</v>
      </c>
      <c r="K14" s="135">
        <v>1</v>
      </c>
      <c r="L14" s="135">
        <v>361</v>
      </c>
      <c r="M14" s="135">
        <v>508</v>
      </c>
      <c r="N14" s="136">
        <f t="shared" si="1"/>
        <v>0.71062992125984248</v>
      </c>
    </row>
    <row r="15" spans="1:14" ht="16.5" customHeight="1" x14ac:dyDescent="0.25">
      <c r="A15" s="65">
        <v>5</v>
      </c>
      <c r="B15" s="66">
        <v>830</v>
      </c>
      <c r="C15" s="67" t="s">
        <v>128</v>
      </c>
      <c r="D15" s="140">
        <f t="shared" si="0"/>
        <v>78</v>
      </c>
      <c r="E15" s="141">
        <v>165</v>
      </c>
      <c r="F15" s="141">
        <v>62</v>
      </c>
      <c r="G15" s="141">
        <v>87</v>
      </c>
      <c r="H15" s="141">
        <v>15</v>
      </c>
      <c r="I15" s="141">
        <v>29</v>
      </c>
      <c r="J15" s="141">
        <v>0</v>
      </c>
      <c r="K15" s="141">
        <v>3</v>
      </c>
      <c r="L15" s="141">
        <v>361</v>
      </c>
      <c r="M15" s="141">
        <v>507</v>
      </c>
      <c r="N15" s="142">
        <f t="shared" si="1"/>
        <v>0.71203155818540431</v>
      </c>
    </row>
    <row r="16" spans="1:14" ht="16.5" customHeight="1" x14ac:dyDescent="0.25">
      <c r="A16" s="59" t="s">
        <v>187</v>
      </c>
      <c r="B16" s="60">
        <v>830</v>
      </c>
      <c r="C16" s="61" t="s">
        <v>11</v>
      </c>
      <c r="D16" s="137">
        <f t="shared" si="0"/>
        <v>106</v>
      </c>
      <c r="E16" s="138">
        <v>303</v>
      </c>
      <c r="F16" s="138">
        <v>122</v>
      </c>
      <c r="G16" s="138">
        <v>197</v>
      </c>
      <c r="H16" s="138">
        <v>25</v>
      </c>
      <c r="I16" s="138">
        <v>71</v>
      </c>
      <c r="J16" s="138">
        <v>0</v>
      </c>
      <c r="K16" s="138">
        <v>4</v>
      </c>
      <c r="L16" s="138">
        <v>722</v>
      </c>
      <c r="M16" s="138">
        <v>1015</v>
      </c>
      <c r="N16" s="139">
        <f t="shared" si="1"/>
        <v>0.71133004926108379</v>
      </c>
    </row>
    <row r="17" spans="1:14" ht="16.5" customHeight="1" x14ac:dyDescent="0.25">
      <c r="A17" s="65">
        <v>6</v>
      </c>
      <c r="B17" s="66">
        <v>831</v>
      </c>
      <c r="C17" s="67" t="s">
        <v>126</v>
      </c>
      <c r="D17" s="140">
        <f t="shared" si="0"/>
        <v>53</v>
      </c>
      <c r="E17" s="141">
        <v>112</v>
      </c>
      <c r="F17" s="141">
        <v>59</v>
      </c>
      <c r="G17" s="141">
        <v>59</v>
      </c>
      <c r="H17" s="141">
        <v>12</v>
      </c>
      <c r="I17" s="141">
        <v>42</v>
      </c>
      <c r="J17" s="141">
        <v>0</v>
      </c>
      <c r="K17" s="141">
        <v>6</v>
      </c>
      <c r="L17" s="141">
        <v>290</v>
      </c>
      <c r="M17" s="141">
        <v>389</v>
      </c>
      <c r="N17" s="142">
        <f t="shared" si="1"/>
        <v>0.74550128534704374</v>
      </c>
    </row>
    <row r="18" spans="1:14" ht="16.5" customHeight="1" x14ac:dyDescent="0.25">
      <c r="A18" s="71">
        <v>7</v>
      </c>
      <c r="B18" s="72">
        <v>831</v>
      </c>
      <c r="C18" s="73" t="s">
        <v>130</v>
      </c>
      <c r="D18" s="134">
        <f t="shared" si="0"/>
        <v>29</v>
      </c>
      <c r="E18" s="135">
        <v>37</v>
      </c>
      <c r="F18" s="135">
        <v>49</v>
      </c>
      <c r="G18" s="135">
        <v>78</v>
      </c>
      <c r="H18" s="135">
        <v>7</v>
      </c>
      <c r="I18" s="135">
        <v>30</v>
      </c>
      <c r="J18" s="135">
        <v>0</v>
      </c>
      <c r="K18" s="135">
        <v>2</v>
      </c>
      <c r="L18" s="135">
        <v>203</v>
      </c>
      <c r="M18" s="135">
        <v>280</v>
      </c>
      <c r="N18" s="136">
        <f t="shared" si="1"/>
        <v>0.72499999999999998</v>
      </c>
    </row>
    <row r="19" spans="1:14" ht="16.5" customHeight="1" x14ac:dyDescent="0.25">
      <c r="A19" s="59" t="s">
        <v>187</v>
      </c>
      <c r="B19" s="60">
        <v>831</v>
      </c>
      <c r="C19" s="61" t="s">
        <v>11</v>
      </c>
      <c r="D19" s="137">
        <f t="shared" si="0"/>
        <v>12</v>
      </c>
      <c r="E19" s="138">
        <v>149</v>
      </c>
      <c r="F19" s="138">
        <v>108</v>
      </c>
      <c r="G19" s="138">
        <v>137</v>
      </c>
      <c r="H19" s="138">
        <v>19</v>
      </c>
      <c r="I19" s="138">
        <v>72</v>
      </c>
      <c r="J19" s="138">
        <v>0</v>
      </c>
      <c r="K19" s="138">
        <v>8</v>
      </c>
      <c r="L19" s="138">
        <v>493</v>
      </c>
      <c r="M19" s="138">
        <v>669</v>
      </c>
      <c r="N19" s="139">
        <f t="shared" si="1"/>
        <v>0.73692077727952165</v>
      </c>
    </row>
    <row r="20" spans="1:14" ht="16.5" customHeight="1" x14ac:dyDescent="0.25">
      <c r="A20" s="71">
        <v>8</v>
      </c>
      <c r="B20" s="72">
        <v>832</v>
      </c>
      <c r="C20" s="73" t="s">
        <v>126</v>
      </c>
      <c r="D20" s="134">
        <f t="shared" si="0"/>
        <v>37</v>
      </c>
      <c r="E20" s="135">
        <v>90</v>
      </c>
      <c r="F20" s="135">
        <v>31</v>
      </c>
      <c r="G20" s="135">
        <v>29</v>
      </c>
      <c r="H20" s="135">
        <v>14</v>
      </c>
      <c r="I20" s="135">
        <v>53</v>
      </c>
      <c r="J20" s="135">
        <v>0</v>
      </c>
      <c r="K20" s="135">
        <v>1</v>
      </c>
      <c r="L20" s="135">
        <v>218</v>
      </c>
      <c r="M20" s="135">
        <v>266</v>
      </c>
      <c r="N20" s="136">
        <f t="shared" si="1"/>
        <v>0.81954887218045114</v>
      </c>
    </row>
    <row r="21" spans="1:14" ht="16.5" customHeight="1" x14ac:dyDescent="0.25">
      <c r="A21" s="59" t="s">
        <v>187</v>
      </c>
      <c r="B21" s="60">
        <v>832</v>
      </c>
      <c r="C21" s="61" t="s">
        <v>9</v>
      </c>
      <c r="D21" s="137">
        <f t="shared" si="0"/>
        <v>37</v>
      </c>
      <c r="E21" s="138">
        <v>90</v>
      </c>
      <c r="F21" s="138">
        <v>31</v>
      </c>
      <c r="G21" s="138">
        <v>29</v>
      </c>
      <c r="H21" s="138">
        <v>14</v>
      </c>
      <c r="I21" s="138">
        <v>53</v>
      </c>
      <c r="J21" s="138">
        <v>0</v>
      </c>
      <c r="K21" s="138">
        <v>1</v>
      </c>
      <c r="L21" s="138">
        <v>218</v>
      </c>
      <c r="M21" s="138">
        <v>266</v>
      </c>
      <c r="N21" s="139">
        <f t="shared" si="1"/>
        <v>0.81954887218045114</v>
      </c>
    </row>
    <row r="22" spans="1:14" ht="16.5" customHeight="1" x14ac:dyDescent="0.25">
      <c r="A22" s="71">
        <v>9</v>
      </c>
      <c r="B22" s="72">
        <v>833</v>
      </c>
      <c r="C22" s="73" t="s">
        <v>126</v>
      </c>
      <c r="D22" s="134">
        <f t="shared" si="0"/>
        <v>37</v>
      </c>
      <c r="E22" s="135">
        <v>178</v>
      </c>
      <c r="F22" s="135">
        <v>12</v>
      </c>
      <c r="G22" s="135">
        <v>49</v>
      </c>
      <c r="H22" s="135">
        <v>12</v>
      </c>
      <c r="I22" s="135">
        <v>215</v>
      </c>
      <c r="J22" s="135">
        <v>0</v>
      </c>
      <c r="K22" s="135">
        <v>5</v>
      </c>
      <c r="L22" s="135">
        <v>471</v>
      </c>
      <c r="M22" s="135">
        <v>634</v>
      </c>
      <c r="N22" s="136">
        <f t="shared" si="1"/>
        <v>0.74290220820189279</v>
      </c>
    </row>
    <row r="23" spans="1:14" ht="16.5" customHeight="1" x14ac:dyDescent="0.25">
      <c r="A23" s="59" t="s">
        <v>187</v>
      </c>
      <c r="B23" s="60">
        <v>833</v>
      </c>
      <c r="C23" s="61" t="s">
        <v>9</v>
      </c>
      <c r="D23" s="137">
        <f t="shared" si="0"/>
        <v>37</v>
      </c>
      <c r="E23" s="138">
        <v>178</v>
      </c>
      <c r="F23" s="138">
        <v>12</v>
      </c>
      <c r="G23" s="138">
        <v>49</v>
      </c>
      <c r="H23" s="138">
        <v>12</v>
      </c>
      <c r="I23" s="138">
        <v>215</v>
      </c>
      <c r="J23" s="138">
        <v>0</v>
      </c>
      <c r="K23" s="138">
        <v>5</v>
      </c>
      <c r="L23" s="138">
        <v>471</v>
      </c>
      <c r="M23" s="138">
        <v>634</v>
      </c>
      <c r="N23" s="139">
        <f t="shared" si="1"/>
        <v>0.74290220820189279</v>
      </c>
    </row>
    <row r="24" spans="1:14" ht="16.5" customHeight="1" x14ac:dyDescent="0.25">
      <c r="A24" s="71">
        <v>10</v>
      </c>
      <c r="B24" s="72">
        <v>834</v>
      </c>
      <c r="C24" s="73" t="s">
        <v>126</v>
      </c>
      <c r="D24" s="134">
        <f t="shared" si="0"/>
        <v>59</v>
      </c>
      <c r="E24" s="135">
        <v>146</v>
      </c>
      <c r="F24" s="135">
        <v>45</v>
      </c>
      <c r="G24" s="135">
        <v>81</v>
      </c>
      <c r="H24" s="135">
        <v>12</v>
      </c>
      <c r="I24" s="135">
        <v>87</v>
      </c>
      <c r="J24" s="135">
        <v>0</v>
      </c>
      <c r="K24" s="135">
        <v>4</v>
      </c>
      <c r="L24" s="135">
        <v>375</v>
      </c>
      <c r="M24" s="135">
        <v>642</v>
      </c>
      <c r="N24" s="136">
        <f t="shared" si="1"/>
        <v>0.58411214953271029</v>
      </c>
    </row>
    <row r="25" spans="1:14" ht="16.5" customHeight="1" x14ac:dyDescent="0.25">
      <c r="A25" s="59" t="s">
        <v>187</v>
      </c>
      <c r="B25" s="60">
        <v>834</v>
      </c>
      <c r="C25" s="61" t="s">
        <v>9</v>
      </c>
      <c r="D25" s="137">
        <f t="shared" si="0"/>
        <v>59</v>
      </c>
      <c r="E25" s="138">
        <v>146</v>
      </c>
      <c r="F25" s="138">
        <v>45</v>
      </c>
      <c r="G25" s="138">
        <v>81</v>
      </c>
      <c r="H25" s="138">
        <v>12</v>
      </c>
      <c r="I25" s="138">
        <v>87</v>
      </c>
      <c r="J25" s="138">
        <v>0</v>
      </c>
      <c r="K25" s="138">
        <v>4</v>
      </c>
      <c r="L25" s="138">
        <v>375</v>
      </c>
      <c r="M25" s="138">
        <v>642</v>
      </c>
      <c r="N25" s="139">
        <f t="shared" si="1"/>
        <v>0.58411214953271029</v>
      </c>
    </row>
    <row r="26" spans="1:14" ht="16.5" customHeight="1" x14ac:dyDescent="0.25">
      <c r="A26" s="71">
        <v>11</v>
      </c>
      <c r="B26" s="72">
        <v>835</v>
      </c>
      <c r="C26" s="73" t="s">
        <v>126</v>
      </c>
      <c r="D26" s="134">
        <f t="shared" si="0"/>
        <v>51</v>
      </c>
      <c r="E26" s="135">
        <v>133</v>
      </c>
      <c r="F26" s="135">
        <v>37</v>
      </c>
      <c r="G26" s="135">
        <v>82</v>
      </c>
      <c r="H26" s="135">
        <v>8</v>
      </c>
      <c r="I26" s="135">
        <v>45</v>
      </c>
      <c r="J26" s="135">
        <v>0</v>
      </c>
      <c r="K26" s="135">
        <v>0</v>
      </c>
      <c r="L26" s="135">
        <v>305</v>
      </c>
      <c r="M26" s="135">
        <v>468</v>
      </c>
      <c r="N26" s="136">
        <f t="shared" si="1"/>
        <v>0.65170940170940173</v>
      </c>
    </row>
    <row r="27" spans="1:14" ht="16.5" customHeight="1" x14ac:dyDescent="0.25">
      <c r="A27" s="59" t="s">
        <v>187</v>
      </c>
      <c r="B27" s="60">
        <v>835</v>
      </c>
      <c r="C27" s="61" t="s">
        <v>9</v>
      </c>
      <c r="D27" s="137">
        <f t="shared" si="0"/>
        <v>51</v>
      </c>
      <c r="E27" s="138">
        <v>133</v>
      </c>
      <c r="F27" s="138">
        <v>37</v>
      </c>
      <c r="G27" s="138">
        <v>82</v>
      </c>
      <c r="H27" s="138">
        <v>8</v>
      </c>
      <c r="I27" s="138">
        <v>45</v>
      </c>
      <c r="J27" s="138">
        <v>0</v>
      </c>
      <c r="K27" s="138">
        <v>0</v>
      </c>
      <c r="L27" s="138">
        <v>305</v>
      </c>
      <c r="M27" s="138">
        <v>468</v>
      </c>
      <c r="N27" s="139">
        <f t="shared" si="1"/>
        <v>0.65170940170940173</v>
      </c>
    </row>
    <row r="28" spans="1:14" ht="16.5" customHeight="1" x14ac:dyDescent="0.25">
      <c r="A28" s="71">
        <v>12</v>
      </c>
      <c r="B28" s="72">
        <v>836</v>
      </c>
      <c r="C28" s="73" t="s">
        <v>126</v>
      </c>
      <c r="D28" s="134">
        <f t="shared" si="0"/>
        <v>50</v>
      </c>
      <c r="E28" s="135">
        <v>128</v>
      </c>
      <c r="F28" s="135">
        <v>41</v>
      </c>
      <c r="G28" s="135">
        <v>78</v>
      </c>
      <c r="H28" s="135">
        <v>13</v>
      </c>
      <c r="I28" s="135">
        <v>37</v>
      </c>
      <c r="J28" s="135">
        <v>0</v>
      </c>
      <c r="K28" s="135">
        <v>4</v>
      </c>
      <c r="L28" s="135">
        <v>301</v>
      </c>
      <c r="M28" s="135">
        <v>494</v>
      </c>
      <c r="N28" s="136">
        <f t="shared" si="1"/>
        <v>0.60931174089068829</v>
      </c>
    </row>
    <row r="29" spans="1:14" ht="16.5" customHeight="1" x14ac:dyDescent="0.25">
      <c r="A29" s="59" t="s">
        <v>187</v>
      </c>
      <c r="B29" s="60">
        <v>836</v>
      </c>
      <c r="C29" s="61" t="s">
        <v>9</v>
      </c>
      <c r="D29" s="137">
        <f t="shared" si="0"/>
        <v>50</v>
      </c>
      <c r="E29" s="138">
        <v>128</v>
      </c>
      <c r="F29" s="138">
        <v>41</v>
      </c>
      <c r="G29" s="138">
        <v>78</v>
      </c>
      <c r="H29" s="138">
        <v>13</v>
      </c>
      <c r="I29" s="138">
        <v>37</v>
      </c>
      <c r="J29" s="138">
        <v>0</v>
      </c>
      <c r="K29" s="138">
        <v>4</v>
      </c>
      <c r="L29" s="138">
        <v>301</v>
      </c>
      <c r="M29" s="138">
        <v>494</v>
      </c>
      <c r="N29" s="139">
        <f t="shared" si="1"/>
        <v>0.60931174089068829</v>
      </c>
    </row>
    <row r="30" spans="1:14" s="27" customFormat="1" ht="16.5" customHeight="1" x14ac:dyDescent="0.2">
      <c r="A30" s="71">
        <v>13</v>
      </c>
      <c r="B30" s="72">
        <v>837</v>
      </c>
      <c r="C30" s="73" t="s">
        <v>126</v>
      </c>
      <c r="D30" s="134">
        <f t="shared" si="0"/>
        <v>79</v>
      </c>
      <c r="E30" s="135">
        <v>193</v>
      </c>
      <c r="F30" s="135">
        <v>46</v>
      </c>
      <c r="G30" s="135">
        <v>114</v>
      </c>
      <c r="H30" s="135">
        <v>44</v>
      </c>
      <c r="I30" s="135">
        <v>41</v>
      </c>
      <c r="J30" s="135">
        <v>1</v>
      </c>
      <c r="K30" s="135">
        <v>0</v>
      </c>
      <c r="L30" s="135">
        <v>439</v>
      </c>
      <c r="M30" s="135">
        <v>609</v>
      </c>
      <c r="N30" s="136">
        <f t="shared" si="1"/>
        <v>0.72085385878489328</v>
      </c>
    </row>
    <row r="31" spans="1:14" ht="16.5" customHeight="1" x14ac:dyDescent="0.25">
      <c r="A31" s="59" t="s">
        <v>187</v>
      </c>
      <c r="B31" s="60">
        <v>837</v>
      </c>
      <c r="C31" s="61" t="s">
        <v>9</v>
      </c>
      <c r="D31" s="137">
        <f t="shared" si="0"/>
        <v>79</v>
      </c>
      <c r="E31" s="138">
        <v>193</v>
      </c>
      <c r="F31" s="138">
        <v>46</v>
      </c>
      <c r="G31" s="138">
        <v>114</v>
      </c>
      <c r="H31" s="138">
        <v>44</v>
      </c>
      <c r="I31" s="138">
        <v>41</v>
      </c>
      <c r="J31" s="138">
        <v>1</v>
      </c>
      <c r="K31" s="138">
        <v>0</v>
      </c>
      <c r="L31" s="138">
        <v>439</v>
      </c>
      <c r="M31" s="138">
        <v>609</v>
      </c>
      <c r="N31" s="139">
        <f t="shared" si="1"/>
        <v>0.72085385878489328</v>
      </c>
    </row>
    <row r="32" spans="1:14" s="27" customFormat="1" ht="16.5" customHeight="1" x14ac:dyDescent="0.2">
      <c r="A32" s="71">
        <v>14</v>
      </c>
      <c r="B32" s="72">
        <v>838</v>
      </c>
      <c r="C32" s="73" t="s">
        <v>126</v>
      </c>
      <c r="D32" s="134">
        <f t="shared" si="0"/>
        <v>64</v>
      </c>
      <c r="E32" s="135">
        <v>128</v>
      </c>
      <c r="F32" s="135">
        <v>43</v>
      </c>
      <c r="G32" s="135">
        <v>39</v>
      </c>
      <c r="H32" s="135">
        <v>15</v>
      </c>
      <c r="I32" s="135">
        <v>64</v>
      </c>
      <c r="J32" s="135">
        <v>0</v>
      </c>
      <c r="K32" s="135">
        <v>4</v>
      </c>
      <c r="L32" s="135">
        <v>293</v>
      </c>
      <c r="M32" s="135">
        <v>426</v>
      </c>
      <c r="N32" s="136">
        <f t="shared" si="1"/>
        <v>0.68779342723004699</v>
      </c>
    </row>
    <row r="33" spans="1:14" ht="16.5" customHeight="1" x14ac:dyDescent="0.25">
      <c r="A33" s="59" t="s">
        <v>187</v>
      </c>
      <c r="B33" s="60">
        <v>838</v>
      </c>
      <c r="C33" s="61" t="s">
        <v>9</v>
      </c>
      <c r="D33" s="137">
        <f t="shared" si="0"/>
        <v>64</v>
      </c>
      <c r="E33" s="138">
        <v>128</v>
      </c>
      <c r="F33" s="138">
        <v>43</v>
      </c>
      <c r="G33" s="138">
        <v>39</v>
      </c>
      <c r="H33" s="138">
        <v>15</v>
      </c>
      <c r="I33" s="138">
        <v>64</v>
      </c>
      <c r="J33" s="138">
        <v>0</v>
      </c>
      <c r="K33" s="138">
        <v>4</v>
      </c>
      <c r="L33" s="138">
        <v>293</v>
      </c>
      <c r="M33" s="138">
        <v>426</v>
      </c>
      <c r="N33" s="139">
        <f t="shared" si="1"/>
        <v>0.68779342723004699</v>
      </c>
    </row>
    <row r="34" spans="1:14" s="27" customFormat="1" ht="16.5" customHeight="1" x14ac:dyDescent="0.2">
      <c r="A34" s="71">
        <v>15</v>
      </c>
      <c r="B34" s="72">
        <v>839</v>
      </c>
      <c r="C34" s="73" t="s">
        <v>126</v>
      </c>
      <c r="D34" s="134">
        <f t="shared" si="0"/>
        <v>35</v>
      </c>
      <c r="E34" s="135">
        <v>136</v>
      </c>
      <c r="F34" s="135">
        <v>31</v>
      </c>
      <c r="G34" s="135">
        <v>101</v>
      </c>
      <c r="H34" s="135">
        <v>25</v>
      </c>
      <c r="I34" s="135">
        <v>85</v>
      </c>
      <c r="J34" s="135">
        <v>0</v>
      </c>
      <c r="K34" s="135">
        <v>2</v>
      </c>
      <c r="L34" s="135">
        <v>380</v>
      </c>
      <c r="M34" s="135">
        <v>539</v>
      </c>
      <c r="N34" s="136">
        <f t="shared" si="1"/>
        <v>0.70500927643784783</v>
      </c>
    </row>
    <row r="35" spans="1:14" s="27" customFormat="1" ht="16.5" customHeight="1" x14ac:dyDescent="0.2">
      <c r="A35" s="65">
        <v>16</v>
      </c>
      <c r="B35" s="66">
        <v>839</v>
      </c>
      <c r="C35" s="67" t="s">
        <v>128</v>
      </c>
      <c r="D35" s="140">
        <f t="shared" si="0"/>
        <v>23</v>
      </c>
      <c r="E35" s="141">
        <v>121</v>
      </c>
      <c r="F35" s="141">
        <v>21</v>
      </c>
      <c r="G35" s="141">
        <v>94</v>
      </c>
      <c r="H35" s="141">
        <v>23</v>
      </c>
      <c r="I35" s="141">
        <v>98</v>
      </c>
      <c r="J35" s="141">
        <v>0</v>
      </c>
      <c r="K35" s="141">
        <v>5</v>
      </c>
      <c r="L35" s="141">
        <v>362</v>
      </c>
      <c r="M35" s="141">
        <v>538</v>
      </c>
      <c r="N35" s="142">
        <f t="shared" si="1"/>
        <v>0.67286245353159846</v>
      </c>
    </row>
    <row r="36" spans="1:14" s="27" customFormat="1" ht="16.5" customHeight="1" x14ac:dyDescent="0.2">
      <c r="A36" s="59" t="s">
        <v>187</v>
      </c>
      <c r="B36" s="60">
        <v>839</v>
      </c>
      <c r="C36" s="61" t="s">
        <v>11</v>
      </c>
      <c r="D36" s="137">
        <f t="shared" si="0"/>
        <v>62</v>
      </c>
      <c r="E36" s="138">
        <v>257</v>
      </c>
      <c r="F36" s="138">
        <v>52</v>
      </c>
      <c r="G36" s="138">
        <v>195</v>
      </c>
      <c r="H36" s="138">
        <v>48</v>
      </c>
      <c r="I36" s="138">
        <v>183</v>
      </c>
      <c r="J36" s="138">
        <v>0</v>
      </c>
      <c r="K36" s="138">
        <v>7</v>
      </c>
      <c r="L36" s="138">
        <v>742</v>
      </c>
      <c r="M36" s="138">
        <v>1077</v>
      </c>
      <c r="N36" s="139">
        <f t="shared" si="1"/>
        <v>0.68895078922934072</v>
      </c>
    </row>
    <row r="37" spans="1:14" s="27" customFormat="1" ht="16.5" customHeight="1" x14ac:dyDescent="0.2">
      <c r="A37" s="65">
        <v>17</v>
      </c>
      <c r="B37" s="66">
        <v>840</v>
      </c>
      <c r="C37" s="67" t="s">
        <v>126</v>
      </c>
      <c r="D37" s="140">
        <f t="shared" si="0"/>
        <v>68</v>
      </c>
      <c r="E37" s="141">
        <v>90</v>
      </c>
      <c r="F37" s="141">
        <v>65</v>
      </c>
      <c r="G37" s="141">
        <v>158</v>
      </c>
      <c r="H37" s="141">
        <v>83</v>
      </c>
      <c r="I37" s="141">
        <v>64</v>
      </c>
      <c r="J37" s="141">
        <v>1</v>
      </c>
      <c r="K37" s="141">
        <v>2</v>
      </c>
      <c r="L37" s="141">
        <v>463</v>
      </c>
      <c r="M37" s="141">
        <v>619</v>
      </c>
      <c r="N37" s="142">
        <f t="shared" si="1"/>
        <v>0.74798061389337644</v>
      </c>
    </row>
    <row r="38" spans="1:14" ht="16.5" customHeight="1" x14ac:dyDescent="0.25">
      <c r="A38" s="59" t="s">
        <v>187</v>
      </c>
      <c r="B38" s="60">
        <v>840</v>
      </c>
      <c r="C38" s="61" t="s">
        <v>9</v>
      </c>
      <c r="D38" s="137">
        <f t="shared" si="0"/>
        <v>68</v>
      </c>
      <c r="E38" s="138">
        <v>90</v>
      </c>
      <c r="F38" s="138">
        <v>65</v>
      </c>
      <c r="G38" s="138">
        <v>158</v>
      </c>
      <c r="H38" s="138">
        <v>83</v>
      </c>
      <c r="I38" s="138">
        <v>64</v>
      </c>
      <c r="J38" s="138">
        <v>1</v>
      </c>
      <c r="K38" s="138">
        <v>2</v>
      </c>
      <c r="L38" s="138">
        <v>463</v>
      </c>
      <c r="M38" s="138">
        <v>619</v>
      </c>
      <c r="N38" s="139">
        <f t="shared" si="1"/>
        <v>0.74798061389337644</v>
      </c>
    </row>
    <row r="39" spans="1:14" s="27" customFormat="1" ht="16.5" customHeight="1" x14ac:dyDescent="0.2">
      <c r="A39" s="65">
        <v>18</v>
      </c>
      <c r="B39" s="66">
        <v>841</v>
      </c>
      <c r="C39" s="67" t="s">
        <v>126</v>
      </c>
      <c r="D39" s="140">
        <f t="shared" si="0"/>
        <v>15</v>
      </c>
      <c r="E39" s="141">
        <v>50</v>
      </c>
      <c r="F39" s="141">
        <v>35</v>
      </c>
      <c r="G39" s="141">
        <v>31</v>
      </c>
      <c r="H39" s="141">
        <v>26</v>
      </c>
      <c r="I39" s="141">
        <v>25</v>
      </c>
      <c r="J39" s="141">
        <v>0</v>
      </c>
      <c r="K39" s="141">
        <v>2</v>
      </c>
      <c r="L39" s="141">
        <v>169</v>
      </c>
      <c r="M39" s="141">
        <v>252</v>
      </c>
      <c r="N39" s="142">
        <f t="shared" si="1"/>
        <v>0.67063492063492058</v>
      </c>
    </row>
    <row r="40" spans="1:14" ht="16.5" customHeight="1" x14ac:dyDescent="0.25">
      <c r="A40" s="59" t="s">
        <v>187</v>
      </c>
      <c r="B40" s="60">
        <v>841</v>
      </c>
      <c r="C40" s="61" t="s">
        <v>9</v>
      </c>
      <c r="D40" s="137">
        <f t="shared" si="0"/>
        <v>15</v>
      </c>
      <c r="E40" s="138">
        <v>50</v>
      </c>
      <c r="F40" s="138">
        <v>35</v>
      </c>
      <c r="G40" s="138">
        <v>31</v>
      </c>
      <c r="H40" s="138">
        <v>26</v>
      </c>
      <c r="I40" s="138">
        <v>25</v>
      </c>
      <c r="J40" s="138">
        <v>0</v>
      </c>
      <c r="K40" s="138">
        <v>2</v>
      </c>
      <c r="L40" s="138">
        <v>169</v>
      </c>
      <c r="M40" s="138">
        <v>252</v>
      </c>
      <c r="N40" s="139">
        <f t="shared" si="1"/>
        <v>0.67063492063492058</v>
      </c>
    </row>
    <row r="41" spans="1:14" s="27" customFormat="1" ht="16.5" customHeight="1" x14ac:dyDescent="0.2">
      <c r="A41" s="65">
        <v>19</v>
      </c>
      <c r="B41" s="66">
        <v>842</v>
      </c>
      <c r="C41" s="67" t="s">
        <v>126</v>
      </c>
      <c r="D41" s="140">
        <f t="shared" si="0"/>
        <v>17</v>
      </c>
      <c r="E41" s="141">
        <v>64</v>
      </c>
      <c r="F41" s="141">
        <v>81</v>
      </c>
      <c r="G41" s="141">
        <v>37</v>
      </c>
      <c r="H41" s="141">
        <v>23</v>
      </c>
      <c r="I41" s="141">
        <v>15</v>
      </c>
      <c r="J41" s="141">
        <v>0</v>
      </c>
      <c r="K41" s="141">
        <v>5</v>
      </c>
      <c r="L41" s="141">
        <v>225</v>
      </c>
      <c r="M41" s="141">
        <v>336</v>
      </c>
      <c r="N41" s="142">
        <f t="shared" si="1"/>
        <v>0.6696428571428571</v>
      </c>
    </row>
    <row r="42" spans="1:14" ht="16.5" customHeight="1" x14ac:dyDescent="0.25">
      <c r="A42" s="59" t="s">
        <v>187</v>
      </c>
      <c r="B42" s="60">
        <v>842</v>
      </c>
      <c r="C42" s="61" t="s">
        <v>9</v>
      </c>
      <c r="D42" s="137">
        <f t="shared" si="0"/>
        <v>17</v>
      </c>
      <c r="E42" s="138">
        <v>64</v>
      </c>
      <c r="F42" s="138">
        <v>81</v>
      </c>
      <c r="G42" s="138">
        <v>37</v>
      </c>
      <c r="H42" s="138">
        <v>23</v>
      </c>
      <c r="I42" s="138">
        <v>15</v>
      </c>
      <c r="J42" s="138">
        <v>0</v>
      </c>
      <c r="K42" s="138">
        <v>5</v>
      </c>
      <c r="L42" s="138">
        <v>225</v>
      </c>
      <c r="M42" s="138">
        <v>336</v>
      </c>
      <c r="N42" s="139">
        <f t="shared" si="1"/>
        <v>0.6696428571428571</v>
      </c>
    </row>
    <row r="43" spans="1:14" s="27" customFormat="1" ht="16.5" customHeight="1" x14ac:dyDescent="0.2">
      <c r="A43" s="65">
        <v>20</v>
      </c>
      <c r="B43" s="66">
        <v>843</v>
      </c>
      <c r="C43" s="67" t="s">
        <v>126</v>
      </c>
      <c r="D43" s="140">
        <f t="shared" si="0"/>
        <v>4</v>
      </c>
      <c r="E43" s="141">
        <v>17</v>
      </c>
      <c r="F43" s="141">
        <v>18</v>
      </c>
      <c r="G43" s="141">
        <v>33</v>
      </c>
      <c r="H43" s="141">
        <v>29</v>
      </c>
      <c r="I43" s="141">
        <v>11</v>
      </c>
      <c r="J43" s="141">
        <v>0</v>
      </c>
      <c r="K43" s="141">
        <v>2</v>
      </c>
      <c r="L43" s="141">
        <v>110</v>
      </c>
      <c r="M43" s="141">
        <v>154</v>
      </c>
      <c r="N43" s="142">
        <f t="shared" si="1"/>
        <v>0.7142857142857143</v>
      </c>
    </row>
    <row r="44" spans="1:14" ht="16.5" customHeight="1" x14ac:dyDescent="0.25">
      <c r="A44" s="59" t="s">
        <v>187</v>
      </c>
      <c r="B44" s="60">
        <v>843</v>
      </c>
      <c r="C44" s="61" t="s">
        <v>9</v>
      </c>
      <c r="D44" s="137">
        <f t="shared" si="0"/>
        <v>4</v>
      </c>
      <c r="E44" s="138">
        <v>17</v>
      </c>
      <c r="F44" s="138">
        <v>18</v>
      </c>
      <c r="G44" s="138">
        <v>33</v>
      </c>
      <c r="H44" s="138">
        <v>29</v>
      </c>
      <c r="I44" s="138">
        <v>11</v>
      </c>
      <c r="J44" s="138">
        <v>0</v>
      </c>
      <c r="K44" s="138">
        <v>2</v>
      </c>
      <c r="L44" s="138">
        <v>110</v>
      </c>
      <c r="M44" s="138">
        <v>154</v>
      </c>
      <c r="N44" s="139">
        <f t="shared" si="1"/>
        <v>0.7142857142857143</v>
      </c>
    </row>
    <row r="45" spans="1:14" s="27" customFormat="1" ht="16.5" customHeight="1" x14ac:dyDescent="0.2">
      <c r="A45" s="65">
        <v>21</v>
      </c>
      <c r="B45" s="66">
        <v>844</v>
      </c>
      <c r="C45" s="67" t="s">
        <v>126</v>
      </c>
      <c r="D45" s="140">
        <f t="shared" si="0"/>
        <v>67</v>
      </c>
      <c r="E45" s="141">
        <v>113</v>
      </c>
      <c r="F45" s="141">
        <v>31</v>
      </c>
      <c r="G45" s="141">
        <v>46</v>
      </c>
      <c r="H45" s="141">
        <v>2</v>
      </c>
      <c r="I45" s="141">
        <v>41</v>
      </c>
      <c r="J45" s="141">
        <v>0</v>
      </c>
      <c r="K45" s="141">
        <v>5</v>
      </c>
      <c r="L45" s="141">
        <v>238</v>
      </c>
      <c r="M45" s="141">
        <v>382</v>
      </c>
      <c r="N45" s="142">
        <f t="shared" si="1"/>
        <v>0.62303664921465973</v>
      </c>
    </row>
    <row r="46" spans="1:14" ht="16.5" customHeight="1" x14ac:dyDescent="0.25">
      <c r="A46" s="77" t="s">
        <v>187</v>
      </c>
      <c r="B46" s="78">
        <v>844</v>
      </c>
      <c r="C46" s="79" t="s">
        <v>9</v>
      </c>
      <c r="D46" s="152">
        <f t="shared" si="0"/>
        <v>67</v>
      </c>
      <c r="E46" s="145">
        <v>113</v>
      </c>
      <c r="F46" s="145">
        <v>31</v>
      </c>
      <c r="G46" s="145">
        <v>46</v>
      </c>
      <c r="H46" s="145">
        <v>2</v>
      </c>
      <c r="I46" s="145">
        <v>41</v>
      </c>
      <c r="J46" s="145">
        <v>0</v>
      </c>
      <c r="K46" s="145">
        <v>5</v>
      </c>
      <c r="L46" s="145">
        <v>238</v>
      </c>
      <c r="M46" s="145">
        <v>382</v>
      </c>
      <c r="N46" s="146">
        <f t="shared" si="1"/>
        <v>0.62303664921465973</v>
      </c>
    </row>
    <row r="47" spans="1:14" ht="12.95" customHeight="1" x14ac:dyDescent="0.25">
      <c r="B47" s="2"/>
      <c r="C47" s="2"/>
      <c r="D47" s="2"/>
    </row>
    <row r="48" spans="1:14" ht="17.100000000000001" customHeight="1" x14ac:dyDescent="0.3">
      <c r="A48" s="427" t="s">
        <v>43</v>
      </c>
      <c r="B48" s="405"/>
      <c r="C48" s="406"/>
      <c r="D48" s="407" t="s">
        <v>35</v>
      </c>
      <c r="E48" s="436" t="s">
        <v>243</v>
      </c>
      <c r="F48" s="437"/>
      <c r="G48" s="437"/>
      <c r="H48" s="437"/>
      <c r="I48" s="437"/>
      <c r="J48" s="437"/>
      <c r="K48" s="438"/>
      <c r="L48" s="407" t="s">
        <v>39</v>
      </c>
      <c r="M48" s="407" t="s">
        <v>211</v>
      </c>
      <c r="N48" s="366" t="s">
        <v>33</v>
      </c>
    </row>
    <row r="49" spans="1:14" ht="15.75" customHeight="1" x14ac:dyDescent="0.25">
      <c r="A49" s="431" t="s">
        <v>123</v>
      </c>
      <c r="B49" s="425" t="s">
        <v>25</v>
      </c>
      <c r="C49" s="425" t="s">
        <v>26</v>
      </c>
      <c r="D49" s="408"/>
      <c r="E49" s="14"/>
      <c r="F49" s="35"/>
      <c r="G49" s="7"/>
      <c r="H49" s="7"/>
      <c r="I49" s="7"/>
      <c r="J49" s="43"/>
      <c r="K49" s="96"/>
      <c r="L49" s="408"/>
      <c r="M49" s="408"/>
      <c r="N49" s="367"/>
    </row>
    <row r="50" spans="1:14" ht="15.75" x14ac:dyDescent="0.25">
      <c r="A50" s="432"/>
      <c r="B50" s="360"/>
      <c r="C50" s="360"/>
      <c r="D50" s="408"/>
      <c r="E50" s="14"/>
      <c r="F50" s="35"/>
      <c r="G50" s="7"/>
      <c r="H50" s="7"/>
      <c r="I50" s="7"/>
      <c r="J50" s="7"/>
      <c r="K50" s="12"/>
      <c r="L50" s="408"/>
      <c r="M50" s="408"/>
      <c r="N50" s="367"/>
    </row>
    <row r="51" spans="1:14" ht="15.75" x14ac:dyDescent="0.25">
      <c r="A51" s="432"/>
      <c r="B51" s="360"/>
      <c r="C51" s="360"/>
      <c r="D51" s="408"/>
      <c r="E51" s="15"/>
      <c r="F51" s="35"/>
      <c r="G51" s="8"/>
      <c r="H51" s="8"/>
      <c r="I51" s="8"/>
      <c r="J51" s="8"/>
      <c r="K51" s="13"/>
      <c r="L51" s="408"/>
      <c r="M51" s="408"/>
      <c r="N51" s="367"/>
    </row>
    <row r="52" spans="1:14" ht="17.100000000000001" customHeight="1" x14ac:dyDescent="0.25">
      <c r="A52" s="433"/>
      <c r="B52" s="360"/>
      <c r="C52" s="426"/>
      <c r="D52" s="365"/>
      <c r="E52" s="305" t="s">
        <v>0</v>
      </c>
      <c r="F52" s="293" t="s">
        <v>1</v>
      </c>
      <c r="G52" s="293" t="s">
        <v>4</v>
      </c>
      <c r="H52" s="293" t="s">
        <v>6</v>
      </c>
      <c r="I52" s="293" t="s">
        <v>7</v>
      </c>
      <c r="J52" s="294" t="s">
        <v>32</v>
      </c>
      <c r="K52" s="295" t="s">
        <v>40</v>
      </c>
      <c r="L52" s="409"/>
      <c r="M52" s="409"/>
      <c r="N52" s="368"/>
    </row>
    <row r="53" spans="1:14" ht="17.100000000000001" customHeight="1" x14ac:dyDescent="0.25">
      <c r="A53" s="492" t="s">
        <v>187</v>
      </c>
      <c r="B53" s="492">
        <v>17</v>
      </c>
      <c r="C53" s="492">
        <v>21</v>
      </c>
      <c r="D53" s="16">
        <f t="shared" ref="D53" si="2">(LARGE(E53:I53,1)-LARGE(E53:I53,2))</f>
        <v>918</v>
      </c>
      <c r="E53" s="155">
        <f>SUM(E9:E46)/2</f>
        <v>2440</v>
      </c>
      <c r="F53" s="155">
        <f t="shared" ref="F53:M53" si="3">SUM(F9:F46)/2</f>
        <v>917</v>
      </c>
      <c r="G53" s="155">
        <f t="shared" si="3"/>
        <v>1522</v>
      </c>
      <c r="H53" s="155">
        <f t="shared" si="3"/>
        <v>464</v>
      </c>
      <c r="I53" s="155">
        <f t="shared" si="3"/>
        <v>1129</v>
      </c>
      <c r="J53" s="83">
        <f t="shared" si="3"/>
        <v>2</v>
      </c>
      <c r="K53" s="83">
        <f t="shared" si="3"/>
        <v>72</v>
      </c>
      <c r="L53" s="20">
        <f>SUM(E53:K53)</f>
        <v>6546</v>
      </c>
      <c r="M53" s="83">
        <f t="shared" si="3"/>
        <v>9512</v>
      </c>
      <c r="N53" s="19">
        <f t="shared" ref="N53" si="4">L53/M53</f>
        <v>0.68818334735071485</v>
      </c>
    </row>
    <row r="54" spans="1:14" ht="17.100000000000001" customHeight="1" x14ac:dyDescent="0.25">
      <c r="A54" s="493"/>
      <c r="B54" s="493"/>
      <c r="C54" s="493"/>
      <c r="D54" s="23">
        <f t="shared" ref="D54:L54" si="5">D53/$L53</f>
        <v>0.14023831347387716</v>
      </c>
      <c r="E54" s="23">
        <f t="shared" si="5"/>
        <v>0.37274671555148181</v>
      </c>
      <c r="F54" s="23">
        <f t="shared" si="5"/>
        <v>0.14008554842652002</v>
      </c>
      <c r="G54" s="23">
        <f t="shared" si="5"/>
        <v>0.23250840207760465</v>
      </c>
      <c r="H54" s="23">
        <f t="shared" si="5"/>
        <v>7.0882981973724418E-2</v>
      </c>
      <c r="I54" s="23">
        <f t="shared" si="5"/>
        <v>0.17247173846623892</v>
      </c>
      <c r="J54" s="23">
        <f t="shared" si="5"/>
        <v>3.0553009471432935E-4</v>
      </c>
      <c r="K54" s="23">
        <f t="shared" si="5"/>
        <v>1.0999083409715857E-2</v>
      </c>
      <c r="L54" s="23">
        <f t="shared" si="5"/>
        <v>1</v>
      </c>
      <c r="M54" s="22"/>
      <c r="N54" s="22"/>
    </row>
    <row r="55" spans="1:14" x14ac:dyDescent="0.25">
      <c r="B55" s="2"/>
      <c r="C55" s="2"/>
      <c r="D55" s="2"/>
    </row>
    <row r="56" spans="1:14" x14ac:dyDescent="0.25">
      <c r="B56" s="2"/>
      <c r="C56" s="2"/>
      <c r="D56" s="2"/>
    </row>
    <row r="57" spans="1:14" x14ac:dyDescent="0.25">
      <c r="B57" s="2"/>
      <c r="C57" s="2"/>
      <c r="D57" s="2"/>
    </row>
    <row r="58" spans="1:14" x14ac:dyDescent="0.25">
      <c r="B58" s="2"/>
      <c r="C58" s="2"/>
      <c r="D58" s="2"/>
    </row>
    <row r="59" spans="1:14" x14ac:dyDescent="0.25">
      <c r="B59" s="2"/>
      <c r="C59" s="2"/>
      <c r="D59" s="2"/>
    </row>
    <row r="60" spans="1:14" x14ac:dyDescent="0.25">
      <c r="B60" s="2"/>
      <c r="C60" s="2"/>
      <c r="D60" s="2"/>
    </row>
    <row r="61" spans="1:14" x14ac:dyDescent="0.25">
      <c r="B61" s="2"/>
      <c r="C61" s="2"/>
      <c r="D61" s="2"/>
    </row>
    <row r="62" spans="1:14" x14ac:dyDescent="0.25">
      <c r="B62" s="2"/>
      <c r="C62" s="2"/>
      <c r="D62" s="2"/>
    </row>
    <row r="63" spans="1:14" x14ac:dyDescent="0.25">
      <c r="B63" s="2"/>
      <c r="C63" s="2"/>
      <c r="D63" s="2"/>
    </row>
    <row r="64" spans="1:14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</sheetData>
  <mergeCells count="18">
    <mergeCell ref="N4:N8"/>
    <mergeCell ref="N48:N52"/>
    <mergeCell ref="C53:C54"/>
    <mergeCell ref="A53:A54"/>
    <mergeCell ref="B53:B54"/>
    <mergeCell ref="L4:L8"/>
    <mergeCell ref="M4:M8"/>
    <mergeCell ref="L48:L52"/>
    <mergeCell ref="M48:M52"/>
    <mergeCell ref="C49:C52"/>
    <mergeCell ref="A48:C48"/>
    <mergeCell ref="D48:D52"/>
    <mergeCell ref="E48:K48"/>
    <mergeCell ref="A49:A52"/>
    <mergeCell ref="B49:B52"/>
    <mergeCell ref="E4:K4"/>
    <mergeCell ref="D4:D8"/>
    <mergeCell ref="B5:C7"/>
  </mergeCells>
  <conditionalFormatting sqref="E10:I10">
    <cfRule type="cellIs" dxfId="1248" priority="35" operator="equal">
      <formula>LARGE($E10:$I10,2)</formula>
    </cfRule>
    <cfRule type="cellIs" dxfId="1247" priority="36" operator="equal">
      <formula>LARGE($E10:$I10,1)</formula>
    </cfRule>
  </conditionalFormatting>
  <conditionalFormatting sqref="E19:I19">
    <cfRule type="cellIs" dxfId="1246" priority="33" operator="equal">
      <formula>LARGE($E19:$I19,2)</formula>
    </cfRule>
    <cfRule type="cellIs" dxfId="1245" priority="34" operator="equal">
      <formula>LARGE($E19:$I19,1)</formula>
    </cfRule>
  </conditionalFormatting>
  <conditionalFormatting sqref="E31:I31">
    <cfRule type="cellIs" dxfId="1244" priority="31" operator="equal">
      <formula>LARGE($E31:$I31,2)</formula>
    </cfRule>
    <cfRule type="cellIs" dxfId="1243" priority="32" operator="equal">
      <formula>LARGE($E31:$I31,1)</formula>
    </cfRule>
  </conditionalFormatting>
  <conditionalFormatting sqref="E40:I40">
    <cfRule type="cellIs" dxfId="1242" priority="29" operator="equal">
      <formula>LARGE($E40:$I40,2)</formula>
    </cfRule>
    <cfRule type="cellIs" dxfId="1241" priority="30" operator="equal">
      <formula>LARGE($E40:$I40,1)</formula>
    </cfRule>
  </conditionalFormatting>
  <conditionalFormatting sqref="E53:I53">
    <cfRule type="cellIs" dxfId="1240" priority="1" operator="equal">
      <formula>LARGE($E53:$I53,2)</formula>
    </cfRule>
    <cfRule type="cellIs" dxfId="1239" priority="2" operator="equal">
      <formula>LARGE($E53:$I53,1)</formula>
    </cfRule>
  </conditionalFormatting>
  <conditionalFormatting sqref="E36:I36">
    <cfRule type="cellIs" dxfId="1238" priority="27" operator="equal">
      <formula>LARGE($E36:$I36,2)</formula>
    </cfRule>
    <cfRule type="cellIs" dxfId="1237" priority="28" operator="equal">
      <formula>LARGE($E36:$I36,1)</formula>
    </cfRule>
  </conditionalFormatting>
  <conditionalFormatting sqref="E25:I25">
    <cfRule type="cellIs" dxfId="1236" priority="25" operator="equal">
      <formula>LARGE($E25:$I25,2)</formula>
    </cfRule>
    <cfRule type="cellIs" dxfId="1235" priority="26" operator="equal">
      <formula>LARGE($E25:$I25,1)</formula>
    </cfRule>
  </conditionalFormatting>
  <conditionalFormatting sqref="E21:I21">
    <cfRule type="cellIs" dxfId="1234" priority="23" operator="equal">
      <formula>LARGE($E21:$I21,2)</formula>
    </cfRule>
    <cfRule type="cellIs" dxfId="1233" priority="24" operator="equal">
      <formula>LARGE($E21:$I21,1)</formula>
    </cfRule>
  </conditionalFormatting>
  <conditionalFormatting sqref="E16:I16">
    <cfRule type="cellIs" dxfId="1232" priority="21" operator="equal">
      <formula>LARGE($E16:$I16,2)</formula>
    </cfRule>
    <cfRule type="cellIs" dxfId="1231" priority="22" operator="equal">
      <formula>LARGE($E16:$I16,1)</formula>
    </cfRule>
  </conditionalFormatting>
  <conditionalFormatting sqref="E13:I13">
    <cfRule type="cellIs" dxfId="1230" priority="19" operator="equal">
      <formula>LARGE($E13:$I13,2)</formula>
    </cfRule>
    <cfRule type="cellIs" dxfId="1229" priority="20" operator="equal">
      <formula>LARGE($E13:$I13,1)</formula>
    </cfRule>
  </conditionalFormatting>
  <conditionalFormatting sqref="E23:I23">
    <cfRule type="cellIs" dxfId="1228" priority="17" operator="equal">
      <formula>LARGE($E23:$I23,2)</formula>
    </cfRule>
    <cfRule type="cellIs" dxfId="1227" priority="18" operator="equal">
      <formula>LARGE($E23:$I23,1)</formula>
    </cfRule>
  </conditionalFormatting>
  <conditionalFormatting sqref="E27:I27">
    <cfRule type="cellIs" dxfId="1226" priority="15" operator="equal">
      <formula>LARGE($E27:$I27,2)</formula>
    </cfRule>
    <cfRule type="cellIs" dxfId="1225" priority="16" operator="equal">
      <formula>LARGE($E27:$I27,1)</formula>
    </cfRule>
  </conditionalFormatting>
  <conditionalFormatting sqref="E29:I29">
    <cfRule type="cellIs" dxfId="1224" priority="13" operator="equal">
      <formula>LARGE($E29:$I29,2)</formula>
    </cfRule>
    <cfRule type="cellIs" dxfId="1223" priority="14" operator="equal">
      <formula>LARGE($E29:$I29,1)</formula>
    </cfRule>
  </conditionalFormatting>
  <conditionalFormatting sqref="E33:I33">
    <cfRule type="cellIs" dxfId="1222" priority="11" operator="equal">
      <formula>LARGE($E33:$I33,2)</formula>
    </cfRule>
    <cfRule type="cellIs" dxfId="1221" priority="12" operator="equal">
      <formula>LARGE($E33:$I33,1)</formula>
    </cfRule>
  </conditionalFormatting>
  <conditionalFormatting sqref="E38:I38">
    <cfRule type="cellIs" dxfId="1220" priority="9" operator="equal">
      <formula>LARGE($E38:$I38,2)</formula>
    </cfRule>
    <cfRule type="cellIs" dxfId="1219" priority="10" operator="equal">
      <formula>LARGE($E38:$I38,1)</formula>
    </cfRule>
  </conditionalFormatting>
  <conditionalFormatting sqref="E42:I42">
    <cfRule type="cellIs" dxfId="1218" priority="7" operator="equal">
      <formula>LARGE($E42:$I42,2)</formula>
    </cfRule>
    <cfRule type="cellIs" dxfId="1217" priority="8" operator="equal">
      <formula>LARGE($E42:$I42,1)</formula>
    </cfRule>
  </conditionalFormatting>
  <conditionalFormatting sqref="E44:I44">
    <cfRule type="cellIs" dxfId="1216" priority="5" operator="equal">
      <formula>LARGE($E44:$I44,2)</formula>
    </cfRule>
    <cfRule type="cellIs" dxfId="1215" priority="6" operator="equal">
      <formula>LARGE($E44:$I44,1)</formula>
    </cfRule>
  </conditionalFormatting>
  <conditionalFormatting sqref="E46:I46">
    <cfRule type="cellIs" dxfId="1214" priority="3" operator="equal">
      <formula>LARGE($E46:$I46,2)</formula>
    </cfRule>
    <cfRule type="cellIs" dxfId="1213" priority="4" operator="equal">
      <formula>LARGE($E46:$I46,1)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2339"/>
  <sheetViews>
    <sheetView view="pageBreakPreview" zoomScaleSheetLayoutView="100" workbookViewId="0">
      <selection activeCell="Y20" sqref="A20:Y20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5" width="9.42578125" customWidth="1"/>
    <col min="16" max="17" width="9.28515625" customWidth="1"/>
    <col min="18" max="20" width="11.7109375" customWidth="1"/>
  </cols>
  <sheetData>
    <row r="1" spans="1:20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20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20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20" ht="17.100000000000001" customHeight="1" x14ac:dyDescent="0.3">
      <c r="B4" s="1"/>
      <c r="C4" s="1"/>
      <c r="D4" s="402" t="s">
        <v>35</v>
      </c>
      <c r="E4" s="437" t="s">
        <v>240</v>
      </c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8"/>
      <c r="R4" s="407" t="s">
        <v>39</v>
      </c>
      <c r="S4" s="407" t="s">
        <v>211</v>
      </c>
      <c r="T4" s="366" t="s">
        <v>33</v>
      </c>
    </row>
    <row r="5" spans="1:20" ht="15.75" customHeight="1" x14ac:dyDescent="0.25">
      <c r="B5" s="423" t="s">
        <v>189</v>
      </c>
      <c r="C5" s="423"/>
      <c r="D5" s="360"/>
      <c r="E5" s="14"/>
      <c r="F5" s="7"/>
      <c r="G5" s="116" t="s">
        <v>38</v>
      </c>
      <c r="H5" s="502" t="s">
        <v>34</v>
      </c>
      <c r="I5" s="35"/>
      <c r="J5" s="7"/>
      <c r="K5" s="35"/>
      <c r="L5" s="7"/>
      <c r="M5" s="7"/>
      <c r="N5" s="7"/>
      <c r="O5" s="3"/>
      <c r="P5" s="43"/>
      <c r="Q5" s="96"/>
      <c r="R5" s="408"/>
      <c r="S5" s="408"/>
      <c r="T5" s="367"/>
    </row>
    <row r="6" spans="1:20" ht="15.75" x14ac:dyDescent="0.25">
      <c r="B6" s="423"/>
      <c r="C6" s="423"/>
      <c r="D6" s="360"/>
      <c r="E6" s="14"/>
      <c r="F6" s="7"/>
      <c r="G6" s="117"/>
      <c r="H6" s="502"/>
      <c r="I6" s="35"/>
      <c r="J6" s="7"/>
      <c r="K6" s="35"/>
      <c r="L6" s="7"/>
      <c r="M6" s="7"/>
      <c r="N6" s="7"/>
      <c r="O6" s="3"/>
      <c r="P6" s="7"/>
      <c r="Q6" s="12"/>
      <c r="R6" s="408"/>
      <c r="S6" s="408"/>
      <c r="T6" s="367"/>
    </row>
    <row r="7" spans="1:20" ht="15.75" x14ac:dyDescent="0.25">
      <c r="B7" s="424"/>
      <c r="C7" s="424"/>
      <c r="D7" s="360"/>
      <c r="E7" s="15"/>
      <c r="F7" s="8"/>
      <c r="G7" s="118"/>
      <c r="H7" s="118"/>
      <c r="I7" s="35"/>
      <c r="J7" s="8"/>
      <c r="K7" s="35"/>
      <c r="L7" s="8"/>
      <c r="M7" s="8"/>
      <c r="N7" s="8"/>
      <c r="O7" s="3"/>
      <c r="P7" s="8"/>
      <c r="Q7" s="13"/>
      <c r="R7" s="408"/>
      <c r="S7" s="408"/>
      <c r="T7" s="367"/>
    </row>
    <row r="8" spans="1:20" ht="27" x14ac:dyDescent="0.25">
      <c r="A8" s="279" t="s">
        <v>123</v>
      </c>
      <c r="B8" s="280" t="s">
        <v>36</v>
      </c>
      <c r="C8" s="281" t="s">
        <v>31</v>
      </c>
      <c r="D8" s="426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3</v>
      </c>
      <c r="K8" s="293" t="s">
        <v>4</v>
      </c>
      <c r="L8" s="293" t="s">
        <v>5</v>
      </c>
      <c r="M8" s="293" t="s">
        <v>6</v>
      </c>
      <c r="N8" s="293" t="s">
        <v>7</v>
      </c>
      <c r="O8" s="293" t="s">
        <v>29</v>
      </c>
      <c r="P8" s="294" t="s">
        <v>32</v>
      </c>
      <c r="Q8" s="295" t="s">
        <v>40</v>
      </c>
      <c r="R8" s="409"/>
      <c r="S8" s="409"/>
      <c r="T8" s="368"/>
    </row>
    <row r="9" spans="1:20" ht="15.95" customHeight="1" x14ac:dyDescent="0.25">
      <c r="A9" s="53">
        <v>1</v>
      </c>
      <c r="B9" s="54">
        <v>845</v>
      </c>
      <c r="C9" s="55" t="s">
        <v>126</v>
      </c>
      <c r="D9" s="131">
        <f t="shared" ref="D9:D55" si="0">(LARGE(H9:O9,1)-LARGE(H9:O9,2))</f>
        <v>54</v>
      </c>
      <c r="E9" s="132">
        <v>14</v>
      </c>
      <c r="F9" s="132">
        <v>48</v>
      </c>
      <c r="G9" s="132">
        <v>1</v>
      </c>
      <c r="H9" s="132">
        <v>63</v>
      </c>
      <c r="I9" s="132">
        <v>27</v>
      </c>
      <c r="J9" s="132">
        <v>4</v>
      </c>
      <c r="K9" s="132">
        <v>117</v>
      </c>
      <c r="L9" s="132">
        <v>24</v>
      </c>
      <c r="M9" s="132">
        <v>2</v>
      </c>
      <c r="N9" s="132">
        <v>33</v>
      </c>
      <c r="O9" s="132">
        <v>2</v>
      </c>
      <c r="P9" s="132">
        <v>0</v>
      </c>
      <c r="Q9" s="132">
        <v>9</v>
      </c>
      <c r="R9" s="132">
        <v>281</v>
      </c>
      <c r="S9" s="132">
        <v>509</v>
      </c>
      <c r="T9" s="133">
        <f t="shared" ref="T9:T55" si="1">R9/S9</f>
        <v>0.5520628683693517</v>
      </c>
    </row>
    <row r="10" spans="1:20" ht="15.95" customHeight="1" x14ac:dyDescent="0.25">
      <c r="A10" s="71">
        <v>2</v>
      </c>
      <c r="B10" s="72">
        <v>845</v>
      </c>
      <c r="C10" s="73" t="s">
        <v>128</v>
      </c>
      <c r="D10" s="134">
        <f t="shared" si="0"/>
        <v>51</v>
      </c>
      <c r="E10" s="135">
        <v>8</v>
      </c>
      <c r="F10" s="135">
        <v>64</v>
      </c>
      <c r="G10" s="135">
        <v>2</v>
      </c>
      <c r="H10" s="135">
        <v>74</v>
      </c>
      <c r="I10" s="135">
        <v>19</v>
      </c>
      <c r="J10" s="135">
        <v>4</v>
      </c>
      <c r="K10" s="135">
        <v>125</v>
      </c>
      <c r="L10" s="135">
        <v>8</v>
      </c>
      <c r="M10" s="135">
        <v>1</v>
      </c>
      <c r="N10" s="135">
        <v>22</v>
      </c>
      <c r="O10" s="135">
        <v>1</v>
      </c>
      <c r="P10" s="135">
        <v>0</v>
      </c>
      <c r="Q10" s="135">
        <v>3</v>
      </c>
      <c r="R10" s="135">
        <v>257</v>
      </c>
      <c r="S10" s="135">
        <v>447</v>
      </c>
      <c r="T10" s="136">
        <f t="shared" si="1"/>
        <v>0.57494407158836691</v>
      </c>
    </row>
    <row r="11" spans="1:20" ht="15.95" customHeight="1" x14ac:dyDescent="0.25">
      <c r="A11" s="59" t="s">
        <v>188</v>
      </c>
      <c r="B11" s="60">
        <v>845</v>
      </c>
      <c r="C11" s="61" t="s">
        <v>11</v>
      </c>
      <c r="D11" s="137">
        <f t="shared" si="0"/>
        <v>105</v>
      </c>
      <c r="E11" s="138">
        <v>22</v>
      </c>
      <c r="F11" s="138">
        <v>112</v>
      </c>
      <c r="G11" s="138">
        <v>3</v>
      </c>
      <c r="H11" s="138">
        <v>137</v>
      </c>
      <c r="I11" s="138">
        <v>46</v>
      </c>
      <c r="J11" s="138">
        <v>8</v>
      </c>
      <c r="K11" s="138">
        <v>242</v>
      </c>
      <c r="L11" s="138">
        <v>32</v>
      </c>
      <c r="M11" s="138">
        <v>3</v>
      </c>
      <c r="N11" s="138">
        <v>55</v>
      </c>
      <c r="O11" s="138">
        <v>3</v>
      </c>
      <c r="P11" s="138">
        <v>0</v>
      </c>
      <c r="Q11" s="138">
        <v>12</v>
      </c>
      <c r="R11" s="138">
        <v>538</v>
      </c>
      <c r="S11" s="138">
        <v>956</v>
      </c>
      <c r="T11" s="139">
        <f t="shared" si="1"/>
        <v>0.56276150627615062</v>
      </c>
    </row>
    <row r="12" spans="1:20" ht="15.95" customHeight="1" x14ac:dyDescent="0.25">
      <c r="A12" s="71">
        <v>3</v>
      </c>
      <c r="B12" s="72">
        <v>846</v>
      </c>
      <c r="C12" s="73" t="s">
        <v>126</v>
      </c>
      <c r="D12" s="134">
        <f t="shared" si="0"/>
        <v>31</v>
      </c>
      <c r="E12" s="135">
        <v>10</v>
      </c>
      <c r="F12" s="135">
        <v>144</v>
      </c>
      <c r="G12" s="135">
        <v>3</v>
      </c>
      <c r="H12" s="135">
        <v>157</v>
      </c>
      <c r="I12" s="135">
        <v>29</v>
      </c>
      <c r="J12" s="135">
        <v>4</v>
      </c>
      <c r="K12" s="135">
        <v>126</v>
      </c>
      <c r="L12" s="135">
        <v>26</v>
      </c>
      <c r="M12" s="135">
        <v>5</v>
      </c>
      <c r="N12" s="135">
        <v>52</v>
      </c>
      <c r="O12" s="135">
        <v>6</v>
      </c>
      <c r="P12" s="135">
        <v>0</v>
      </c>
      <c r="Q12" s="135">
        <v>8</v>
      </c>
      <c r="R12" s="135">
        <v>413</v>
      </c>
      <c r="S12" s="135">
        <v>741</v>
      </c>
      <c r="T12" s="136">
        <f t="shared" si="1"/>
        <v>0.55735492577597845</v>
      </c>
    </row>
    <row r="13" spans="1:20" ht="15.95" customHeight="1" x14ac:dyDescent="0.25">
      <c r="A13" s="65">
        <v>4</v>
      </c>
      <c r="B13" s="66">
        <v>846</v>
      </c>
      <c r="C13" s="67" t="s">
        <v>128</v>
      </c>
      <c r="D13" s="140">
        <f t="shared" si="0"/>
        <v>18</v>
      </c>
      <c r="E13" s="141">
        <v>8</v>
      </c>
      <c r="F13" s="141">
        <v>124</v>
      </c>
      <c r="G13" s="141">
        <v>4</v>
      </c>
      <c r="H13" s="141">
        <v>136</v>
      </c>
      <c r="I13" s="141">
        <v>40</v>
      </c>
      <c r="J13" s="141">
        <v>8</v>
      </c>
      <c r="K13" s="141">
        <v>154</v>
      </c>
      <c r="L13" s="141">
        <v>15</v>
      </c>
      <c r="M13" s="141">
        <v>1</v>
      </c>
      <c r="N13" s="141">
        <v>53</v>
      </c>
      <c r="O13" s="141">
        <v>2</v>
      </c>
      <c r="P13" s="141">
        <v>0</v>
      </c>
      <c r="Q13" s="141">
        <v>9</v>
      </c>
      <c r="R13" s="141">
        <v>418</v>
      </c>
      <c r="S13" s="141">
        <v>741</v>
      </c>
      <c r="T13" s="142">
        <f t="shared" si="1"/>
        <v>0.5641025641025641</v>
      </c>
    </row>
    <row r="14" spans="1:20" ht="15.95" customHeight="1" x14ac:dyDescent="0.25">
      <c r="A14" s="71">
        <v>5</v>
      </c>
      <c r="B14" s="72">
        <v>846</v>
      </c>
      <c r="C14" s="73" t="s">
        <v>129</v>
      </c>
      <c r="D14" s="134">
        <f t="shared" si="0"/>
        <v>6</v>
      </c>
      <c r="E14" s="135">
        <v>7</v>
      </c>
      <c r="F14" s="135">
        <v>158</v>
      </c>
      <c r="G14" s="135">
        <v>4</v>
      </c>
      <c r="H14" s="135">
        <v>169</v>
      </c>
      <c r="I14" s="135">
        <v>50</v>
      </c>
      <c r="J14" s="135">
        <v>5</v>
      </c>
      <c r="K14" s="135">
        <v>163</v>
      </c>
      <c r="L14" s="135">
        <v>20</v>
      </c>
      <c r="M14" s="135">
        <v>4</v>
      </c>
      <c r="N14" s="135">
        <v>32</v>
      </c>
      <c r="O14" s="135">
        <v>7</v>
      </c>
      <c r="P14" s="135">
        <v>0</v>
      </c>
      <c r="Q14" s="135">
        <v>11</v>
      </c>
      <c r="R14" s="135">
        <v>461</v>
      </c>
      <c r="S14" s="135">
        <v>740</v>
      </c>
      <c r="T14" s="136">
        <f t="shared" si="1"/>
        <v>0.62297297297297294</v>
      </c>
    </row>
    <row r="15" spans="1:20" ht="15.95" customHeight="1" x14ac:dyDescent="0.25">
      <c r="A15" s="59" t="s">
        <v>188</v>
      </c>
      <c r="B15" s="60">
        <v>846</v>
      </c>
      <c r="C15" s="61" t="s">
        <v>12</v>
      </c>
      <c r="D15" s="137">
        <f t="shared" si="0"/>
        <v>19</v>
      </c>
      <c r="E15" s="138">
        <v>25</v>
      </c>
      <c r="F15" s="138">
        <v>426</v>
      </c>
      <c r="G15" s="138">
        <v>11</v>
      </c>
      <c r="H15" s="138">
        <v>462</v>
      </c>
      <c r="I15" s="138">
        <v>119</v>
      </c>
      <c r="J15" s="138">
        <v>17</v>
      </c>
      <c r="K15" s="138">
        <v>443</v>
      </c>
      <c r="L15" s="138">
        <v>61</v>
      </c>
      <c r="M15" s="138">
        <v>10</v>
      </c>
      <c r="N15" s="138">
        <v>137</v>
      </c>
      <c r="O15" s="138">
        <v>15</v>
      </c>
      <c r="P15" s="138">
        <v>0</v>
      </c>
      <c r="Q15" s="138">
        <v>28</v>
      </c>
      <c r="R15" s="138">
        <v>1292</v>
      </c>
      <c r="S15" s="138">
        <v>2222</v>
      </c>
      <c r="T15" s="139">
        <f t="shared" si="1"/>
        <v>0.58145814581458144</v>
      </c>
    </row>
    <row r="16" spans="1:20" ht="15.95" customHeight="1" x14ac:dyDescent="0.25">
      <c r="A16" s="71">
        <v>6</v>
      </c>
      <c r="B16" s="72">
        <v>847</v>
      </c>
      <c r="C16" s="73" t="s">
        <v>126</v>
      </c>
      <c r="D16" s="134">
        <f t="shared" si="0"/>
        <v>32</v>
      </c>
      <c r="E16" s="135">
        <v>20</v>
      </c>
      <c r="F16" s="135">
        <v>141</v>
      </c>
      <c r="G16" s="135">
        <v>7</v>
      </c>
      <c r="H16" s="135">
        <v>168</v>
      </c>
      <c r="I16" s="135">
        <v>35</v>
      </c>
      <c r="J16" s="135">
        <v>6</v>
      </c>
      <c r="K16" s="135">
        <v>136</v>
      </c>
      <c r="L16" s="135">
        <v>16</v>
      </c>
      <c r="M16" s="135">
        <v>2</v>
      </c>
      <c r="N16" s="135">
        <v>44</v>
      </c>
      <c r="O16" s="135">
        <v>0</v>
      </c>
      <c r="P16" s="135">
        <v>0</v>
      </c>
      <c r="Q16" s="135">
        <v>11</v>
      </c>
      <c r="R16" s="135">
        <v>418</v>
      </c>
      <c r="S16" s="135">
        <v>704</v>
      </c>
      <c r="T16" s="136">
        <f t="shared" si="1"/>
        <v>0.59375</v>
      </c>
    </row>
    <row r="17" spans="1:20" ht="15.95" customHeight="1" x14ac:dyDescent="0.25">
      <c r="A17" s="65">
        <v>7</v>
      </c>
      <c r="B17" s="66">
        <v>847</v>
      </c>
      <c r="C17" s="67" t="s">
        <v>128</v>
      </c>
      <c r="D17" s="140">
        <f t="shared" si="0"/>
        <v>19</v>
      </c>
      <c r="E17" s="141">
        <v>16</v>
      </c>
      <c r="F17" s="141">
        <v>110</v>
      </c>
      <c r="G17" s="141">
        <v>0</v>
      </c>
      <c r="H17" s="141">
        <v>126</v>
      </c>
      <c r="I17" s="141">
        <v>32</v>
      </c>
      <c r="J17" s="141">
        <v>5</v>
      </c>
      <c r="K17" s="141">
        <v>145</v>
      </c>
      <c r="L17" s="141">
        <v>14</v>
      </c>
      <c r="M17" s="141">
        <v>3</v>
      </c>
      <c r="N17" s="141">
        <v>42</v>
      </c>
      <c r="O17" s="141">
        <v>0</v>
      </c>
      <c r="P17" s="141">
        <v>0</v>
      </c>
      <c r="Q17" s="141">
        <v>11</v>
      </c>
      <c r="R17" s="141">
        <v>378</v>
      </c>
      <c r="S17" s="141">
        <v>621</v>
      </c>
      <c r="T17" s="142">
        <f t="shared" si="1"/>
        <v>0.60869565217391308</v>
      </c>
    </row>
    <row r="18" spans="1:20" ht="15.95" customHeight="1" x14ac:dyDescent="0.25">
      <c r="A18" s="59" t="s">
        <v>188</v>
      </c>
      <c r="B18" s="60">
        <v>847</v>
      </c>
      <c r="C18" s="61" t="s">
        <v>11</v>
      </c>
      <c r="D18" s="137">
        <f t="shared" si="0"/>
        <v>13</v>
      </c>
      <c r="E18" s="138">
        <v>36</v>
      </c>
      <c r="F18" s="138">
        <v>251</v>
      </c>
      <c r="G18" s="138">
        <v>7</v>
      </c>
      <c r="H18" s="138">
        <v>294</v>
      </c>
      <c r="I18" s="138">
        <v>67</v>
      </c>
      <c r="J18" s="138">
        <v>11</v>
      </c>
      <c r="K18" s="138">
        <v>281</v>
      </c>
      <c r="L18" s="138">
        <v>30</v>
      </c>
      <c r="M18" s="138">
        <v>5</v>
      </c>
      <c r="N18" s="138">
        <v>86</v>
      </c>
      <c r="O18" s="138">
        <v>0</v>
      </c>
      <c r="P18" s="138">
        <v>0</v>
      </c>
      <c r="Q18" s="138">
        <v>22</v>
      </c>
      <c r="R18" s="138">
        <v>796</v>
      </c>
      <c r="S18" s="138">
        <v>1325</v>
      </c>
      <c r="T18" s="139">
        <f t="shared" si="1"/>
        <v>0.60075471698113203</v>
      </c>
    </row>
    <row r="19" spans="1:20" ht="15.95" customHeight="1" x14ac:dyDescent="0.25">
      <c r="A19" s="65">
        <v>8</v>
      </c>
      <c r="B19" s="66">
        <v>848</v>
      </c>
      <c r="C19" s="67" t="s">
        <v>126</v>
      </c>
      <c r="D19" s="140">
        <f t="shared" si="0"/>
        <v>29</v>
      </c>
      <c r="E19" s="141">
        <v>6</v>
      </c>
      <c r="F19" s="141">
        <v>77</v>
      </c>
      <c r="G19" s="141">
        <v>2</v>
      </c>
      <c r="H19" s="141">
        <v>85</v>
      </c>
      <c r="I19" s="141">
        <v>14</v>
      </c>
      <c r="J19" s="141">
        <v>2</v>
      </c>
      <c r="K19" s="141">
        <v>61</v>
      </c>
      <c r="L19" s="141">
        <v>114</v>
      </c>
      <c r="M19" s="141">
        <v>0</v>
      </c>
      <c r="N19" s="141">
        <v>81</v>
      </c>
      <c r="O19" s="141">
        <v>1</v>
      </c>
      <c r="P19" s="141">
        <v>0</v>
      </c>
      <c r="Q19" s="141">
        <v>10</v>
      </c>
      <c r="R19" s="141">
        <v>368</v>
      </c>
      <c r="S19" s="141">
        <v>706</v>
      </c>
      <c r="T19" s="142">
        <f t="shared" si="1"/>
        <v>0.52124645892351273</v>
      </c>
    </row>
    <row r="20" spans="1:20" ht="15.95" customHeight="1" x14ac:dyDescent="0.25">
      <c r="A20" s="59" t="s">
        <v>188</v>
      </c>
      <c r="B20" s="60">
        <v>848</v>
      </c>
      <c r="C20" s="61" t="s">
        <v>9</v>
      </c>
      <c r="D20" s="137">
        <f t="shared" si="0"/>
        <v>29</v>
      </c>
      <c r="E20" s="138">
        <v>6</v>
      </c>
      <c r="F20" s="138">
        <v>77</v>
      </c>
      <c r="G20" s="138">
        <v>2</v>
      </c>
      <c r="H20" s="138">
        <v>85</v>
      </c>
      <c r="I20" s="138">
        <v>14</v>
      </c>
      <c r="J20" s="138">
        <v>2</v>
      </c>
      <c r="K20" s="138">
        <v>61</v>
      </c>
      <c r="L20" s="138">
        <v>114</v>
      </c>
      <c r="M20" s="138">
        <v>0</v>
      </c>
      <c r="N20" s="138">
        <v>81</v>
      </c>
      <c r="O20" s="138">
        <v>1</v>
      </c>
      <c r="P20" s="138">
        <v>0</v>
      </c>
      <c r="Q20" s="138">
        <v>10</v>
      </c>
      <c r="R20" s="138">
        <v>368</v>
      </c>
      <c r="S20" s="138">
        <v>706</v>
      </c>
      <c r="T20" s="139">
        <f t="shared" si="1"/>
        <v>0.52124645892351273</v>
      </c>
    </row>
    <row r="21" spans="1:20" ht="15.95" customHeight="1" x14ac:dyDescent="0.25">
      <c r="A21" s="65">
        <v>9</v>
      </c>
      <c r="B21" s="66">
        <v>849</v>
      </c>
      <c r="C21" s="67" t="s">
        <v>126</v>
      </c>
      <c r="D21" s="140">
        <f t="shared" si="0"/>
        <v>69</v>
      </c>
      <c r="E21" s="141">
        <v>8</v>
      </c>
      <c r="F21" s="141">
        <v>42</v>
      </c>
      <c r="G21" s="141">
        <v>0</v>
      </c>
      <c r="H21" s="141">
        <v>50</v>
      </c>
      <c r="I21" s="141">
        <v>20</v>
      </c>
      <c r="J21" s="141">
        <v>5</v>
      </c>
      <c r="K21" s="141">
        <v>44</v>
      </c>
      <c r="L21" s="141">
        <v>160</v>
      </c>
      <c r="M21" s="141">
        <v>7</v>
      </c>
      <c r="N21" s="141">
        <v>91</v>
      </c>
      <c r="O21" s="141">
        <v>1</v>
      </c>
      <c r="P21" s="141">
        <v>0</v>
      </c>
      <c r="Q21" s="141">
        <v>9</v>
      </c>
      <c r="R21" s="141">
        <v>387</v>
      </c>
      <c r="S21" s="141">
        <v>649</v>
      </c>
      <c r="T21" s="142">
        <f t="shared" si="1"/>
        <v>0.59630200308166414</v>
      </c>
    </row>
    <row r="22" spans="1:20" ht="15.95" customHeight="1" x14ac:dyDescent="0.25">
      <c r="A22" s="59" t="s">
        <v>188</v>
      </c>
      <c r="B22" s="60">
        <v>849</v>
      </c>
      <c r="C22" s="61" t="s">
        <v>9</v>
      </c>
      <c r="D22" s="137">
        <f t="shared" si="0"/>
        <v>69</v>
      </c>
      <c r="E22" s="138">
        <v>8</v>
      </c>
      <c r="F22" s="138">
        <v>42</v>
      </c>
      <c r="G22" s="138">
        <v>0</v>
      </c>
      <c r="H22" s="138">
        <v>50</v>
      </c>
      <c r="I22" s="138">
        <v>20</v>
      </c>
      <c r="J22" s="138">
        <v>5</v>
      </c>
      <c r="K22" s="138">
        <v>44</v>
      </c>
      <c r="L22" s="138">
        <v>160</v>
      </c>
      <c r="M22" s="138">
        <v>7</v>
      </c>
      <c r="N22" s="138">
        <v>91</v>
      </c>
      <c r="O22" s="138">
        <v>1</v>
      </c>
      <c r="P22" s="138">
        <v>0</v>
      </c>
      <c r="Q22" s="138">
        <v>9</v>
      </c>
      <c r="R22" s="138">
        <v>387</v>
      </c>
      <c r="S22" s="138">
        <v>649</v>
      </c>
      <c r="T22" s="139">
        <f t="shared" si="1"/>
        <v>0.59630200308166414</v>
      </c>
    </row>
    <row r="23" spans="1:20" ht="15.95" customHeight="1" x14ac:dyDescent="0.25">
      <c r="A23" s="65">
        <v>10</v>
      </c>
      <c r="B23" s="66">
        <v>850</v>
      </c>
      <c r="C23" s="67" t="s">
        <v>126</v>
      </c>
      <c r="D23" s="140">
        <f t="shared" si="0"/>
        <v>56</v>
      </c>
      <c r="E23" s="141">
        <v>24</v>
      </c>
      <c r="F23" s="141">
        <v>85</v>
      </c>
      <c r="G23" s="141">
        <v>0</v>
      </c>
      <c r="H23" s="141">
        <v>109</v>
      </c>
      <c r="I23" s="141">
        <v>13</v>
      </c>
      <c r="J23" s="141">
        <v>1</v>
      </c>
      <c r="K23" s="141">
        <v>53</v>
      </c>
      <c r="L23" s="141">
        <v>50</v>
      </c>
      <c r="M23" s="141">
        <v>3</v>
      </c>
      <c r="N23" s="141">
        <v>46</v>
      </c>
      <c r="O23" s="141">
        <v>0</v>
      </c>
      <c r="P23" s="141">
        <v>0</v>
      </c>
      <c r="Q23" s="141">
        <v>14</v>
      </c>
      <c r="R23" s="141">
        <v>289</v>
      </c>
      <c r="S23" s="141">
        <v>496</v>
      </c>
      <c r="T23" s="142">
        <f t="shared" si="1"/>
        <v>0.58266129032258063</v>
      </c>
    </row>
    <row r="24" spans="1:20" ht="15.95" customHeight="1" x14ac:dyDescent="0.25">
      <c r="A24" s="71">
        <v>11</v>
      </c>
      <c r="B24" s="72">
        <v>850</v>
      </c>
      <c r="C24" s="73" t="s">
        <v>128</v>
      </c>
      <c r="D24" s="134">
        <f t="shared" si="0"/>
        <v>39</v>
      </c>
      <c r="E24" s="135">
        <v>22</v>
      </c>
      <c r="F24" s="135">
        <v>68</v>
      </c>
      <c r="G24" s="135">
        <v>2</v>
      </c>
      <c r="H24" s="135">
        <v>92</v>
      </c>
      <c r="I24" s="135">
        <v>14</v>
      </c>
      <c r="J24" s="135">
        <v>6</v>
      </c>
      <c r="K24" s="135">
        <v>44</v>
      </c>
      <c r="L24" s="135">
        <v>46</v>
      </c>
      <c r="M24" s="135">
        <v>3</v>
      </c>
      <c r="N24" s="135">
        <v>53</v>
      </c>
      <c r="O24" s="135">
        <v>0</v>
      </c>
      <c r="P24" s="135">
        <v>0</v>
      </c>
      <c r="Q24" s="135">
        <v>15</v>
      </c>
      <c r="R24" s="135">
        <v>273</v>
      </c>
      <c r="S24" s="135">
        <v>495</v>
      </c>
      <c r="T24" s="136">
        <f t="shared" si="1"/>
        <v>0.55151515151515151</v>
      </c>
    </row>
    <row r="25" spans="1:20" ht="15.95" customHeight="1" x14ac:dyDescent="0.25">
      <c r="A25" s="59" t="s">
        <v>188</v>
      </c>
      <c r="B25" s="60">
        <v>850</v>
      </c>
      <c r="C25" s="61" t="s">
        <v>11</v>
      </c>
      <c r="D25" s="137">
        <f t="shared" si="0"/>
        <v>102</v>
      </c>
      <c r="E25" s="138">
        <v>46</v>
      </c>
      <c r="F25" s="138">
        <v>153</v>
      </c>
      <c r="G25" s="138">
        <v>2</v>
      </c>
      <c r="H25" s="138">
        <v>201</v>
      </c>
      <c r="I25" s="138">
        <v>27</v>
      </c>
      <c r="J25" s="138">
        <v>7</v>
      </c>
      <c r="K25" s="138">
        <v>97</v>
      </c>
      <c r="L25" s="138">
        <v>96</v>
      </c>
      <c r="M25" s="138">
        <v>6</v>
      </c>
      <c r="N25" s="138">
        <v>99</v>
      </c>
      <c r="O25" s="138">
        <v>0</v>
      </c>
      <c r="P25" s="138">
        <v>0</v>
      </c>
      <c r="Q25" s="138">
        <v>29</v>
      </c>
      <c r="R25" s="138">
        <v>562</v>
      </c>
      <c r="S25" s="138">
        <v>991</v>
      </c>
      <c r="T25" s="139">
        <f t="shared" si="1"/>
        <v>0.56710393541876891</v>
      </c>
    </row>
    <row r="26" spans="1:20" ht="15.95" customHeight="1" x14ac:dyDescent="0.25">
      <c r="A26" s="71">
        <v>12</v>
      </c>
      <c r="B26" s="72">
        <v>851</v>
      </c>
      <c r="C26" s="73" t="s">
        <v>126</v>
      </c>
      <c r="D26" s="134">
        <f t="shared" si="0"/>
        <v>4</v>
      </c>
      <c r="E26" s="135">
        <v>6</v>
      </c>
      <c r="F26" s="135">
        <v>36</v>
      </c>
      <c r="G26" s="135">
        <v>0</v>
      </c>
      <c r="H26" s="135">
        <v>42</v>
      </c>
      <c r="I26" s="135">
        <v>6</v>
      </c>
      <c r="J26" s="135">
        <v>10</v>
      </c>
      <c r="K26" s="135">
        <v>54</v>
      </c>
      <c r="L26" s="135">
        <v>57</v>
      </c>
      <c r="M26" s="135">
        <v>2</v>
      </c>
      <c r="N26" s="135">
        <v>61</v>
      </c>
      <c r="O26" s="135">
        <v>2</v>
      </c>
      <c r="P26" s="135">
        <v>0</v>
      </c>
      <c r="Q26" s="135">
        <v>11</v>
      </c>
      <c r="R26" s="135">
        <v>245</v>
      </c>
      <c r="S26" s="135">
        <v>447</v>
      </c>
      <c r="T26" s="136">
        <f t="shared" si="1"/>
        <v>0.54809843400447422</v>
      </c>
    </row>
    <row r="27" spans="1:20" ht="15.95" customHeight="1" x14ac:dyDescent="0.25">
      <c r="A27" s="65">
        <v>13</v>
      </c>
      <c r="B27" s="66">
        <v>851</v>
      </c>
      <c r="C27" s="67" t="s">
        <v>128</v>
      </c>
      <c r="D27" s="140">
        <f t="shared" si="0"/>
        <v>6</v>
      </c>
      <c r="E27" s="141">
        <v>14</v>
      </c>
      <c r="F27" s="141">
        <v>32</v>
      </c>
      <c r="G27" s="141">
        <v>0</v>
      </c>
      <c r="H27" s="141">
        <v>46</v>
      </c>
      <c r="I27" s="141">
        <v>4</v>
      </c>
      <c r="J27" s="141">
        <v>3</v>
      </c>
      <c r="K27" s="141">
        <v>53</v>
      </c>
      <c r="L27" s="141">
        <v>51</v>
      </c>
      <c r="M27" s="141">
        <v>1</v>
      </c>
      <c r="N27" s="141">
        <v>59</v>
      </c>
      <c r="O27" s="141">
        <v>0</v>
      </c>
      <c r="P27" s="141">
        <v>1</v>
      </c>
      <c r="Q27" s="141">
        <v>12</v>
      </c>
      <c r="R27" s="141">
        <v>230</v>
      </c>
      <c r="S27" s="141">
        <v>446</v>
      </c>
      <c r="T27" s="142">
        <f t="shared" si="1"/>
        <v>0.51569506726457404</v>
      </c>
    </row>
    <row r="28" spans="1:20" ht="15.95" customHeight="1" x14ac:dyDescent="0.25">
      <c r="A28" s="59" t="s">
        <v>188</v>
      </c>
      <c r="B28" s="60">
        <v>851</v>
      </c>
      <c r="C28" s="61" t="s">
        <v>11</v>
      </c>
      <c r="D28" s="137">
        <f t="shared" si="0"/>
        <v>12</v>
      </c>
      <c r="E28" s="138">
        <v>20</v>
      </c>
      <c r="F28" s="138">
        <v>68</v>
      </c>
      <c r="G28" s="138">
        <v>0</v>
      </c>
      <c r="H28" s="138">
        <v>88</v>
      </c>
      <c r="I28" s="138">
        <v>10</v>
      </c>
      <c r="J28" s="138">
        <v>13</v>
      </c>
      <c r="K28" s="138">
        <v>107</v>
      </c>
      <c r="L28" s="138">
        <v>108</v>
      </c>
      <c r="M28" s="138">
        <v>3</v>
      </c>
      <c r="N28" s="138">
        <v>120</v>
      </c>
      <c r="O28" s="138">
        <v>2</v>
      </c>
      <c r="P28" s="138">
        <v>1</v>
      </c>
      <c r="Q28" s="138">
        <v>23</v>
      </c>
      <c r="R28" s="138">
        <v>475</v>
      </c>
      <c r="S28" s="138">
        <v>893</v>
      </c>
      <c r="T28" s="139">
        <f t="shared" si="1"/>
        <v>0.53191489361702127</v>
      </c>
    </row>
    <row r="29" spans="1:20" ht="15.95" customHeight="1" x14ac:dyDescent="0.25">
      <c r="A29" s="65">
        <v>14</v>
      </c>
      <c r="B29" s="66">
        <v>852</v>
      </c>
      <c r="C29" s="67" t="s">
        <v>126</v>
      </c>
      <c r="D29" s="140">
        <f t="shared" si="0"/>
        <v>23</v>
      </c>
      <c r="E29" s="141">
        <v>9</v>
      </c>
      <c r="F29" s="141">
        <v>45</v>
      </c>
      <c r="G29" s="141">
        <v>2</v>
      </c>
      <c r="H29" s="141">
        <v>56</v>
      </c>
      <c r="I29" s="141">
        <v>10</v>
      </c>
      <c r="J29" s="141">
        <v>1</v>
      </c>
      <c r="K29" s="141">
        <v>16</v>
      </c>
      <c r="L29" s="141">
        <v>33</v>
      </c>
      <c r="M29" s="141">
        <v>7</v>
      </c>
      <c r="N29" s="141">
        <v>26</v>
      </c>
      <c r="O29" s="141">
        <v>1</v>
      </c>
      <c r="P29" s="141">
        <v>0</v>
      </c>
      <c r="Q29" s="141">
        <v>5</v>
      </c>
      <c r="R29" s="141">
        <v>155</v>
      </c>
      <c r="S29" s="141">
        <v>241</v>
      </c>
      <c r="T29" s="142">
        <f t="shared" si="1"/>
        <v>0.6431535269709544</v>
      </c>
    </row>
    <row r="30" spans="1:20" ht="15.95" customHeight="1" x14ac:dyDescent="0.25">
      <c r="A30" s="59" t="s">
        <v>188</v>
      </c>
      <c r="B30" s="60">
        <v>852</v>
      </c>
      <c r="C30" s="61" t="s">
        <v>9</v>
      </c>
      <c r="D30" s="137">
        <f t="shared" si="0"/>
        <v>23</v>
      </c>
      <c r="E30" s="138">
        <v>9</v>
      </c>
      <c r="F30" s="138">
        <v>45</v>
      </c>
      <c r="G30" s="138">
        <v>2</v>
      </c>
      <c r="H30" s="138">
        <v>56</v>
      </c>
      <c r="I30" s="138">
        <v>10</v>
      </c>
      <c r="J30" s="138">
        <v>1</v>
      </c>
      <c r="K30" s="138">
        <v>16</v>
      </c>
      <c r="L30" s="138">
        <v>33</v>
      </c>
      <c r="M30" s="138">
        <v>7</v>
      </c>
      <c r="N30" s="138">
        <v>26</v>
      </c>
      <c r="O30" s="138">
        <v>1</v>
      </c>
      <c r="P30" s="138">
        <v>0</v>
      </c>
      <c r="Q30" s="138">
        <v>5</v>
      </c>
      <c r="R30" s="138">
        <v>155</v>
      </c>
      <c r="S30" s="138">
        <v>241</v>
      </c>
      <c r="T30" s="139">
        <f t="shared" si="1"/>
        <v>0.6431535269709544</v>
      </c>
    </row>
    <row r="31" spans="1:20" ht="15.95" customHeight="1" x14ac:dyDescent="0.25">
      <c r="A31" s="65">
        <v>15</v>
      </c>
      <c r="B31" s="66">
        <v>853</v>
      </c>
      <c r="C31" s="67" t="s">
        <v>126</v>
      </c>
      <c r="D31" s="140">
        <f t="shared" si="0"/>
        <v>49</v>
      </c>
      <c r="E31" s="141">
        <v>9</v>
      </c>
      <c r="F31" s="141">
        <v>63</v>
      </c>
      <c r="G31" s="141">
        <v>1</v>
      </c>
      <c r="H31" s="141">
        <v>73</v>
      </c>
      <c r="I31" s="141">
        <v>9</v>
      </c>
      <c r="J31" s="141">
        <v>20</v>
      </c>
      <c r="K31" s="141">
        <v>11</v>
      </c>
      <c r="L31" s="141">
        <v>15</v>
      </c>
      <c r="M31" s="141">
        <v>1</v>
      </c>
      <c r="N31" s="141">
        <v>24</v>
      </c>
      <c r="O31" s="141">
        <v>1</v>
      </c>
      <c r="P31" s="141">
        <v>0</v>
      </c>
      <c r="Q31" s="141">
        <v>4</v>
      </c>
      <c r="R31" s="141">
        <v>158</v>
      </c>
      <c r="S31" s="141">
        <v>271</v>
      </c>
      <c r="T31" s="142">
        <f t="shared" si="1"/>
        <v>0.58302583025830257</v>
      </c>
    </row>
    <row r="32" spans="1:20" ht="16.350000000000001" customHeight="1" x14ac:dyDescent="0.25">
      <c r="A32" s="59" t="s">
        <v>188</v>
      </c>
      <c r="B32" s="60">
        <v>853</v>
      </c>
      <c r="C32" s="61" t="s">
        <v>9</v>
      </c>
      <c r="D32" s="137">
        <f t="shared" si="0"/>
        <v>49</v>
      </c>
      <c r="E32" s="138">
        <v>9</v>
      </c>
      <c r="F32" s="138">
        <v>63</v>
      </c>
      <c r="G32" s="138">
        <v>1</v>
      </c>
      <c r="H32" s="138">
        <v>73</v>
      </c>
      <c r="I32" s="138">
        <v>9</v>
      </c>
      <c r="J32" s="138">
        <v>20</v>
      </c>
      <c r="K32" s="138">
        <v>11</v>
      </c>
      <c r="L32" s="138">
        <v>15</v>
      </c>
      <c r="M32" s="138">
        <v>1</v>
      </c>
      <c r="N32" s="138">
        <v>24</v>
      </c>
      <c r="O32" s="138">
        <v>1</v>
      </c>
      <c r="P32" s="138">
        <v>0</v>
      </c>
      <c r="Q32" s="138">
        <v>4</v>
      </c>
      <c r="R32" s="138">
        <v>158</v>
      </c>
      <c r="S32" s="138">
        <v>271</v>
      </c>
      <c r="T32" s="139">
        <f t="shared" si="1"/>
        <v>0.58302583025830257</v>
      </c>
    </row>
    <row r="33" spans="1:20" ht="16.350000000000001" customHeight="1" x14ac:dyDescent="0.25">
      <c r="A33" s="65">
        <v>16</v>
      </c>
      <c r="B33" s="66">
        <v>854</v>
      </c>
      <c r="C33" s="67" t="s">
        <v>126</v>
      </c>
      <c r="D33" s="140">
        <f t="shared" si="0"/>
        <v>7</v>
      </c>
      <c r="E33" s="141">
        <v>3</v>
      </c>
      <c r="F33" s="141">
        <v>29</v>
      </c>
      <c r="G33" s="141">
        <v>1</v>
      </c>
      <c r="H33" s="141">
        <v>33</v>
      </c>
      <c r="I33" s="141">
        <v>13</v>
      </c>
      <c r="J33" s="141">
        <v>15</v>
      </c>
      <c r="K33" s="141">
        <v>51</v>
      </c>
      <c r="L33" s="141">
        <v>16</v>
      </c>
      <c r="M33" s="141">
        <v>2</v>
      </c>
      <c r="N33" s="141">
        <v>58</v>
      </c>
      <c r="O33" s="141">
        <v>0</v>
      </c>
      <c r="P33" s="141">
        <v>0</v>
      </c>
      <c r="Q33" s="141">
        <v>3</v>
      </c>
      <c r="R33" s="141">
        <v>191</v>
      </c>
      <c r="S33" s="141">
        <v>399</v>
      </c>
      <c r="T33" s="142">
        <f t="shared" si="1"/>
        <v>0.47869674185463656</v>
      </c>
    </row>
    <row r="34" spans="1:20" ht="16.350000000000001" customHeight="1" x14ac:dyDescent="0.25">
      <c r="A34" s="59" t="s">
        <v>188</v>
      </c>
      <c r="B34" s="60">
        <v>854</v>
      </c>
      <c r="C34" s="61" t="s">
        <v>9</v>
      </c>
      <c r="D34" s="137">
        <f t="shared" si="0"/>
        <v>7</v>
      </c>
      <c r="E34" s="138">
        <v>3</v>
      </c>
      <c r="F34" s="138">
        <v>29</v>
      </c>
      <c r="G34" s="138">
        <v>1</v>
      </c>
      <c r="H34" s="138">
        <v>33</v>
      </c>
      <c r="I34" s="138">
        <v>13</v>
      </c>
      <c r="J34" s="138">
        <v>15</v>
      </c>
      <c r="K34" s="138">
        <v>51</v>
      </c>
      <c r="L34" s="138">
        <v>16</v>
      </c>
      <c r="M34" s="138">
        <v>2</v>
      </c>
      <c r="N34" s="138">
        <v>58</v>
      </c>
      <c r="O34" s="138">
        <v>0</v>
      </c>
      <c r="P34" s="138">
        <v>0</v>
      </c>
      <c r="Q34" s="138">
        <v>3</v>
      </c>
      <c r="R34" s="138">
        <v>191</v>
      </c>
      <c r="S34" s="138">
        <v>399</v>
      </c>
      <c r="T34" s="139">
        <f t="shared" si="1"/>
        <v>0.47869674185463656</v>
      </c>
    </row>
    <row r="35" spans="1:20" ht="16.350000000000001" customHeight="1" x14ac:dyDescent="0.25">
      <c r="A35" s="65">
        <v>17</v>
      </c>
      <c r="B35" s="66">
        <v>855</v>
      </c>
      <c r="C35" s="67" t="s">
        <v>126</v>
      </c>
      <c r="D35" s="140">
        <f t="shared" si="0"/>
        <v>40</v>
      </c>
      <c r="E35" s="141">
        <v>9</v>
      </c>
      <c r="F35" s="141">
        <v>85</v>
      </c>
      <c r="G35" s="141">
        <v>5</v>
      </c>
      <c r="H35" s="141">
        <v>99</v>
      </c>
      <c r="I35" s="141">
        <v>13</v>
      </c>
      <c r="J35" s="141">
        <v>2</v>
      </c>
      <c r="K35" s="141">
        <v>53</v>
      </c>
      <c r="L35" s="141">
        <v>59</v>
      </c>
      <c r="M35" s="141">
        <v>8</v>
      </c>
      <c r="N35" s="141">
        <v>57</v>
      </c>
      <c r="O35" s="141">
        <v>8</v>
      </c>
      <c r="P35" s="141">
        <v>0</v>
      </c>
      <c r="Q35" s="141">
        <v>6</v>
      </c>
      <c r="R35" s="141">
        <v>305</v>
      </c>
      <c r="S35" s="141">
        <v>533</v>
      </c>
      <c r="T35" s="142">
        <f t="shared" si="1"/>
        <v>0.57223264540337715</v>
      </c>
    </row>
    <row r="36" spans="1:20" ht="16.350000000000001" customHeight="1" x14ac:dyDescent="0.25">
      <c r="A36" s="59" t="s">
        <v>188</v>
      </c>
      <c r="B36" s="60">
        <v>855</v>
      </c>
      <c r="C36" s="61" t="s">
        <v>9</v>
      </c>
      <c r="D36" s="137">
        <f t="shared" si="0"/>
        <v>40</v>
      </c>
      <c r="E36" s="138">
        <v>9</v>
      </c>
      <c r="F36" s="138">
        <v>85</v>
      </c>
      <c r="G36" s="138">
        <v>5</v>
      </c>
      <c r="H36" s="138">
        <v>99</v>
      </c>
      <c r="I36" s="138">
        <v>13</v>
      </c>
      <c r="J36" s="138">
        <v>2</v>
      </c>
      <c r="K36" s="138">
        <v>53</v>
      </c>
      <c r="L36" s="138">
        <v>59</v>
      </c>
      <c r="M36" s="138">
        <v>8</v>
      </c>
      <c r="N36" s="138">
        <v>57</v>
      </c>
      <c r="O36" s="138">
        <v>8</v>
      </c>
      <c r="P36" s="138">
        <v>0</v>
      </c>
      <c r="Q36" s="138">
        <v>6</v>
      </c>
      <c r="R36" s="138">
        <v>305</v>
      </c>
      <c r="S36" s="138">
        <v>533</v>
      </c>
      <c r="T36" s="139">
        <f t="shared" si="1"/>
        <v>0.57223264540337715</v>
      </c>
    </row>
    <row r="37" spans="1:20" ht="16.350000000000001" customHeight="1" x14ac:dyDescent="0.25">
      <c r="A37" s="65">
        <v>18</v>
      </c>
      <c r="B37" s="66">
        <v>856</v>
      </c>
      <c r="C37" s="67" t="s">
        <v>126</v>
      </c>
      <c r="D37" s="140">
        <f t="shared" si="0"/>
        <v>194</v>
      </c>
      <c r="E37" s="141">
        <v>6</v>
      </c>
      <c r="F37" s="141">
        <v>213</v>
      </c>
      <c r="G37" s="141">
        <v>0</v>
      </c>
      <c r="H37" s="141">
        <v>219</v>
      </c>
      <c r="I37" s="141">
        <v>13</v>
      </c>
      <c r="J37" s="141">
        <v>1</v>
      </c>
      <c r="K37" s="141">
        <v>24</v>
      </c>
      <c r="L37" s="141">
        <v>7</v>
      </c>
      <c r="M37" s="141">
        <v>9</v>
      </c>
      <c r="N37" s="141">
        <v>25</v>
      </c>
      <c r="O37" s="141">
        <v>0</v>
      </c>
      <c r="P37" s="141">
        <v>0</v>
      </c>
      <c r="Q37" s="141">
        <v>12</v>
      </c>
      <c r="R37" s="141">
        <v>310</v>
      </c>
      <c r="S37" s="141">
        <v>529</v>
      </c>
      <c r="T37" s="142">
        <f t="shared" si="1"/>
        <v>0.5860113421550095</v>
      </c>
    </row>
    <row r="38" spans="1:20" ht="16.350000000000001" customHeight="1" x14ac:dyDescent="0.25">
      <c r="A38" s="59" t="s">
        <v>188</v>
      </c>
      <c r="B38" s="60">
        <v>856</v>
      </c>
      <c r="C38" s="61" t="s">
        <v>9</v>
      </c>
      <c r="D38" s="137">
        <f t="shared" si="0"/>
        <v>194</v>
      </c>
      <c r="E38" s="138">
        <v>6</v>
      </c>
      <c r="F38" s="138">
        <v>213</v>
      </c>
      <c r="G38" s="138">
        <v>0</v>
      </c>
      <c r="H38" s="138">
        <v>219</v>
      </c>
      <c r="I38" s="138">
        <v>13</v>
      </c>
      <c r="J38" s="138">
        <v>1</v>
      </c>
      <c r="K38" s="138">
        <v>24</v>
      </c>
      <c r="L38" s="138">
        <v>7</v>
      </c>
      <c r="M38" s="138">
        <v>9</v>
      </c>
      <c r="N38" s="138">
        <v>25</v>
      </c>
      <c r="O38" s="138">
        <v>0</v>
      </c>
      <c r="P38" s="138">
        <v>0</v>
      </c>
      <c r="Q38" s="138">
        <v>12</v>
      </c>
      <c r="R38" s="138">
        <v>310</v>
      </c>
      <c r="S38" s="138">
        <v>529</v>
      </c>
      <c r="T38" s="139">
        <f t="shared" si="1"/>
        <v>0.5860113421550095</v>
      </c>
    </row>
    <row r="39" spans="1:20" ht="16.350000000000001" customHeight="1" x14ac:dyDescent="0.25">
      <c r="A39" s="65">
        <v>19</v>
      </c>
      <c r="B39" s="66">
        <v>857</v>
      </c>
      <c r="C39" s="67" t="s">
        <v>126</v>
      </c>
      <c r="D39" s="140">
        <f t="shared" si="0"/>
        <v>66</v>
      </c>
      <c r="E39" s="141">
        <v>9</v>
      </c>
      <c r="F39" s="141">
        <v>130</v>
      </c>
      <c r="G39" s="141">
        <v>1</v>
      </c>
      <c r="H39" s="141">
        <v>140</v>
      </c>
      <c r="I39" s="141">
        <v>47</v>
      </c>
      <c r="J39" s="141">
        <v>5</v>
      </c>
      <c r="K39" s="141">
        <v>74</v>
      </c>
      <c r="L39" s="141">
        <v>27</v>
      </c>
      <c r="M39" s="141">
        <v>1</v>
      </c>
      <c r="N39" s="141">
        <v>65</v>
      </c>
      <c r="O39" s="141">
        <v>2</v>
      </c>
      <c r="P39" s="141">
        <v>0</v>
      </c>
      <c r="Q39" s="141">
        <v>11</v>
      </c>
      <c r="R39" s="141">
        <v>372</v>
      </c>
      <c r="S39" s="141">
        <v>647</v>
      </c>
      <c r="T39" s="142">
        <f t="shared" si="1"/>
        <v>0.57496136012364762</v>
      </c>
    </row>
    <row r="40" spans="1:20" ht="16.350000000000001" customHeight="1" x14ac:dyDescent="0.25">
      <c r="A40" s="71">
        <v>20</v>
      </c>
      <c r="B40" s="72">
        <v>857</v>
      </c>
      <c r="C40" s="73" t="s">
        <v>128</v>
      </c>
      <c r="D40" s="134">
        <f t="shared" si="0"/>
        <v>74</v>
      </c>
      <c r="E40" s="135">
        <v>11</v>
      </c>
      <c r="F40" s="135">
        <v>138</v>
      </c>
      <c r="G40" s="135">
        <v>3</v>
      </c>
      <c r="H40" s="135">
        <v>152</v>
      </c>
      <c r="I40" s="135">
        <v>33</v>
      </c>
      <c r="J40" s="135">
        <v>3</v>
      </c>
      <c r="K40" s="135">
        <v>78</v>
      </c>
      <c r="L40" s="135">
        <v>20</v>
      </c>
      <c r="M40" s="135">
        <v>0</v>
      </c>
      <c r="N40" s="135">
        <v>52</v>
      </c>
      <c r="O40" s="135">
        <v>1</v>
      </c>
      <c r="P40" s="135">
        <v>0</v>
      </c>
      <c r="Q40" s="135">
        <v>9</v>
      </c>
      <c r="R40" s="135">
        <v>348</v>
      </c>
      <c r="S40" s="135">
        <v>647</v>
      </c>
      <c r="T40" s="136">
        <f t="shared" si="1"/>
        <v>0.53786707882534779</v>
      </c>
    </row>
    <row r="41" spans="1:20" ht="16.350000000000001" customHeight="1" x14ac:dyDescent="0.25">
      <c r="A41" s="59" t="s">
        <v>188</v>
      </c>
      <c r="B41" s="60">
        <v>857</v>
      </c>
      <c r="C41" s="61" t="s">
        <v>11</v>
      </c>
      <c r="D41" s="137">
        <f t="shared" si="0"/>
        <v>140</v>
      </c>
      <c r="E41" s="138">
        <v>20</v>
      </c>
      <c r="F41" s="138">
        <v>268</v>
      </c>
      <c r="G41" s="138">
        <v>4</v>
      </c>
      <c r="H41" s="138">
        <v>292</v>
      </c>
      <c r="I41" s="138">
        <v>80</v>
      </c>
      <c r="J41" s="138">
        <v>8</v>
      </c>
      <c r="K41" s="138">
        <v>152</v>
      </c>
      <c r="L41" s="138">
        <v>47</v>
      </c>
      <c r="M41" s="138">
        <v>1</v>
      </c>
      <c r="N41" s="138">
        <v>117</v>
      </c>
      <c r="O41" s="138">
        <v>3</v>
      </c>
      <c r="P41" s="138">
        <v>0</v>
      </c>
      <c r="Q41" s="138">
        <v>20</v>
      </c>
      <c r="R41" s="138">
        <v>720</v>
      </c>
      <c r="S41" s="138">
        <v>1294</v>
      </c>
      <c r="T41" s="139">
        <f t="shared" si="1"/>
        <v>0.55641421947449765</v>
      </c>
    </row>
    <row r="42" spans="1:20" ht="16.350000000000001" customHeight="1" x14ac:dyDescent="0.25">
      <c r="A42" s="71">
        <v>21</v>
      </c>
      <c r="B42" s="72">
        <v>860</v>
      </c>
      <c r="C42" s="73" t="s">
        <v>126</v>
      </c>
      <c r="D42" s="134">
        <f t="shared" si="0"/>
        <v>27</v>
      </c>
      <c r="E42" s="135">
        <v>9</v>
      </c>
      <c r="F42" s="135">
        <v>110</v>
      </c>
      <c r="G42" s="135">
        <v>2</v>
      </c>
      <c r="H42" s="135">
        <v>121</v>
      </c>
      <c r="I42" s="135">
        <v>17</v>
      </c>
      <c r="J42" s="135">
        <v>3</v>
      </c>
      <c r="K42" s="135">
        <v>37</v>
      </c>
      <c r="L42" s="135">
        <v>94</v>
      </c>
      <c r="M42" s="135">
        <v>1</v>
      </c>
      <c r="N42" s="135">
        <v>27</v>
      </c>
      <c r="O42" s="135">
        <v>0</v>
      </c>
      <c r="P42" s="135">
        <v>0</v>
      </c>
      <c r="Q42" s="135">
        <v>3</v>
      </c>
      <c r="R42" s="135">
        <v>303</v>
      </c>
      <c r="S42" s="135">
        <v>494</v>
      </c>
      <c r="T42" s="136">
        <f t="shared" si="1"/>
        <v>0.61336032388663964</v>
      </c>
    </row>
    <row r="43" spans="1:20" ht="16.350000000000001" customHeight="1" x14ac:dyDescent="0.25">
      <c r="A43" s="65">
        <v>22</v>
      </c>
      <c r="B43" s="66">
        <v>860</v>
      </c>
      <c r="C43" s="67" t="s">
        <v>128</v>
      </c>
      <c r="D43" s="140">
        <f t="shared" si="0"/>
        <v>15</v>
      </c>
      <c r="E43" s="141">
        <v>3</v>
      </c>
      <c r="F43" s="141">
        <v>93</v>
      </c>
      <c r="G43" s="141">
        <v>6</v>
      </c>
      <c r="H43" s="141">
        <v>102</v>
      </c>
      <c r="I43" s="141">
        <v>32</v>
      </c>
      <c r="J43" s="141">
        <v>2</v>
      </c>
      <c r="K43" s="141">
        <v>27</v>
      </c>
      <c r="L43" s="141">
        <v>87</v>
      </c>
      <c r="M43" s="141">
        <v>1</v>
      </c>
      <c r="N43" s="141">
        <v>20</v>
      </c>
      <c r="O43" s="141">
        <v>0</v>
      </c>
      <c r="P43" s="141">
        <v>0</v>
      </c>
      <c r="Q43" s="141">
        <v>5</v>
      </c>
      <c r="R43" s="141">
        <v>276</v>
      </c>
      <c r="S43" s="141">
        <v>494</v>
      </c>
      <c r="T43" s="142">
        <f t="shared" si="1"/>
        <v>0.5587044534412956</v>
      </c>
    </row>
    <row r="44" spans="1:20" ht="16.350000000000001" customHeight="1" x14ac:dyDescent="0.25">
      <c r="A44" s="59" t="s">
        <v>188</v>
      </c>
      <c r="B44" s="60">
        <v>860</v>
      </c>
      <c r="C44" s="61" t="s">
        <v>11</v>
      </c>
      <c r="D44" s="137">
        <f t="shared" si="0"/>
        <v>42</v>
      </c>
      <c r="E44" s="138">
        <v>12</v>
      </c>
      <c r="F44" s="138">
        <v>203</v>
      </c>
      <c r="G44" s="138">
        <v>8</v>
      </c>
      <c r="H44" s="138">
        <v>223</v>
      </c>
      <c r="I44" s="138">
        <v>49</v>
      </c>
      <c r="J44" s="138">
        <v>5</v>
      </c>
      <c r="K44" s="138">
        <v>64</v>
      </c>
      <c r="L44" s="138">
        <v>181</v>
      </c>
      <c r="M44" s="138">
        <v>2</v>
      </c>
      <c r="N44" s="138">
        <v>47</v>
      </c>
      <c r="O44" s="138">
        <v>0</v>
      </c>
      <c r="P44" s="138">
        <v>0</v>
      </c>
      <c r="Q44" s="138">
        <v>8</v>
      </c>
      <c r="R44" s="138">
        <v>579</v>
      </c>
      <c r="S44" s="138">
        <v>988</v>
      </c>
      <c r="T44" s="139">
        <f t="shared" si="1"/>
        <v>0.58603238866396756</v>
      </c>
    </row>
    <row r="45" spans="1:20" ht="16.350000000000001" customHeight="1" x14ac:dyDescent="0.25">
      <c r="A45" s="65">
        <v>23</v>
      </c>
      <c r="B45" s="66">
        <v>861</v>
      </c>
      <c r="C45" s="67" t="s">
        <v>126</v>
      </c>
      <c r="D45" s="140">
        <f t="shared" si="0"/>
        <v>23</v>
      </c>
      <c r="E45" s="141">
        <v>11</v>
      </c>
      <c r="F45" s="141">
        <v>52</v>
      </c>
      <c r="G45" s="141">
        <v>3</v>
      </c>
      <c r="H45" s="141">
        <v>66</v>
      </c>
      <c r="I45" s="141">
        <v>6</v>
      </c>
      <c r="J45" s="141">
        <v>5</v>
      </c>
      <c r="K45" s="141">
        <v>89</v>
      </c>
      <c r="L45" s="141">
        <v>32</v>
      </c>
      <c r="M45" s="141">
        <v>7</v>
      </c>
      <c r="N45" s="141">
        <v>28</v>
      </c>
      <c r="O45" s="141">
        <v>1</v>
      </c>
      <c r="P45" s="141">
        <v>0</v>
      </c>
      <c r="Q45" s="141">
        <v>10</v>
      </c>
      <c r="R45" s="141">
        <v>244</v>
      </c>
      <c r="S45" s="141">
        <v>500</v>
      </c>
      <c r="T45" s="142">
        <f t="shared" si="1"/>
        <v>0.48799999999999999</v>
      </c>
    </row>
    <row r="46" spans="1:20" ht="16.350000000000001" customHeight="1" x14ac:dyDescent="0.25">
      <c r="A46" s="71">
        <v>24</v>
      </c>
      <c r="B46" s="72">
        <v>861</v>
      </c>
      <c r="C46" s="73" t="s">
        <v>128</v>
      </c>
      <c r="D46" s="134">
        <f t="shared" si="0"/>
        <v>16</v>
      </c>
      <c r="E46" s="135">
        <v>8</v>
      </c>
      <c r="F46" s="135">
        <v>64</v>
      </c>
      <c r="G46" s="135">
        <v>2</v>
      </c>
      <c r="H46" s="135">
        <v>74</v>
      </c>
      <c r="I46" s="135">
        <v>7</v>
      </c>
      <c r="J46" s="135">
        <v>8</v>
      </c>
      <c r="K46" s="135">
        <v>58</v>
      </c>
      <c r="L46" s="135">
        <v>40</v>
      </c>
      <c r="M46" s="135">
        <v>14</v>
      </c>
      <c r="N46" s="135">
        <v>49</v>
      </c>
      <c r="O46" s="135">
        <v>0</v>
      </c>
      <c r="P46" s="135">
        <v>0</v>
      </c>
      <c r="Q46" s="135">
        <v>8</v>
      </c>
      <c r="R46" s="135">
        <v>258</v>
      </c>
      <c r="S46" s="135">
        <v>499</v>
      </c>
      <c r="T46" s="136">
        <f t="shared" si="1"/>
        <v>0.51703406813627251</v>
      </c>
    </row>
    <row r="47" spans="1:20" ht="16.350000000000001" customHeight="1" x14ac:dyDescent="0.25">
      <c r="A47" s="59" t="s">
        <v>188</v>
      </c>
      <c r="B47" s="60">
        <v>861</v>
      </c>
      <c r="C47" s="61" t="s">
        <v>11</v>
      </c>
      <c r="D47" s="137">
        <f t="shared" si="0"/>
        <v>7</v>
      </c>
      <c r="E47" s="138">
        <v>19</v>
      </c>
      <c r="F47" s="138">
        <v>116</v>
      </c>
      <c r="G47" s="138">
        <v>5</v>
      </c>
      <c r="H47" s="138">
        <v>140</v>
      </c>
      <c r="I47" s="138">
        <v>13</v>
      </c>
      <c r="J47" s="138">
        <v>13</v>
      </c>
      <c r="K47" s="138">
        <v>147</v>
      </c>
      <c r="L47" s="138">
        <v>72</v>
      </c>
      <c r="M47" s="138">
        <v>21</v>
      </c>
      <c r="N47" s="138">
        <v>77</v>
      </c>
      <c r="O47" s="138">
        <v>1</v>
      </c>
      <c r="P47" s="138">
        <v>0</v>
      </c>
      <c r="Q47" s="138">
        <v>18</v>
      </c>
      <c r="R47" s="138">
        <v>502</v>
      </c>
      <c r="S47" s="138">
        <v>999</v>
      </c>
      <c r="T47" s="139">
        <f t="shared" si="1"/>
        <v>0.5025025025025025</v>
      </c>
    </row>
    <row r="48" spans="1:20" ht="16.350000000000001" customHeight="1" x14ac:dyDescent="0.25">
      <c r="A48" s="71">
        <v>25</v>
      </c>
      <c r="B48" s="72">
        <v>862</v>
      </c>
      <c r="C48" s="73" t="s">
        <v>126</v>
      </c>
      <c r="D48" s="134">
        <f t="shared" si="0"/>
        <v>14</v>
      </c>
      <c r="E48" s="135">
        <v>2</v>
      </c>
      <c r="F48" s="135">
        <v>46</v>
      </c>
      <c r="G48" s="135">
        <v>0</v>
      </c>
      <c r="H48" s="135">
        <v>48</v>
      </c>
      <c r="I48" s="135">
        <v>5</v>
      </c>
      <c r="J48" s="135">
        <v>9</v>
      </c>
      <c r="K48" s="135">
        <v>10</v>
      </c>
      <c r="L48" s="135">
        <v>34</v>
      </c>
      <c r="M48" s="135">
        <v>2</v>
      </c>
      <c r="N48" s="135">
        <v>8</v>
      </c>
      <c r="O48" s="135">
        <v>1</v>
      </c>
      <c r="P48" s="135">
        <v>0</v>
      </c>
      <c r="Q48" s="135">
        <v>1</v>
      </c>
      <c r="R48" s="135">
        <v>118</v>
      </c>
      <c r="S48" s="135">
        <v>223</v>
      </c>
      <c r="T48" s="136">
        <f t="shared" si="1"/>
        <v>0.52914798206278024</v>
      </c>
    </row>
    <row r="49" spans="1:20" ht="16.350000000000001" customHeight="1" x14ac:dyDescent="0.25">
      <c r="A49" s="59" t="s">
        <v>188</v>
      </c>
      <c r="B49" s="60">
        <v>862</v>
      </c>
      <c r="C49" s="61" t="s">
        <v>9</v>
      </c>
      <c r="D49" s="137">
        <f t="shared" si="0"/>
        <v>14</v>
      </c>
      <c r="E49" s="138">
        <v>2</v>
      </c>
      <c r="F49" s="138">
        <v>46</v>
      </c>
      <c r="G49" s="138">
        <v>0</v>
      </c>
      <c r="H49" s="138">
        <v>48</v>
      </c>
      <c r="I49" s="138">
        <v>5</v>
      </c>
      <c r="J49" s="138">
        <v>9</v>
      </c>
      <c r="K49" s="138">
        <v>10</v>
      </c>
      <c r="L49" s="138">
        <v>34</v>
      </c>
      <c r="M49" s="138">
        <v>2</v>
      </c>
      <c r="N49" s="138">
        <v>8</v>
      </c>
      <c r="O49" s="138">
        <v>1</v>
      </c>
      <c r="P49" s="138">
        <v>0</v>
      </c>
      <c r="Q49" s="138">
        <v>1</v>
      </c>
      <c r="R49" s="138">
        <v>118</v>
      </c>
      <c r="S49" s="138">
        <v>223</v>
      </c>
      <c r="T49" s="139">
        <f t="shared" si="1"/>
        <v>0.52914798206278024</v>
      </c>
    </row>
    <row r="50" spans="1:20" ht="16.350000000000001" customHeight="1" x14ac:dyDescent="0.25">
      <c r="A50" s="71">
        <v>26</v>
      </c>
      <c r="B50" s="72">
        <v>863</v>
      </c>
      <c r="C50" s="73" t="s">
        <v>126</v>
      </c>
      <c r="D50" s="134">
        <f t="shared" si="0"/>
        <v>13</v>
      </c>
      <c r="E50" s="135">
        <v>10</v>
      </c>
      <c r="F50" s="135">
        <v>87</v>
      </c>
      <c r="G50" s="135">
        <v>0</v>
      </c>
      <c r="H50" s="135">
        <v>97</v>
      </c>
      <c r="I50" s="135">
        <v>12</v>
      </c>
      <c r="J50" s="135">
        <v>1</v>
      </c>
      <c r="K50" s="135">
        <v>74</v>
      </c>
      <c r="L50" s="135">
        <v>26</v>
      </c>
      <c r="M50" s="135">
        <v>39</v>
      </c>
      <c r="N50" s="135">
        <v>84</v>
      </c>
      <c r="O50" s="135">
        <v>5</v>
      </c>
      <c r="P50" s="135">
        <v>0</v>
      </c>
      <c r="Q50" s="135">
        <v>10</v>
      </c>
      <c r="R50" s="135">
        <v>348</v>
      </c>
      <c r="S50" s="135">
        <v>738</v>
      </c>
      <c r="T50" s="136">
        <f t="shared" si="1"/>
        <v>0.47154471544715448</v>
      </c>
    </row>
    <row r="51" spans="1:20" ht="16.350000000000001" customHeight="1" x14ac:dyDescent="0.25">
      <c r="A51" s="59" t="s">
        <v>188</v>
      </c>
      <c r="B51" s="60">
        <v>863</v>
      </c>
      <c r="C51" s="61" t="s">
        <v>9</v>
      </c>
      <c r="D51" s="137">
        <f t="shared" si="0"/>
        <v>13</v>
      </c>
      <c r="E51" s="138">
        <v>10</v>
      </c>
      <c r="F51" s="138">
        <v>87</v>
      </c>
      <c r="G51" s="138">
        <v>0</v>
      </c>
      <c r="H51" s="138">
        <v>97</v>
      </c>
      <c r="I51" s="138">
        <v>12</v>
      </c>
      <c r="J51" s="138">
        <v>1</v>
      </c>
      <c r="K51" s="138">
        <v>74</v>
      </c>
      <c r="L51" s="138">
        <v>26</v>
      </c>
      <c r="M51" s="138">
        <v>39</v>
      </c>
      <c r="N51" s="138">
        <v>84</v>
      </c>
      <c r="O51" s="138">
        <v>5</v>
      </c>
      <c r="P51" s="138">
        <v>0</v>
      </c>
      <c r="Q51" s="138">
        <v>10</v>
      </c>
      <c r="R51" s="138">
        <v>348</v>
      </c>
      <c r="S51" s="138">
        <v>738</v>
      </c>
      <c r="T51" s="139">
        <f t="shared" si="1"/>
        <v>0.47154471544715448</v>
      </c>
    </row>
    <row r="52" spans="1:20" ht="16.350000000000001" customHeight="1" x14ac:dyDescent="0.25">
      <c r="A52" s="71">
        <v>27</v>
      </c>
      <c r="B52" s="72">
        <v>864</v>
      </c>
      <c r="C52" s="73" t="s">
        <v>126</v>
      </c>
      <c r="D52" s="134">
        <f t="shared" si="0"/>
        <v>7</v>
      </c>
      <c r="E52" s="135">
        <v>4</v>
      </c>
      <c r="F52" s="135">
        <v>30</v>
      </c>
      <c r="G52" s="135">
        <v>2</v>
      </c>
      <c r="H52" s="135">
        <v>36</v>
      </c>
      <c r="I52" s="135">
        <v>4</v>
      </c>
      <c r="J52" s="135">
        <v>4</v>
      </c>
      <c r="K52" s="135">
        <v>44</v>
      </c>
      <c r="L52" s="135">
        <v>20</v>
      </c>
      <c r="M52" s="135">
        <v>23</v>
      </c>
      <c r="N52" s="135">
        <v>37</v>
      </c>
      <c r="O52" s="135">
        <v>1</v>
      </c>
      <c r="P52" s="135">
        <v>0</v>
      </c>
      <c r="Q52" s="135">
        <v>3</v>
      </c>
      <c r="R52" s="135">
        <v>172</v>
      </c>
      <c r="S52" s="135">
        <v>444</v>
      </c>
      <c r="T52" s="136">
        <f t="shared" si="1"/>
        <v>0.38738738738738737</v>
      </c>
    </row>
    <row r="53" spans="1:20" ht="16.350000000000001" customHeight="1" x14ac:dyDescent="0.25">
      <c r="A53" s="59" t="s">
        <v>188</v>
      </c>
      <c r="B53" s="60">
        <v>864</v>
      </c>
      <c r="C53" s="61" t="s">
        <v>9</v>
      </c>
      <c r="D53" s="137">
        <f t="shared" si="0"/>
        <v>7</v>
      </c>
      <c r="E53" s="138">
        <v>4</v>
      </c>
      <c r="F53" s="138">
        <v>30</v>
      </c>
      <c r="G53" s="138">
        <v>2</v>
      </c>
      <c r="H53" s="138">
        <v>36</v>
      </c>
      <c r="I53" s="138">
        <v>4</v>
      </c>
      <c r="J53" s="138">
        <v>4</v>
      </c>
      <c r="K53" s="138">
        <v>44</v>
      </c>
      <c r="L53" s="138">
        <v>20</v>
      </c>
      <c r="M53" s="138">
        <v>23</v>
      </c>
      <c r="N53" s="138">
        <v>37</v>
      </c>
      <c r="O53" s="138">
        <v>1</v>
      </c>
      <c r="P53" s="138">
        <v>0</v>
      </c>
      <c r="Q53" s="138">
        <v>3</v>
      </c>
      <c r="R53" s="138">
        <v>172</v>
      </c>
      <c r="S53" s="138">
        <v>444</v>
      </c>
      <c r="T53" s="139">
        <f t="shared" si="1"/>
        <v>0.38738738738738737</v>
      </c>
    </row>
    <row r="54" spans="1:20" ht="16.350000000000001" customHeight="1" x14ac:dyDescent="0.25">
      <c r="A54" s="71">
        <v>28</v>
      </c>
      <c r="B54" s="72">
        <v>865</v>
      </c>
      <c r="C54" s="73" t="s">
        <v>126</v>
      </c>
      <c r="D54" s="134">
        <f t="shared" si="0"/>
        <v>24</v>
      </c>
      <c r="E54" s="135">
        <v>7</v>
      </c>
      <c r="F54" s="135">
        <v>20</v>
      </c>
      <c r="G54" s="135">
        <v>1</v>
      </c>
      <c r="H54" s="135">
        <v>28</v>
      </c>
      <c r="I54" s="135">
        <v>3</v>
      </c>
      <c r="J54" s="135">
        <v>2</v>
      </c>
      <c r="K54" s="135">
        <v>54</v>
      </c>
      <c r="L54" s="135">
        <v>30</v>
      </c>
      <c r="M54" s="135">
        <v>4</v>
      </c>
      <c r="N54" s="135">
        <v>16</v>
      </c>
      <c r="O54" s="135">
        <v>0</v>
      </c>
      <c r="P54" s="135">
        <v>0</v>
      </c>
      <c r="Q54" s="135">
        <v>2</v>
      </c>
      <c r="R54" s="135">
        <v>139</v>
      </c>
      <c r="S54" s="135">
        <v>263</v>
      </c>
      <c r="T54" s="136">
        <f t="shared" si="1"/>
        <v>0.52851711026615966</v>
      </c>
    </row>
    <row r="55" spans="1:20" ht="16.350000000000001" customHeight="1" x14ac:dyDescent="0.25">
      <c r="A55" s="77" t="s">
        <v>188</v>
      </c>
      <c r="B55" s="78">
        <v>865</v>
      </c>
      <c r="C55" s="79" t="s">
        <v>9</v>
      </c>
      <c r="D55" s="152">
        <f t="shared" si="0"/>
        <v>24</v>
      </c>
      <c r="E55" s="145">
        <v>7</v>
      </c>
      <c r="F55" s="145">
        <v>20</v>
      </c>
      <c r="G55" s="145">
        <v>1</v>
      </c>
      <c r="H55" s="138">
        <v>28</v>
      </c>
      <c r="I55" s="138">
        <v>3</v>
      </c>
      <c r="J55" s="138">
        <v>2</v>
      </c>
      <c r="K55" s="138">
        <v>54</v>
      </c>
      <c r="L55" s="138">
        <v>30</v>
      </c>
      <c r="M55" s="138">
        <v>4</v>
      </c>
      <c r="N55" s="138">
        <v>16</v>
      </c>
      <c r="O55" s="138">
        <v>0</v>
      </c>
      <c r="P55" s="145">
        <v>0</v>
      </c>
      <c r="Q55" s="145">
        <v>2</v>
      </c>
      <c r="R55" s="145">
        <v>139</v>
      </c>
      <c r="S55" s="145">
        <v>263</v>
      </c>
      <c r="T55" s="146">
        <f t="shared" si="1"/>
        <v>0.52851711026615966</v>
      </c>
    </row>
    <row r="56" spans="1:20" ht="11.1" customHeight="1" x14ac:dyDescent="0.25">
      <c r="B56" s="2"/>
      <c r="C56" s="2"/>
      <c r="D56" s="2"/>
    </row>
    <row r="57" spans="1:20" ht="17.100000000000001" customHeight="1" x14ac:dyDescent="0.3">
      <c r="A57" s="427" t="s">
        <v>43</v>
      </c>
      <c r="B57" s="405"/>
      <c r="C57" s="406"/>
      <c r="D57" s="407" t="s">
        <v>35</v>
      </c>
      <c r="E57" s="437" t="s">
        <v>236</v>
      </c>
      <c r="F57" s="437"/>
      <c r="G57" s="437"/>
      <c r="H57" s="437"/>
      <c r="I57" s="437"/>
      <c r="J57" s="437"/>
      <c r="K57" s="437"/>
      <c r="L57" s="437"/>
      <c r="M57" s="437"/>
      <c r="N57" s="437"/>
      <c r="O57" s="437"/>
      <c r="P57" s="437"/>
      <c r="Q57" s="438"/>
      <c r="R57" s="407" t="s">
        <v>39</v>
      </c>
      <c r="S57" s="407" t="s">
        <v>211</v>
      </c>
      <c r="T57" s="366" t="s">
        <v>33</v>
      </c>
    </row>
    <row r="58" spans="1:20" ht="15.75" customHeight="1" x14ac:dyDescent="0.25">
      <c r="A58" s="431" t="s">
        <v>123</v>
      </c>
      <c r="B58" s="425" t="s">
        <v>25</v>
      </c>
      <c r="C58" s="425" t="s">
        <v>26</v>
      </c>
      <c r="D58" s="408"/>
      <c r="E58" s="14"/>
      <c r="F58" s="7"/>
      <c r="G58" s="116" t="s">
        <v>38</v>
      </c>
      <c r="H58" s="502" t="s">
        <v>34</v>
      </c>
      <c r="I58" s="35"/>
      <c r="J58" s="7"/>
      <c r="K58" s="35"/>
      <c r="L58" s="7"/>
      <c r="M58" s="7"/>
      <c r="N58" s="7"/>
      <c r="O58" s="35"/>
      <c r="P58" s="43"/>
      <c r="Q58" s="96"/>
      <c r="R58" s="408"/>
      <c r="S58" s="408"/>
      <c r="T58" s="367"/>
    </row>
    <row r="59" spans="1:20" ht="15.75" x14ac:dyDescent="0.25">
      <c r="A59" s="432"/>
      <c r="B59" s="360"/>
      <c r="C59" s="360"/>
      <c r="D59" s="408"/>
      <c r="E59" s="14"/>
      <c r="F59" s="7"/>
      <c r="G59" s="117"/>
      <c r="H59" s="502"/>
      <c r="I59" s="35"/>
      <c r="J59" s="7"/>
      <c r="K59" s="35"/>
      <c r="L59" s="7"/>
      <c r="M59" s="7"/>
      <c r="N59" s="7"/>
      <c r="O59" s="35"/>
      <c r="P59" s="7"/>
      <c r="Q59" s="12"/>
      <c r="R59" s="408"/>
      <c r="S59" s="408"/>
      <c r="T59" s="367"/>
    </row>
    <row r="60" spans="1:20" ht="15.75" x14ac:dyDescent="0.25">
      <c r="A60" s="432"/>
      <c r="B60" s="360"/>
      <c r="C60" s="360"/>
      <c r="D60" s="408"/>
      <c r="E60" s="15"/>
      <c r="F60" s="8"/>
      <c r="G60" s="118"/>
      <c r="H60" s="118"/>
      <c r="I60" s="35"/>
      <c r="J60" s="8"/>
      <c r="K60" s="35"/>
      <c r="L60" s="8"/>
      <c r="M60" s="8"/>
      <c r="N60" s="8"/>
      <c r="O60" s="35"/>
      <c r="P60" s="8"/>
      <c r="Q60" s="13"/>
      <c r="R60" s="408"/>
      <c r="S60" s="408"/>
      <c r="T60" s="367"/>
    </row>
    <row r="61" spans="1:20" ht="27" x14ac:dyDescent="0.25">
      <c r="A61" s="433"/>
      <c r="B61" s="360"/>
      <c r="C61" s="426"/>
      <c r="D61" s="365"/>
      <c r="E61" s="297" t="s">
        <v>0</v>
      </c>
      <c r="F61" s="293" t="s">
        <v>2</v>
      </c>
      <c r="G61" s="293" t="s">
        <v>8</v>
      </c>
      <c r="H61" s="293" t="s">
        <v>34</v>
      </c>
      <c r="I61" s="293" t="s">
        <v>1</v>
      </c>
      <c r="J61" s="293" t="s">
        <v>3</v>
      </c>
      <c r="K61" s="293" t="s">
        <v>4</v>
      </c>
      <c r="L61" s="293" t="s">
        <v>5</v>
      </c>
      <c r="M61" s="293" t="s">
        <v>6</v>
      </c>
      <c r="N61" s="293" t="s">
        <v>7</v>
      </c>
      <c r="O61" s="293" t="s">
        <v>29</v>
      </c>
      <c r="P61" s="294" t="s">
        <v>32</v>
      </c>
      <c r="Q61" s="295" t="s">
        <v>40</v>
      </c>
      <c r="R61" s="409"/>
      <c r="S61" s="409"/>
      <c r="T61" s="368"/>
    </row>
    <row r="62" spans="1:20" s="30" customFormat="1" ht="17.100000000000001" customHeight="1" x14ac:dyDescent="0.25">
      <c r="A62" s="434" t="s">
        <v>188</v>
      </c>
      <c r="B62" s="434">
        <v>19</v>
      </c>
      <c r="C62" s="434">
        <v>28</v>
      </c>
      <c r="D62" s="124">
        <f t="shared" ref="D62" si="2">(LARGE(H62:O62,1)-LARGE(H62:O62,2))</f>
        <v>686</v>
      </c>
      <c r="E62" s="125">
        <f>SUM(E9:E55)/2</f>
        <v>273</v>
      </c>
      <c r="F62" s="125">
        <f t="shared" ref="F62:S62" si="3">SUM(F9:F55)/2</f>
        <v>2334</v>
      </c>
      <c r="G62" s="125">
        <f t="shared" si="3"/>
        <v>54</v>
      </c>
      <c r="H62" s="155">
        <f t="shared" si="3"/>
        <v>2661</v>
      </c>
      <c r="I62" s="155">
        <f t="shared" si="3"/>
        <v>527</v>
      </c>
      <c r="J62" s="155">
        <f t="shared" si="3"/>
        <v>144</v>
      </c>
      <c r="K62" s="155">
        <f t="shared" si="3"/>
        <v>1975</v>
      </c>
      <c r="L62" s="155">
        <f t="shared" si="3"/>
        <v>1141</v>
      </c>
      <c r="M62" s="155">
        <f t="shared" si="3"/>
        <v>153</v>
      </c>
      <c r="N62" s="155">
        <f t="shared" si="3"/>
        <v>1245</v>
      </c>
      <c r="O62" s="155">
        <f t="shared" si="3"/>
        <v>43</v>
      </c>
      <c r="P62" s="125">
        <f t="shared" si="3"/>
        <v>1</v>
      </c>
      <c r="Q62" s="125">
        <f t="shared" si="3"/>
        <v>225</v>
      </c>
      <c r="R62" s="33">
        <f>SUM(H62:Q62)</f>
        <v>8115</v>
      </c>
      <c r="S62" s="125">
        <f t="shared" si="3"/>
        <v>14664</v>
      </c>
      <c r="T62" s="126">
        <f t="shared" ref="T62" si="4">R62/S62</f>
        <v>0.55339607201309327</v>
      </c>
    </row>
    <row r="63" spans="1:20" s="30" customFormat="1" ht="17.100000000000001" customHeight="1" x14ac:dyDescent="0.25">
      <c r="A63" s="435"/>
      <c r="B63" s="435"/>
      <c r="C63" s="435"/>
      <c r="D63" s="127">
        <f>D62/$R62</f>
        <v>8.4534812076401719E-2</v>
      </c>
      <c r="E63" s="127">
        <f>E62/$R62</f>
        <v>3.3641404805914973E-2</v>
      </c>
      <c r="F63" s="127">
        <f t="shared" ref="F63:R63" si="5">F62/$R62</f>
        <v>0.28761552680221814</v>
      </c>
      <c r="G63" s="127">
        <f t="shared" si="5"/>
        <v>6.6543438077634014E-3</v>
      </c>
      <c r="H63" s="127">
        <f t="shared" si="5"/>
        <v>0.32791127541589649</v>
      </c>
      <c r="I63" s="127">
        <f t="shared" si="5"/>
        <v>6.4941466420209495E-2</v>
      </c>
      <c r="J63" s="127">
        <f t="shared" si="5"/>
        <v>1.7744916820702401E-2</v>
      </c>
      <c r="K63" s="127">
        <f t="shared" si="5"/>
        <v>0.24337646333949475</v>
      </c>
      <c r="L63" s="127">
        <f t="shared" si="5"/>
        <v>0.14060382008626002</v>
      </c>
      <c r="M63" s="127">
        <f t="shared" si="5"/>
        <v>1.8853974121996304E-2</v>
      </c>
      <c r="N63" s="127">
        <f t="shared" si="5"/>
        <v>0.15341959334565619</v>
      </c>
      <c r="O63" s="127">
        <f t="shared" si="5"/>
        <v>5.2988293284041898E-3</v>
      </c>
      <c r="P63" s="127">
        <f t="shared" si="5"/>
        <v>1.2322858903265557E-4</v>
      </c>
      <c r="Q63" s="127">
        <f t="shared" si="5"/>
        <v>2.7726432532347505E-2</v>
      </c>
      <c r="R63" s="127">
        <f t="shared" si="5"/>
        <v>1</v>
      </c>
      <c r="S63" s="128"/>
      <c r="T63" s="128"/>
    </row>
    <row r="64" spans="1:20" ht="11.1" customHeight="1" x14ac:dyDescent="0.25">
      <c r="B64" s="2"/>
      <c r="C64" s="2"/>
      <c r="D64" s="2"/>
    </row>
    <row r="65" spans="1:20" ht="17.100000000000001" customHeight="1" x14ac:dyDescent="0.3">
      <c r="A65" s="427" t="s">
        <v>43</v>
      </c>
      <c r="B65" s="405"/>
      <c r="C65" s="406"/>
      <c r="D65" s="407" t="s">
        <v>35</v>
      </c>
      <c r="E65" s="437" t="s">
        <v>237</v>
      </c>
      <c r="F65" s="437"/>
      <c r="G65" s="437"/>
      <c r="H65" s="437"/>
      <c r="I65" s="437"/>
      <c r="J65" s="437"/>
      <c r="K65" s="437"/>
      <c r="L65" s="437"/>
      <c r="M65" s="437"/>
      <c r="N65" s="437"/>
      <c r="O65" s="437"/>
      <c r="P65" s="437"/>
      <c r="Q65" s="438"/>
      <c r="R65" s="407" t="s">
        <v>39</v>
      </c>
      <c r="S65" s="407" t="s">
        <v>211</v>
      </c>
      <c r="T65" s="366" t="s">
        <v>33</v>
      </c>
    </row>
    <row r="66" spans="1:20" ht="15.75" customHeight="1" x14ac:dyDescent="0.25">
      <c r="A66" s="431" t="s">
        <v>123</v>
      </c>
      <c r="B66" s="425" t="s">
        <v>25</v>
      </c>
      <c r="C66" s="425" t="s">
        <v>26</v>
      </c>
      <c r="D66" s="408"/>
      <c r="E66" s="415"/>
      <c r="F66" s="416"/>
      <c r="G66" s="421"/>
      <c r="H66" s="416"/>
      <c r="I66" s="35"/>
      <c r="J66" s="7"/>
      <c r="K66" s="35"/>
      <c r="L66" s="7"/>
      <c r="M66" s="7"/>
      <c r="N66" s="7"/>
      <c r="O66" s="35"/>
      <c r="P66" s="43"/>
      <c r="Q66" s="96"/>
      <c r="R66" s="408"/>
      <c r="S66" s="408"/>
      <c r="T66" s="367"/>
    </row>
    <row r="67" spans="1:20" ht="15.75" x14ac:dyDescent="0.25">
      <c r="A67" s="432"/>
      <c r="B67" s="360"/>
      <c r="C67" s="360"/>
      <c r="D67" s="408"/>
      <c r="E67" s="417"/>
      <c r="F67" s="418"/>
      <c r="G67" s="422"/>
      <c r="H67" s="418"/>
      <c r="I67" s="35"/>
      <c r="J67" s="7"/>
      <c r="K67" s="35"/>
      <c r="L67" s="7"/>
      <c r="M67" s="7"/>
      <c r="N67" s="7"/>
      <c r="O67" s="35"/>
      <c r="P67" s="7"/>
      <c r="Q67" s="12"/>
      <c r="R67" s="408"/>
      <c r="S67" s="408"/>
      <c r="T67" s="367"/>
    </row>
    <row r="68" spans="1:20" ht="15.75" x14ac:dyDescent="0.25">
      <c r="A68" s="432"/>
      <c r="B68" s="360"/>
      <c r="C68" s="360"/>
      <c r="D68" s="408"/>
      <c r="E68" s="456"/>
      <c r="F68" s="450"/>
      <c r="G68" s="451"/>
      <c r="H68" s="450"/>
      <c r="I68" s="35"/>
      <c r="J68" s="8"/>
      <c r="K68" s="35"/>
      <c r="L68" s="8"/>
      <c r="M68" s="8"/>
      <c r="N68" s="8"/>
      <c r="O68" s="35"/>
      <c r="P68" s="8"/>
      <c r="Q68" s="13"/>
      <c r="R68" s="408"/>
      <c r="S68" s="408"/>
      <c r="T68" s="367"/>
    </row>
    <row r="69" spans="1:20" ht="27" x14ac:dyDescent="0.25">
      <c r="A69" s="433"/>
      <c r="B69" s="360"/>
      <c r="C69" s="426"/>
      <c r="D69" s="365"/>
      <c r="E69" s="457" t="s">
        <v>0</v>
      </c>
      <c r="F69" s="453"/>
      <c r="G69" s="454" t="s">
        <v>2</v>
      </c>
      <c r="H69" s="453"/>
      <c r="I69" s="293" t="s">
        <v>1</v>
      </c>
      <c r="J69" s="293" t="s">
        <v>3</v>
      </c>
      <c r="K69" s="293" t="s">
        <v>4</v>
      </c>
      <c r="L69" s="293" t="s">
        <v>5</v>
      </c>
      <c r="M69" s="293" t="s">
        <v>6</v>
      </c>
      <c r="N69" s="293" t="s">
        <v>7</v>
      </c>
      <c r="O69" s="293" t="s">
        <v>29</v>
      </c>
      <c r="P69" s="294" t="s">
        <v>32</v>
      </c>
      <c r="Q69" s="295" t="s">
        <v>40</v>
      </c>
      <c r="R69" s="409"/>
      <c r="S69" s="409"/>
      <c r="T69" s="368"/>
    </row>
    <row r="70" spans="1:20" s="30" customFormat="1" ht="17.100000000000001" customHeight="1" x14ac:dyDescent="0.25">
      <c r="A70" s="434" t="s">
        <v>188</v>
      </c>
      <c r="B70" s="434">
        <v>19</v>
      </c>
      <c r="C70" s="434">
        <v>28</v>
      </c>
      <c r="D70" s="33">
        <f>(LARGE(E70:O70,1)-LARGE(E70:O70,2))</f>
        <v>386</v>
      </c>
      <c r="E70" s="411">
        <f>ROUND(G62/2,0)+E62</f>
        <v>300</v>
      </c>
      <c r="F70" s="412"/>
      <c r="G70" s="411">
        <f>INT(G62/2)+F62</f>
        <v>2361</v>
      </c>
      <c r="H70" s="412"/>
      <c r="I70" s="125">
        <f>I62</f>
        <v>527</v>
      </c>
      <c r="J70" s="125">
        <f t="shared" ref="J70:S70" si="6">J62</f>
        <v>144</v>
      </c>
      <c r="K70" s="125">
        <f t="shared" si="6"/>
        <v>1975</v>
      </c>
      <c r="L70" s="125">
        <f t="shared" si="6"/>
        <v>1141</v>
      </c>
      <c r="M70" s="125">
        <f t="shared" si="6"/>
        <v>153</v>
      </c>
      <c r="N70" s="125">
        <f t="shared" si="6"/>
        <v>1245</v>
      </c>
      <c r="O70" s="125">
        <f t="shared" si="6"/>
        <v>43</v>
      </c>
      <c r="P70" s="125">
        <f t="shared" si="6"/>
        <v>1</v>
      </c>
      <c r="Q70" s="125">
        <f t="shared" si="6"/>
        <v>225</v>
      </c>
      <c r="R70" s="33">
        <f>INT(SUM(E70:Q70))</f>
        <v>8115</v>
      </c>
      <c r="S70" s="125">
        <f t="shared" si="6"/>
        <v>14664</v>
      </c>
      <c r="T70" s="126">
        <f t="shared" ref="T70" si="7">R70/S70</f>
        <v>0.55339607201309327</v>
      </c>
    </row>
    <row r="71" spans="1:20" s="30" customFormat="1" ht="17.100000000000001" customHeight="1" x14ac:dyDescent="0.25">
      <c r="A71" s="435"/>
      <c r="B71" s="435"/>
      <c r="C71" s="435"/>
      <c r="D71" s="127">
        <f>D70/$R70</f>
        <v>4.756623536660505E-2</v>
      </c>
      <c r="E71" s="445">
        <f>E70/$R70</f>
        <v>3.6968576709796676E-2</v>
      </c>
      <c r="F71" s="446"/>
      <c r="G71" s="445">
        <f>G70/$R70</f>
        <v>0.29094269870609979</v>
      </c>
      <c r="H71" s="446"/>
      <c r="I71" s="127">
        <f t="shared" ref="I71" si="8">I70/$R70</f>
        <v>6.4941466420209495E-2</v>
      </c>
      <c r="J71" s="127">
        <f t="shared" ref="J71" si="9">J70/$R70</f>
        <v>1.7744916820702401E-2</v>
      </c>
      <c r="K71" s="127">
        <f t="shared" ref="K71" si="10">K70/$R70</f>
        <v>0.24337646333949475</v>
      </c>
      <c r="L71" s="127">
        <f t="shared" ref="L71" si="11">L70/$R70</f>
        <v>0.14060382008626002</v>
      </c>
      <c r="M71" s="127">
        <f t="shared" ref="M71" si="12">M70/$R70</f>
        <v>1.8853974121996304E-2</v>
      </c>
      <c r="N71" s="127">
        <f t="shared" ref="N71" si="13">N70/$R70</f>
        <v>0.15341959334565619</v>
      </c>
      <c r="O71" s="127">
        <f t="shared" ref="O71" si="14">O70/$R70</f>
        <v>5.2988293284041898E-3</v>
      </c>
      <c r="P71" s="127">
        <f t="shared" ref="P71" si="15">P70/$R70</f>
        <v>1.2322858903265557E-4</v>
      </c>
      <c r="Q71" s="127">
        <f t="shared" ref="Q71" si="16">Q70/$R70</f>
        <v>2.7726432532347505E-2</v>
      </c>
      <c r="R71" s="127">
        <f t="shared" ref="R71" si="17">R70/$R70</f>
        <v>1</v>
      </c>
      <c r="S71" s="128"/>
      <c r="T71" s="128"/>
    </row>
    <row r="72" spans="1:20" x14ac:dyDescent="0.25">
      <c r="B72" s="2"/>
      <c r="C72" s="2"/>
      <c r="D72" s="2"/>
    </row>
    <row r="73" spans="1:20" x14ac:dyDescent="0.25">
      <c r="B73" s="2"/>
      <c r="C73" s="2"/>
      <c r="D73" s="2"/>
    </row>
    <row r="74" spans="1:20" x14ac:dyDescent="0.25">
      <c r="B74" s="2"/>
      <c r="C74" s="2"/>
      <c r="D74" s="2"/>
    </row>
    <row r="75" spans="1:20" x14ac:dyDescent="0.25">
      <c r="B75" s="2"/>
      <c r="C75" s="2"/>
      <c r="D75" s="2"/>
    </row>
    <row r="76" spans="1:20" x14ac:dyDescent="0.25">
      <c r="B76" s="2"/>
      <c r="C76" s="2"/>
      <c r="D76" s="2"/>
    </row>
    <row r="77" spans="1:20" x14ac:dyDescent="0.25">
      <c r="B77" s="2"/>
      <c r="C77" s="2"/>
      <c r="D77" s="2"/>
    </row>
    <row r="78" spans="1:20" x14ac:dyDescent="0.25">
      <c r="B78" s="2"/>
      <c r="C78" s="2"/>
      <c r="D78" s="2"/>
    </row>
    <row r="79" spans="1:20" x14ac:dyDescent="0.25">
      <c r="B79" s="2"/>
      <c r="C79" s="2"/>
      <c r="D79" s="2"/>
    </row>
    <row r="80" spans="1:20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</sheetData>
  <mergeCells count="40">
    <mergeCell ref="E71:F71"/>
    <mergeCell ref="G71:H71"/>
    <mergeCell ref="E65:Q65"/>
    <mergeCell ref="B5:C7"/>
    <mergeCell ref="A66:A69"/>
    <mergeCell ref="B66:B69"/>
    <mergeCell ref="C66:C69"/>
    <mergeCell ref="A70:A71"/>
    <mergeCell ref="B70:B71"/>
    <mergeCell ref="A58:A61"/>
    <mergeCell ref="B58:B61"/>
    <mergeCell ref="C70:C71"/>
    <mergeCell ref="A57:C57"/>
    <mergeCell ref="C58:C61"/>
    <mergeCell ref="D65:D69"/>
    <mergeCell ref="C62:C63"/>
    <mergeCell ref="R65:R69"/>
    <mergeCell ref="S65:S69"/>
    <mergeCell ref="T65:T69"/>
    <mergeCell ref="E70:F70"/>
    <mergeCell ref="G70:H70"/>
    <mergeCell ref="E69:F69"/>
    <mergeCell ref="G69:H69"/>
    <mergeCell ref="A65:C65"/>
    <mergeCell ref="A62:A63"/>
    <mergeCell ref="B62:B63"/>
    <mergeCell ref="E66:F68"/>
    <mergeCell ref="G66:H68"/>
    <mergeCell ref="T57:T61"/>
    <mergeCell ref="D4:D8"/>
    <mergeCell ref="H5:H6"/>
    <mergeCell ref="E4:Q4"/>
    <mergeCell ref="R4:R8"/>
    <mergeCell ref="S4:S8"/>
    <mergeCell ref="T4:T8"/>
    <mergeCell ref="D57:D61"/>
    <mergeCell ref="E57:Q57"/>
    <mergeCell ref="H58:H59"/>
    <mergeCell ref="R57:R61"/>
    <mergeCell ref="S57:S61"/>
  </mergeCells>
  <conditionalFormatting sqref="H11:O11">
    <cfRule type="cellIs" dxfId="1212" priority="41" operator="equal">
      <formula>LARGE($H11:$O11,2)</formula>
    </cfRule>
    <cfRule type="cellIs" dxfId="1211" priority="42" operator="equal">
      <formula>LARGE($H11:$O11,1)</formula>
    </cfRule>
  </conditionalFormatting>
  <conditionalFormatting sqref="H15:O15">
    <cfRule type="cellIs" dxfId="1210" priority="39" operator="equal">
      <formula>LARGE($H15:$O15,2)</formula>
    </cfRule>
    <cfRule type="cellIs" dxfId="1209" priority="40" operator="equal">
      <formula>LARGE($H15:$O15,1)</formula>
    </cfRule>
  </conditionalFormatting>
  <conditionalFormatting sqref="H18:O18">
    <cfRule type="cellIs" dxfId="1208" priority="37" operator="equal">
      <formula>LARGE($H18:$O18,2)</formula>
    </cfRule>
    <cfRule type="cellIs" dxfId="1207" priority="38" operator="equal">
      <formula>LARGE($H18:$O18,1)</formula>
    </cfRule>
  </conditionalFormatting>
  <conditionalFormatting sqref="H25:O25">
    <cfRule type="cellIs" dxfId="1206" priority="35" operator="equal">
      <formula>LARGE($H25:$O25,2)</formula>
    </cfRule>
    <cfRule type="cellIs" dxfId="1205" priority="36" operator="equal">
      <formula>LARGE($H25:$O25,1)</formula>
    </cfRule>
  </conditionalFormatting>
  <conditionalFormatting sqref="H22:O22">
    <cfRule type="cellIs" dxfId="1204" priority="33" operator="equal">
      <formula>LARGE($H22:$O22,2)</formula>
    </cfRule>
    <cfRule type="cellIs" dxfId="1203" priority="34" operator="equal">
      <formula>LARGE($H22:$O22,1)</formula>
    </cfRule>
  </conditionalFormatting>
  <conditionalFormatting sqref="H20:O20">
    <cfRule type="cellIs" dxfId="1202" priority="31" operator="equal">
      <formula>LARGE($H20:$O20,2)</formula>
    </cfRule>
    <cfRule type="cellIs" dxfId="1201" priority="32" operator="equal">
      <formula>LARGE($H20:$O20,1)</formula>
    </cfRule>
  </conditionalFormatting>
  <conditionalFormatting sqref="H32:O32">
    <cfRule type="cellIs" dxfId="1200" priority="29" operator="equal">
      <formula>LARGE($H32:$O32,2)</formula>
    </cfRule>
    <cfRule type="cellIs" dxfId="1199" priority="30" operator="equal">
      <formula>LARGE($H32:$O32,1)</formula>
    </cfRule>
  </conditionalFormatting>
  <conditionalFormatting sqref="H28:O28">
    <cfRule type="cellIs" dxfId="1198" priority="27" operator="equal">
      <formula>LARGE($H28:$O28,2)</formula>
    </cfRule>
    <cfRule type="cellIs" dxfId="1197" priority="28" operator="equal">
      <formula>LARGE($H28:$O28,1)</formula>
    </cfRule>
  </conditionalFormatting>
  <conditionalFormatting sqref="H30:O30">
    <cfRule type="cellIs" dxfId="1196" priority="25" operator="equal">
      <formula>LARGE($H30:$O30,2)</formula>
    </cfRule>
    <cfRule type="cellIs" dxfId="1195" priority="26" operator="equal">
      <formula>LARGE($H30:$O30,1)</formula>
    </cfRule>
  </conditionalFormatting>
  <conditionalFormatting sqref="H38:O38">
    <cfRule type="cellIs" dxfId="1194" priority="23" operator="equal">
      <formula>LARGE($H38:$O38,2)</formula>
    </cfRule>
    <cfRule type="cellIs" dxfId="1193" priority="24" operator="equal">
      <formula>LARGE($H38:$O38,1)</formula>
    </cfRule>
  </conditionalFormatting>
  <conditionalFormatting sqref="H36:O36">
    <cfRule type="cellIs" dxfId="1192" priority="21" operator="equal">
      <formula>LARGE($H36:$O36,2)</formula>
    </cfRule>
    <cfRule type="cellIs" dxfId="1191" priority="22" operator="equal">
      <formula>LARGE($H36:$O36,1)</formula>
    </cfRule>
  </conditionalFormatting>
  <conditionalFormatting sqref="H34:O34">
    <cfRule type="cellIs" dxfId="1190" priority="19" operator="equal">
      <formula>LARGE($H34:$O34,2)</formula>
    </cfRule>
    <cfRule type="cellIs" dxfId="1189" priority="20" operator="equal">
      <formula>LARGE($H34:$O34,1)</formula>
    </cfRule>
  </conditionalFormatting>
  <conditionalFormatting sqref="H44:O44">
    <cfRule type="cellIs" dxfId="1188" priority="17" operator="equal">
      <formula>LARGE($H44:$O44,2)</formula>
    </cfRule>
    <cfRule type="cellIs" dxfId="1187" priority="18" operator="equal">
      <formula>LARGE($H44:$O44,1)</formula>
    </cfRule>
  </conditionalFormatting>
  <conditionalFormatting sqref="H41:O41">
    <cfRule type="cellIs" dxfId="1186" priority="15" operator="equal">
      <formula>LARGE($H41:$O41,2)</formula>
    </cfRule>
    <cfRule type="cellIs" dxfId="1185" priority="16" operator="equal">
      <formula>LARGE($H41:$O41,1)</formula>
    </cfRule>
  </conditionalFormatting>
  <conditionalFormatting sqref="H49:O49">
    <cfRule type="cellIs" dxfId="1184" priority="13" operator="equal">
      <formula>LARGE($H49:$O49,2)</formula>
    </cfRule>
    <cfRule type="cellIs" dxfId="1183" priority="14" operator="equal">
      <formula>LARGE($H49:$O49,1)</formula>
    </cfRule>
  </conditionalFormatting>
  <conditionalFormatting sqref="H47:O47">
    <cfRule type="cellIs" dxfId="1182" priority="11" operator="equal">
      <formula>LARGE($H47:$O47,2)</formula>
    </cfRule>
    <cfRule type="cellIs" dxfId="1181" priority="12" operator="equal">
      <formula>LARGE($H47:$O47,1)</formula>
    </cfRule>
  </conditionalFormatting>
  <conditionalFormatting sqref="H53:O53">
    <cfRule type="cellIs" dxfId="1180" priority="9" operator="equal">
      <formula>LARGE($H53:$O53,2)</formula>
    </cfRule>
    <cfRule type="cellIs" dxfId="1179" priority="10" operator="equal">
      <formula>LARGE($H53:$O53,1)</formula>
    </cfRule>
  </conditionalFormatting>
  <conditionalFormatting sqref="H51:O51">
    <cfRule type="cellIs" dxfId="1178" priority="7" operator="equal">
      <formula>LARGE($H51:$O51,2)</formula>
    </cfRule>
    <cfRule type="cellIs" dxfId="1177" priority="8" operator="equal">
      <formula>LARGE($H51:$O51,1)</formula>
    </cfRule>
  </conditionalFormatting>
  <conditionalFormatting sqref="H55:O55">
    <cfRule type="cellIs" dxfId="1176" priority="5" operator="equal">
      <formula>LARGE($H55:$O55,2)</formula>
    </cfRule>
    <cfRule type="cellIs" dxfId="1175" priority="6" operator="equal">
      <formula>LARGE($H55:$O55,1)</formula>
    </cfRule>
  </conditionalFormatting>
  <conditionalFormatting sqref="H62:O62">
    <cfRule type="cellIs" dxfId="1174" priority="3" operator="equal">
      <formula>LARGE($H62:$O62,2)</formula>
    </cfRule>
    <cfRule type="cellIs" dxfId="1173" priority="4" operator="equal">
      <formula>LARGE($H62:$O62,1)</formula>
    </cfRule>
  </conditionalFormatting>
  <conditionalFormatting sqref="E70:O70">
    <cfRule type="cellIs" dxfId="1172" priority="1" operator="equal">
      <formula>LARGE($E70:$O70,2)</formula>
    </cfRule>
    <cfRule type="cellIs" dxfId="1171" priority="2" operator="equal">
      <formula>LARGE($E70:$O70,1)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Y86"/>
  <sheetViews>
    <sheetView view="pageBreakPreview" zoomScaleSheetLayoutView="100" workbookViewId="0">
      <pane xSplit="2" ySplit="5" topLeftCell="C6" activePane="bottomRight" state="frozen"/>
      <selection activeCell="AC15" sqref="AC15"/>
      <selection pane="topRight" activeCell="AC15" sqref="AC15"/>
      <selection pane="bottomLeft" activeCell="AC15" sqref="AC15"/>
      <selection pane="bottomRight" activeCell="AC15" sqref="AC15"/>
    </sheetView>
  </sheetViews>
  <sheetFormatPr baseColWidth="10" defaultRowHeight="15" x14ac:dyDescent="0.25"/>
  <cols>
    <col min="1" max="1" width="7.42578125" customWidth="1"/>
    <col min="2" max="2" width="15.5703125" customWidth="1"/>
    <col min="3" max="3" width="5.28515625" style="10" customWidth="1"/>
    <col min="4" max="4" width="10.140625" customWidth="1"/>
    <col min="5" max="6" width="9.42578125" customWidth="1"/>
    <col min="7" max="12" width="9.28515625" customWidth="1"/>
    <col min="13" max="13" width="9.5703125" customWidth="1"/>
    <col min="14" max="14" width="10.42578125" customWidth="1"/>
    <col min="15" max="18" width="9.5703125" customWidth="1"/>
    <col min="19" max="19" width="10.7109375" customWidth="1"/>
    <col min="20" max="20" width="9.5703125" customWidth="1"/>
    <col min="21" max="21" width="10.140625" customWidth="1"/>
    <col min="22" max="22" width="11.28515625" customWidth="1"/>
    <col min="23" max="23" width="11.42578125" customWidth="1"/>
    <col min="24" max="26" width="10.85546875" customWidth="1"/>
    <col min="27" max="28" width="11.42578125" customWidth="1"/>
  </cols>
  <sheetData>
    <row r="1" spans="1:25" ht="18.75" customHeight="1" x14ac:dyDescent="0.25">
      <c r="D1" s="282" t="s">
        <v>249</v>
      </c>
    </row>
    <row r="2" spans="1:25" ht="18.75" customHeight="1" x14ac:dyDescent="0.25">
      <c r="D2" s="37" t="s">
        <v>112</v>
      </c>
    </row>
    <row r="3" spans="1:25" ht="18.75" customHeight="1" x14ac:dyDescent="0.25">
      <c r="D3" s="38" t="s">
        <v>113</v>
      </c>
    </row>
    <row r="4" spans="1:25" ht="15" customHeight="1" x14ac:dyDescent="0.25">
      <c r="D4" s="383" t="s">
        <v>35</v>
      </c>
      <c r="E4" s="382" t="s">
        <v>256</v>
      </c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82"/>
      <c r="R4" s="382"/>
      <c r="S4" s="382"/>
      <c r="T4" s="382"/>
      <c r="U4" s="376" t="s">
        <v>205</v>
      </c>
      <c r="V4" s="379" t="s">
        <v>121</v>
      </c>
    </row>
    <row r="5" spans="1:25" ht="37.5" customHeight="1" x14ac:dyDescent="0.25">
      <c r="B5" s="119" t="s">
        <v>114</v>
      </c>
      <c r="C5" s="39"/>
      <c r="D5" s="384"/>
      <c r="E5" s="233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3"/>
      <c r="T5" s="96"/>
      <c r="U5" s="377"/>
      <c r="V5" s="380"/>
    </row>
    <row r="6" spans="1:25" s="93" customFormat="1" ht="25.5" customHeight="1" x14ac:dyDescent="0.25">
      <c r="A6" s="284" t="s">
        <v>41</v>
      </c>
      <c r="B6" s="284" t="s">
        <v>115</v>
      </c>
      <c r="C6" s="284" t="s">
        <v>116</v>
      </c>
      <c r="D6" s="385"/>
      <c r="E6" s="313" t="s">
        <v>119</v>
      </c>
      <c r="F6" s="290" t="s">
        <v>0</v>
      </c>
      <c r="G6" s="291" t="s">
        <v>1</v>
      </c>
      <c r="H6" s="291" t="s">
        <v>3</v>
      </c>
      <c r="I6" s="291" t="s">
        <v>4</v>
      </c>
      <c r="J6" s="291" t="s">
        <v>5</v>
      </c>
      <c r="K6" s="291" t="s">
        <v>6</v>
      </c>
      <c r="L6" s="291" t="s">
        <v>7</v>
      </c>
      <c r="M6" s="291" t="s">
        <v>250</v>
      </c>
      <c r="N6" s="291" t="s">
        <v>254</v>
      </c>
      <c r="O6" s="291" t="s">
        <v>255</v>
      </c>
      <c r="P6" s="291" t="s">
        <v>251</v>
      </c>
      <c r="Q6" s="291" t="s">
        <v>252</v>
      </c>
      <c r="R6" s="291" t="s">
        <v>253</v>
      </c>
      <c r="S6" s="291" t="s">
        <v>208</v>
      </c>
      <c r="T6" s="292" t="s">
        <v>206</v>
      </c>
      <c r="U6" s="378"/>
      <c r="V6" s="381"/>
      <c r="X6"/>
      <c r="Y6"/>
    </row>
    <row r="7" spans="1:25" s="21" customFormat="1" ht="18.75" customHeight="1" x14ac:dyDescent="0.25">
      <c r="A7" s="352">
        <v>1</v>
      </c>
      <c r="B7" s="353" t="s">
        <v>42</v>
      </c>
      <c r="C7" s="350">
        <v>9</v>
      </c>
      <c r="D7" s="234">
        <f>LARGE(E7:R7,1)-LARGE(E7:R7,2)</f>
        <v>654</v>
      </c>
      <c r="E7" s="260">
        <f>'01. CANATLAN'!$H$105</f>
        <v>4493</v>
      </c>
      <c r="F7" s="262"/>
      <c r="G7" s="260">
        <f>'01. CANATLAN'!$I$105</f>
        <v>3839</v>
      </c>
      <c r="H7" s="260">
        <f>'01. CANATLAN'!$J$105</f>
        <v>3625</v>
      </c>
      <c r="I7" s="260">
        <f>'01. CANATLAN'!$K$105</f>
        <v>318</v>
      </c>
      <c r="J7" s="260">
        <f>'01. CANATLAN'!$L$105</f>
        <v>1347</v>
      </c>
      <c r="K7" s="260">
        <f>'01. CANATLAN'!$M$105</f>
        <v>119</v>
      </c>
      <c r="L7" s="260">
        <f>'01. CANATLAN'!$N$105</f>
        <v>736</v>
      </c>
      <c r="M7" s="262"/>
      <c r="N7" s="262"/>
      <c r="O7" s="262"/>
      <c r="P7" s="262"/>
      <c r="Q7" s="262"/>
      <c r="R7" s="262"/>
      <c r="S7" s="260">
        <f>'01. CANATLAN'!$O$105</f>
        <v>5</v>
      </c>
      <c r="T7" s="273">
        <f>'01. CANATLAN'!$P$105</f>
        <v>264</v>
      </c>
      <c r="U7" s="252">
        <f>SUM(E7:T7)</f>
        <v>14746</v>
      </c>
      <c r="V7" s="315">
        <f>'01. CANATLAN'!$R$105</f>
        <v>24600</v>
      </c>
      <c r="X7"/>
      <c r="Y7"/>
    </row>
    <row r="8" spans="1:25" s="21" customFormat="1" ht="18.75" customHeight="1" x14ac:dyDescent="0.25">
      <c r="A8" s="369"/>
      <c r="B8" s="370"/>
      <c r="C8" s="351"/>
      <c r="D8" s="259">
        <f>IFERROR(D7/$U7,0)</f>
        <v>4.4351010443510107E-2</v>
      </c>
      <c r="E8" s="271">
        <f>IFERROR(E7/$U7,0)</f>
        <v>0.304692798046928</v>
      </c>
      <c r="F8" s="271"/>
      <c r="G8" s="271">
        <f t="shared" ref="G8:L8" si="0">IFERROR(G7/$U7,0)</f>
        <v>0.26034178760341786</v>
      </c>
      <c r="H8" s="271">
        <f t="shared" si="0"/>
        <v>0.24582937745829378</v>
      </c>
      <c r="I8" s="271">
        <f t="shared" si="0"/>
        <v>2.1565170215651703E-2</v>
      </c>
      <c r="J8" s="271">
        <f t="shared" si="0"/>
        <v>9.1346805913468054E-2</v>
      </c>
      <c r="K8" s="271">
        <f t="shared" si="0"/>
        <v>8.0699850806998513E-3</v>
      </c>
      <c r="L8" s="271">
        <f t="shared" si="0"/>
        <v>4.9911840499118405E-2</v>
      </c>
      <c r="M8" s="271"/>
      <c r="N8" s="271"/>
      <c r="O8" s="271"/>
      <c r="P8" s="271"/>
      <c r="Q8" s="271"/>
      <c r="R8" s="271"/>
      <c r="S8" s="259">
        <f>IFERROR(S7/$U7,0)</f>
        <v>3.3907500339075002E-4</v>
      </c>
      <c r="T8" s="259">
        <f>IFERROR(T7/$U7,0)</f>
        <v>1.7903160179031603E-2</v>
      </c>
      <c r="U8" s="259">
        <f>IFERROR(U7/$U7,0)</f>
        <v>1</v>
      </c>
      <c r="V8" s="336">
        <f>U7/V7</f>
        <v>0.59943089430894314</v>
      </c>
      <c r="X8"/>
      <c r="Y8"/>
    </row>
    <row r="9" spans="1:25" s="21" customFormat="1" ht="18.75" customHeight="1" x14ac:dyDescent="0.25">
      <c r="A9" s="346">
        <v>2</v>
      </c>
      <c r="B9" s="348" t="s">
        <v>45</v>
      </c>
      <c r="C9" s="350">
        <v>7</v>
      </c>
      <c r="D9" s="234">
        <f>LARGE(E9:R9,1)-LARGE(E9:R9,2)</f>
        <v>218</v>
      </c>
      <c r="E9" s="246">
        <f>'02. CANELAS'!H40</f>
        <v>919</v>
      </c>
      <c r="F9" s="245"/>
      <c r="G9" s="246">
        <f>'02. CANELAS'!I40</f>
        <v>442</v>
      </c>
      <c r="H9" s="245"/>
      <c r="I9" s="245"/>
      <c r="J9" s="245"/>
      <c r="K9" s="245"/>
      <c r="L9" s="246">
        <f>'02. CANELAS'!J40</f>
        <v>701</v>
      </c>
      <c r="M9" s="245"/>
      <c r="N9" s="245"/>
      <c r="O9" s="245"/>
      <c r="P9" s="245"/>
      <c r="Q9" s="245"/>
      <c r="R9" s="245"/>
      <c r="S9" s="236">
        <f>'02. CANELAS'!K40</f>
        <v>0</v>
      </c>
      <c r="T9" s="253">
        <f>'02. CANELAS'!L40</f>
        <v>31</v>
      </c>
      <c r="U9" s="252">
        <f>SUM(E9:T9)</f>
        <v>2093</v>
      </c>
      <c r="V9" s="315">
        <f>'02. CANELAS'!$N$40</f>
        <v>3229</v>
      </c>
      <c r="X9"/>
      <c r="Y9"/>
    </row>
    <row r="10" spans="1:25" s="21" customFormat="1" ht="18.75" customHeight="1" x14ac:dyDescent="0.25">
      <c r="A10" s="347"/>
      <c r="B10" s="349"/>
      <c r="C10" s="351"/>
      <c r="D10" s="259">
        <f>IFERROR(D9/$U9,0)</f>
        <v>0.10415671285236502</v>
      </c>
      <c r="E10" s="259">
        <f>IFERROR(E9/$U9,0)</f>
        <v>0.43908265647396083</v>
      </c>
      <c r="F10" s="259"/>
      <c r="G10" s="259">
        <f>IFERROR(G9/$U9,0)</f>
        <v>0.21118012422360249</v>
      </c>
      <c r="H10" s="259"/>
      <c r="I10" s="259"/>
      <c r="J10" s="259"/>
      <c r="K10" s="259"/>
      <c r="L10" s="259">
        <f t="shared" ref="L10" si="1">IFERROR(L9/$U9,0)</f>
        <v>0.33492594362159578</v>
      </c>
      <c r="M10" s="259"/>
      <c r="N10" s="259"/>
      <c r="O10" s="259"/>
      <c r="P10" s="259"/>
      <c r="Q10" s="259"/>
      <c r="R10" s="259"/>
      <c r="S10" s="259">
        <f t="shared" ref="S10:U10" si="2">IFERROR(S9/$U9,0)</f>
        <v>0</v>
      </c>
      <c r="T10" s="259">
        <f t="shared" si="2"/>
        <v>1.4811275680840898E-2</v>
      </c>
      <c r="U10" s="259">
        <f t="shared" si="2"/>
        <v>1</v>
      </c>
      <c r="V10" s="336">
        <f>U9/V9</f>
        <v>0.6481882935893466</v>
      </c>
      <c r="X10"/>
      <c r="Y10"/>
    </row>
    <row r="11" spans="1:25" s="21" customFormat="1" ht="18.75" customHeight="1" x14ac:dyDescent="0.25">
      <c r="A11" s="371">
        <v>3</v>
      </c>
      <c r="B11" s="358" t="s">
        <v>47</v>
      </c>
      <c r="C11" s="350">
        <v>7</v>
      </c>
      <c r="D11" s="234">
        <f>LARGE(E11:R11,1)-LARGE(E11:R11,2)</f>
        <v>797</v>
      </c>
      <c r="E11" s="246">
        <f>'03. CONETO DE COMONFORT'!H35</f>
        <v>300</v>
      </c>
      <c r="F11" s="245"/>
      <c r="G11" s="245"/>
      <c r="H11" s="246">
        <f>'03. CONETO DE COMONFORT'!I35</f>
        <v>270</v>
      </c>
      <c r="I11" s="245"/>
      <c r="J11" s="246">
        <f>'03. CONETO DE COMONFORT'!J43</f>
        <v>390</v>
      </c>
      <c r="K11" s="246">
        <f>'03. CONETO DE COMONFORT'!K35</f>
        <v>1187</v>
      </c>
      <c r="L11" s="246">
        <f>'03. CONETO DE COMONFORT'!L35</f>
        <v>137</v>
      </c>
      <c r="M11" s="245"/>
      <c r="N11" s="245"/>
      <c r="O11" s="245"/>
      <c r="P11" s="245"/>
      <c r="Q11" s="245"/>
      <c r="R11" s="245"/>
      <c r="S11" s="234">
        <f>'03. CONETO DE COMONFORT'!M35</f>
        <v>0</v>
      </c>
      <c r="T11" s="253">
        <f>'03. CONETO DE COMONFORT'!N35</f>
        <v>16</v>
      </c>
      <c r="U11" s="252">
        <f>SUM(E11:T11)</f>
        <v>2300</v>
      </c>
      <c r="V11" s="274">
        <f>'03. CONETO DE COMONFORT'!$P$35</f>
        <v>3419</v>
      </c>
      <c r="X11"/>
      <c r="Y11"/>
    </row>
    <row r="12" spans="1:25" s="21" customFormat="1" ht="18.75" customHeight="1" x14ac:dyDescent="0.25">
      <c r="A12" s="352"/>
      <c r="B12" s="353"/>
      <c r="C12" s="351"/>
      <c r="D12" s="259">
        <f>IFERROR(D11/$U11,0)</f>
        <v>0.34652173913043477</v>
      </c>
      <c r="E12" s="259">
        <f>IFERROR(E11/$U11,0)</f>
        <v>0.13043478260869565</v>
      </c>
      <c r="F12" s="259"/>
      <c r="G12" s="259"/>
      <c r="H12" s="259">
        <f>IFERROR(H11/$U11,0)</f>
        <v>0.11739130434782609</v>
      </c>
      <c r="I12" s="259"/>
      <c r="J12" s="259">
        <f>IFERROR(J11/$U11,0)</f>
        <v>0.16956521739130434</v>
      </c>
      <c r="K12" s="259">
        <f>IFERROR(K11/$U11,0)</f>
        <v>0.51608695652173908</v>
      </c>
      <c r="L12" s="259">
        <f>IFERROR(L11/$U11,0)</f>
        <v>5.9565217391304347E-2</v>
      </c>
      <c r="M12" s="259"/>
      <c r="N12" s="259"/>
      <c r="O12" s="259"/>
      <c r="P12" s="259"/>
      <c r="Q12" s="259"/>
      <c r="R12" s="259"/>
      <c r="S12" s="259">
        <f t="shared" ref="S12:U12" si="3">IFERROR(S11/$U11,0)</f>
        <v>0</v>
      </c>
      <c r="T12" s="259">
        <f t="shared" si="3"/>
        <v>6.956521739130435E-3</v>
      </c>
      <c r="U12" s="259">
        <f t="shared" si="3"/>
        <v>1</v>
      </c>
      <c r="V12" s="336">
        <f>U11/V11</f>
        <v>0.67271131909915183</v>
      </c>
      <c r="X12"/>
      <c r="Y12"/>
    </row>
    <row r="13" spans="1:25" s="21" customFormat="1" ht="18.75" customHeight="1" x14ac:dyDescent="0.25">
      <c r="A13" s="346">
        <v>4</v>
      </c>
      <c r="B13" s="348" t="s">
        <v>48</v>
      </c>
      <c r="C13" s="350">
        <v>9</v>
      </c>
      <c r="D13" s="234">
        <f>LARGE(E13:R13,1)-LARGE(E13:R13,2)</f>
        <v>218</v>
      </c>
      <c r="E13" s="254">
        <f>'04. CUENCAMÉ DE CENICEROS'!$H$106</f>
        <v>4742</v>
      </c>
      <c r="F13" s="255"/>
      <c r="G13" s="254">
        <f>'04. CUENCAMÉ DE CENICEROS'!$I$106</f>
        <v>4960</v>
      </c>
      <c r="H13" s="255"/>
      <c r="I13" s="254">
        <f>'04. CUENCAMÉ DE CENICEROS'!$J$106</f>
        <v>142</v>
      </c>
      <c r="J13" s="254">
        <f>'04. CUENCAMÉ DE CENICEROS'!$K$106</f>
        <v>147</v>
      </c>
      <c r="K13" s="254">
        <f>'04. CUENCAMÉ DE CENICEROS'!$L$106</f>
        <v>29</v>
      </c>
      <c r="L13" s="254">
        <f>'04. CUENCAMÉ DE CENICEROS'!$M$106</f>
        <v>3255</v>
      </c>
      <c r="M13" s="254">
        <f>'04. CUENCAMÉ DE CENICEROS'!$N$106</f>
        <v>601</v>
      </c>
      <c r="N13" s="255"/>
      <c r="O13" s="255"/>
      <c r="P13" s="255"/>
      <c r="Q13" s="255"/>
      <c r="R13" s="255"/>
      <c r="S13" s="234">
        <f>'04. CUENCAMÉ DE CENICEROS'!$O$106</f>
        <v>55</v>
      </c>
      <c r="T13" s="253">
        <f>'04. CUENCAMÉ DE CENICEROS'!$P$106</f>
        <v>401</v>
      </c>
      <c r="U13" s="252">
        <f>SUM(E13:T13)</f>
        <v>14332</v>
      </c>
      <c r="V13" s="274">
        <f>'04. CUENCAMÉ DE CENICEROS'!$R$106</f>
        <v>25664</v>
      </c>
      <c r="X13"/>
      <c r="Y13"/>
    </row>
    <row r="14" spans="1:25" s="21" customFormat="1" ht="18.75" customHeight="1" x14ac:dyDescent="0.25">
      <c r="A14" s="347"/>
      <c r="B14" s="349"/>
      <c r="C14" s="351"/>
      <c r="D14" s="259">
        <f>IFERROR(D13/$U13,0)</f>
        <v>1.5210717276025677E-2</v>
      </c>
      <c r="E14" s="259">
        <f>IFERROR(E13/$U13,0)</f>
        <v>0.33086798771978787</v>
      </c>
      <c r="F14" s="259"/>
      <c r="G14" s="259">
        <f>IFERROR(G13/$U13,0)</f>
        <v>0.34607870499581356</v>
      </c>
      <c r="H14" s="259"/>
      <c r="I14" s="259">
        <f>IFERROR(I13/$U13,0)</f>
        <v>9.9078984091543407E-3</v>
      </c>
      <c r="J14" s="259">
        <f>IFERROR(J13/$U13,0)</f>
        <v>1.0256768071448506E-2</v>
      </c>
      <c r="K14" s="259">
        <f>IFERROR(K13/$U13,0)</f>
        <v>2.0234440413061682E-3</v>
      </c>
      <c r="L14" s="259">
        <f>IFERROR(L13/$U13,0)</f>
        <v>0.22711415015350264</v>
      </c>
      <c r="M14" s="259">
        <f>IFERROR(M13/$U13,0)</f>
        <v>4.193413340775886E-2</v>
      </c>
      <c r="N14" s="259"/>
      <c r="O14" s="259"/>
      <c r="P14" s="259"/>
      <c r="Q14" s="259"/>
      <c r="R14" s="259"/>
      <c r="S14" s="259">
        <f t="shared" ref="S14:U14" si="4">IFERROR(S13/$U13,0)</f>
        <v>3.837566285235836E-3</v>
      </c>
      <c r="T14" s="259">
        <f t="shared" si="4"/>
        <v>2.7979346915992187E-2</v>
      </c>
      <c r="U14" s="259">
        <f t="shared" si="4"/>
        <v>1</v>
      </c>
      <c r="V14" s="336">
        <f>U13/V13</f>
        <v>0.55844763092269323</v>
      </c>
      <c r="X14"/>
      <c r="Y14"/>
    </row>
    <row r="15" spans="1:25" s="21" customFormat="1" ht="18.75" customHeight="1" x14ac:dyDescent="0.25">
      <c r="A15" s="352">
        <v>5</v>
      </c>
      <c r="B15" s="353" t="s">
        <v>50</v>
      </c>
      <c r="C15" s="350">
        <v>17</v>
      </c>
      <c r="D15" s="234">
        <f>LARGE(E15:R15,1)-LARGE(E15:R15,2)</f>
        <v>21398</v>
      </c>
      <c r="E15" s="255"/>
      <c r="F15" s="254">
        <f>'05. DURANGO'!E1148</f>
        <v>73295</v>
      </c>
      <c r="G15" s="254">
        <f>'05. DURANGO'!F1148</f>
        <v>18449</v>
      </c>
      <c r="H15" s="254">
        <f>'05. DURANGO'!G1148</f>
        <v>4819</v>
      </c>
      <c r="I15" s="254">
        <f>'05. DURANGO'!H1148</f>
        <v>24842</v>
      </c>
      <c r="J15" s="254">
        <f>'05. DURANGO'!I1148</f>
        <v>51897</v>
      </c>
      <c r="K15" s="254">
        <f>'05. DURANGO'!J1148</f>
        <v>1068</v>
      </c>
      <c r="L15" s="254">
        <f>'05. DURANGO'!K1148</f>
        <v>17823</v>
      </c>
      <c r="M15" s="255"/>
      <c r="N15" s="254">
        <f>'05. DURANGO'!L1148</f>
        <v>4442</v>
      </c>
      <c r="O15" s="255"/>
      <c r="P15" s="255"/>
      <c r="Q15" s="255"/>
      <c r="R15" s="255"/>
      <c r="S15" s="234">
        <f>'05. DURANGO'!M1148</f>
        <v>79</v>
      </c>
      <c r="T15" s="253">
        <f>'05. DURANGO'!N1148</f>
        <v>4912</v>
      </c>
      <c r="U15" s="252">
        <f>SUM(E15:T15)</f>
        <v>201626</v>
      </c>
      <c r="V15" s="274">
        <f>'05. DURANGO'!$P$1148</f>
        <v>481519</v>
      </c>
      <c r="X15"/>
      <c r="Y15"/>
    </row>
    <row r="16" spans="1:25" s="21" customFormat="1" ht="18.75" customHeight="1" x14ac:dyDescent="0.25">
      <c r="A16" s="352"/>
      <c r="B16" s="353"/>
      <c r="C16" s="351"/>
      <c r="D16" s="259">
        <f>IFERROR(D15/$U15,0)</f>
        <v>0.10612718597799888</v>
      </c>
      <c r="E16" s="259"/>
      <c r="F16" s="259">
        <f t="shared" ref="F16:L16" si="5">IFERROR(F15/$U15,0)</f>
        <v>0.36351958576770854</v>
      </c>
      <c r="G16" s="259">
        <f t="shared" si="5"/>
        <v>9.150109608879807E-2</v>
      </c>
      <c r="H16" s="259">
        <f t="shared" si="5"/>
        <v>2.390068741134576E-2</v>
      </c>
      <c r="I16" s="259">
        <f t="shared" si="5"/>
        <v>0.12320831638776746</v>
      </c>
      <c r="J16" s="259">
        <f t="shared" si="5"/>
        <v>0.25739239978970968</v>
      </c>
      <c r="K16" s="259">
        <f t="shared" si="5"/>
        <v>5.2969359110432183E-3</v>
      </c>
      <c r="L16" s="259">
        <f t="shared" si="5"/>
        <v>8.8396337773898201E-2</v>
      </c>
      <c r="M16" s="259"/>
      <c r="N16" s="259">
        <f t="shared" ref="N16" si="6">IFERROR(N15/$U15,0)</f>
        <v>2.2030888873458779E-2</v>
      </c>
      <c r="O16" s="259"/>
      <c r="P16" s="259"/>
      <c r="Q16" s="259"/>
      <c r="R16" s="259"/>
      <c r="S16" s="259">
        <f t="shared" ref="S16:U16" si="7">IFERROR(S15/$U15,0)</f>
        <v>3.9181454772697964E-4</v>
      </c>
      <c r="T16" s="259">
        <f t="shared" si="7"/>
        <v>2.4361937448543342E-2</v>
      </c>
      <c r="U16" s="259">
        <f t="shared" si="7"/>
        <v>1</v>
      </c>
      <c r="V16" s="336">
        <f>U15/V15</f>
        <v>0.41872906365065554</v>
      </c>
      <c r="X16"/>
      <c r="Y16"/>
    </row>
    <row r="17" spans="1:25" s="21" customFormat="1" ht="18.75" customHeight="1" x14ac:dyDescent="0.25">
      <c r="A17" s="346">
        <v>6</v>
      </c>
      <c r="B17" s="348" t="s">
        <v>79</v>
      </c>
      <c r="C17" s="350">
        <v>15</v>
      </c>
      <c r="D17" s="234">
        <f>LARGE(E17:R17,1)-LARGE(E17:R17,2)</f>
        <v>2501</v>
      </c>
      <c r="E17" s="255"/>
      <c r="F17" s="254">
        <f>'07, GOMEZ PALACIO'!E666</f>
        <v>12414</v>
      </c>
      <c r="G17" s="254">
        <f>'07, GOMEZ PALACIO'!F666</f>
        <v>24628</v>
      </c>
      <c r="H17" s="254">
        <f>'07, GOMEZ PALACIO'!G666</f>
        <v>2492</v>
      </c>
      <c r="I17" s="254">
        <f>'07, GOMEZ PALACIO'!H666</f>
        <v>2304</v>
      </c>
      <c r="J17" s="254">
        <f>'07, GOMEZ PALACIO'!I666</f>
        <v>1701</v>
      </c>
      <c r="K17" s="254">
        <f>'07, GOMEZ PALACIO'!J666</f>
        <v>1474</v>
      </c>
      <c r="L17" s="254">
        <f>'07, GOMEZ PALACIO'!K666</f>
        <v>27129</v>
      </c>
      <c r="M17" s="255"/>
      <c r="N17" s="255"/>
      <c r="O17" s="255"/>
      <c r="P17" s="255"/>
      <c r="Q17" s="255"/>
      <c r="R17" s="255"/>
      <c r="S17" s="234">
        <f>'07, GOMEZ PALACIO'!L666</f>
        <v>1159</v>
      </c>
      <c r="T17" s="253">
        <f>'07, GOMEZ PALACIO'!M666</f>
        <v>2681</v>
      </c>
      <c r="U17" s="252">
        <f>SUM(E17:T17)</f>
        <v>75982</v>
      </c>
      <c r="V17" s="274">
        <f>'07, GOMEZ PALACIO'!$O$666</f>
        <v>257507</v>
      </c>
      <c r="X17"/>
      <c r="Y17"/>
    </row>
    <row r="18" spans="1:25" s="21" customFormat="1" ht="18.75" customHeight="1" x14ac:dyDescent="0.25">
      <c r="A18" s="347"/>
      <c r="B18" s="349"/>
      <c r="C18" s="351"/>
      <c r="D18" s="259">
        <f>IFERROR(D17/$U17,0)</f>
        <v>3.291569055829012E-2</v>
      </c>
      <c r="E18" s="259"/>
      <c r="F18" s="259">
        <f t="shared" ref="F18:L18" si="8">IFERROR(F17/$U17,0)</f>
        <v>0.16338080071595903</v>
      </c>
      <c r="G18" s="259">
        <f t="shared" si="8"/>
        <v>0.32412939906820037</v>
      </c>
      <c r="H18" s="259">
        <f t="shared" si="8"/>
        <v>3.2797241451922823E-2</v>
      </c>
      <c r="I18" s="259">
        <f t="shared" si="8"/>
        <v>3.0322971230028164E-2</v>
      </c>
      <c r="J18" s="259">
        <f t="shared" si="8"/>
        <v>2.2386881103419232E-2</v>
      </c>
      <c r="K18" s="259">
        <f t="shared" si="8"/>
        <v>1.9399331420599616E-2</v>
      </c>
      <c r="L18" s="259">
        <f t="shared" si="8"/>
        <v>0.35704508962649051</v>
      </c>
      <c r="M18" s="259"/>
      <c r="N18" s="259"/>
      <c r="O18" s="259"/>
      <c r="P18" s="259"/>
      <c r="Q18" s="259"/>
      <c r="R18" s="259"/>
      <c r="S18" s="259">
        <f t="shared" ref="S18:U18" si="9">IFERROR(S17/$U17,0)</f>
        <v>1.5253612697744202E-2</v>
      </c>
      <c r="T18" s="259">
        <f t="shared" si="9"/>
        <v>3.5284672685636072E-2</v>
      </c>
      <c r="U18" s="259">
        <f t="shared" si="9"/>
        <v>1</v>
      </c>
      <c r="V18" s="336">
        <f>U17/V17</f>
        <v>0.29506770689728823</v>
      </c>
      <c r="X18"/>
      <c r="Y18"/>
    </row>
    <row r="19" spans="1:25" s="21" customFormat="1" ht="18.75" customHeight="1" x14ac:dyDescent="0.25">
      <c r="A19" s="352">
        <v>7</v>
      </c>
      <c r="B19" s="353" t="s">
        <v>78</v>
      </c>
      <c r="C19" s="350">
        <v>7</v>
      </c>
      <c r="D19" s="234">
        <f>LARGE(E19:R19,1)-LARGE(E19:R19,2)</f>
        <v>607</v>
      </c>
      <c r="E19" s="254">
        <f>'06. GENERAL SIMON BOLIVAR'!$H$52</f>
        <v>2169</v>
      </c>
      <c r="F19" s="255"/>
      <c r="G19" s="254">
        <f>'06. GENERAL SIMON BOLIVAR'!$I$52</f>
        <v>1326</v>
      </c>
      <c r="H19" s="254">
        <f>'06. GENERAL SIMON BOLIVAR'!$J$52</f>
        <v>1562</v>
      </c>
      <c r="I19" s="255"/>
      <c r="J19" s="255"/>
      <c r="K19" s="254">
        <f>'06. GENERAL SIMON BOLIVAR'!$K$52</f>
        <v>117</v>
      </c>
      <c r="L19" s="254">
        <f>'06. GENERAL SIMON BOLIVAR'!$L$52</f>
        <v>81</v>
      </c>
      <c r="M19" s="255"/>
      <c r="N19" s="255"/>
      <c r="O19" s="255"/>
      <c r="P19" s="255"/>
      <c r="Q19" s="255"/>
      <c r="R19" s="255"/>
      <c r="S19" s="234">
        <f>'06. GENERAL SIMON BOLIVAR'!$M$52</f>
        <v>0</v>
      </c>
      <c r="T19" s="253">
        <f>'06. GENERAL SIMON BOLIVAR'!$N$52</f>
        <v>95</v>
      </c>
      <c r="U19" s="252">
        <f>SUM(E19:T19)</f>
        <v>5350</v>
      </c>
      <c r="V19" s="274">
        <f>'06. GENERAL SIMON BOLIVAR'!$P$52</f>
        <v>7778</v>
      </c>
      <c r="X19"/>
      <c r="Y19"/>
    </row>
    <row r="20" spans="1:25" s="21" customFormat="1" ht="18.75" customHeight="1" x14ac:dyDescent="0.25">
      <c r="A20" s="352"/>
      <c r="B20" s="353"/>
      <c r="C20" s="351"/>
      <c r="D20" s="259">
        <f>IFERROR(D19/$U19,0)</f>
        <v>0.11345794392523365</v>
      </c>
      <c r="E20" s="259">
        <f>IFERROR(E19/$U19,0)</f>
        <v>0.40542056074766353</v>
      </c>
      <c r="F20" s="259"/>
      <c r="G20" s="259">
        <f>IFERROR(G19/$U19,0)</f>
        <v>0.24785046728971963</v>
      </c>
      <c r="H20" s="259">
        <f>IFERROR(H19/$U19,0)</f>
        <v>0.29196261682242991</v>
      </c>
      <c r="I20" s="259"/>
      <c r="J20" s="259"/>
      <c r="K20" s="259">
        <f>IFERROR(K19/$U19,0)</f>
        <v>2.1869158878504671E-2</v>
      </c>
      <c r="L20" s="259">
        <f t="shared" ref="L20" si="10">IFERROR(L19/$U19,0)</f>
        <v>1.514018691588785E-2</v>
      </c>
      <c r="M20" s="259"/>
      <c r="N20" s="259"/>
      <c r="O20" s="259"/>
      <c r="P20" s="259"/>
      <c r="Q20" s="259"/>
      <c r="R20" s="259"/>
      <c r="S20" s="259">
        <f t="shared" ref="S20:U20" si="11">IFERROR(S19/$U19,0)</f>
        <v>0</v>
      </c>
      <c r="T20" s="259">
        <f t="shared" si="11"/>
        <v>1.7757009345794394E-2</v>
      </c>
      <c r="U20" s="259">
        <f t="shared" si="11"/>
        <v>1</v>
      </c>
      <c r="V20" s="336">
        <f>U19/V19</f>
        <v>0.68783749035741837</v>
      </c>
      <c r="X20"/>
      <c r="Y20"/>
    </row>
    <row r="21" spans="1:25" s="21" customFormat="1" ht="18.75" customHeight="1" x14ac:dyDescent="0.25">
      <c r="A21" s="346">
        <v>8</v>
      </c>
      <c r="B21" s="348" t="s">
        <v>51</v>
      </c>
      <c r="C21" s="350">
        <v>9</v>
      </c>
      <c r="D21" s="234">
        <f>LARGE(E21:R21,1)-LARGE(E21:R21,2)</f>
        <v>377</v>
      </c>
      <c r="E21" s="254">
        <f>'08. GUADALUPE VICTORIA'!$H$95</f>
        <v>4979</v>
      </c>
      <c r="F21" s="255"/>
      <c r="G21" s="254">
        <f>'08. GUADALUPE VICTORIA'!$I$95</f>
        <v>4602</v>
      </c>
      <c r="H21" s="254">
        <f>'08. GUADALUPE VICTORIA'!$J$95</f>
        <v>4217</v>
      </c>
      <c r="I21" s="254">
        <f>'08. GUADALUPE VICTORIA'!$K$95</f>
        <v>258</v>
      </c>
      <c r="J21" s="254">
        <f>'08. GUADALUPE VICTORIA'!$L$95</f>
        <v>456</v>
      </c>
      <c r="K21" s="254">
        <f>'08. GUADALUPE VICTORIA'!$M$95</f>
        <v>489</v>
      </c>
      <c r="L21" s="254">
        <f>'08. GUADALUPE VICTORIA'!$N$95</f>
        <v>1163</v>
      </c>
      <c r="M21" s="255"/>
      <c r="N21" s="255"/>
      <c r="O21" s="255"/>
      <c r="P21" s="255"/>
      <c r="Q21" s="255"/>
      <c r="R21" s="255"/>
      <c r="S21" s="234">
        <f>'08. GUADALUPE VICTORIA'!$O$95</f>
        <v>7</v>
      </c>
      <c r="T21" s="253">
        <f>'08. GUADALUPE VICTORIA'!$P$95</f>
        <v>389</v>
      </c>
      <c r="U21" s="252">
        <f>SUM(E21:T21)</f>
        <v>16560</v>
      </c>
      <c r="V21" s="315">
        <f>'08. GUADALUPE VICTORIA'!$R$95</f>
        <v>29125</v>
      </c>
      <c r="X21"/>
      <c r="Y21"/>
    </row>
    <row r="22" spans="1:25" s="21" customFormat="1" ht="18.75" customHeight="1" x14ac:dyDescent="0.25">
      <c r="A22" s="347"/>
      <c r="B22" s="349"/>
      <c r="C22" s="351"/>
      <c r="D22" s="259">
        <f>IFERROR(D21/$U21,0)</f>
        <v>2.2765700483091789E-2</v>
      </c>
      <c r="E22" s="259">
        <f>IFERROR(E21/$U21,0)</f>
        <v>0.30066425120772949</v>
      </c>
      <c r="F22" s="259"/>
      <c r="G22" s="259">
        <f t="shared" ref="G22:L22" si="12">IFERROR(G21/$U21,0)</f>
        <v>0.27789855072463771</v>
      </c>
      <c r="H22" s="259">
        <f t="shared" si="12"/>
        <v>0.25464975845410626</v>
      </c>
      <c r="I22" s="259">
        <f t="shared" si="12"/>
        <v>1.5579710144927537E-2</v>
      </c>
      <c r="J22" s="259">
        <f t="shared" si="12"/>
        <v>2.753623188405797E-2</v>
      </c>
      <c r="K22" s="259">
        <f t="shared" si="12"/>
        <v>2.9528985507246377E-2</v>
      </c>
      <c r="L22" s="259">
        <f t="shared" si="12"/>
        <v>7.0229468599033812E-2</v>
      </c>
      <c r="M22" s="259"/>
      <c r="N22" s="259"/>
      <c r="O22" s="259"/>
      <c r="P22" s="259"/>
      <c r="Q22" s="259"/>
      <c r="R22" s="259"/>
      <c r="S22" s="259">
        <f t="shared" ref="S22:U22" si="13">IFERROR(S21/$U21,0)</f>
        <v>4.2270531400966186E-4</v>
      </c>
      <c r="T22" s="259">
        <f t="shared" si="13"/>
        <v>2.3490338164251209E-2</v>
      </c>
      <c r="U22" s="259">
        <f t="shared" si="13"/>
        <v>1</v>
      </c>
      <c r="V22" s="336">
        <f>U21/V21</f>
        <v>0.56858369098712447</v>
      </c>
      <c r="X22"/>
      <c r="Y22"/>
    </row>
    <row r="23" spans="1:25" s="21" customFormat="1" ht="18.75" customHeight="1" x14ac:dyDescent="0.25">
      <c r="A23" s="352">
        <v>9</v>
      </c>
      <c r="B23" s="353" t="s">
        <v>80</v>
      </c>
      <c r="C23" s="350">
        <v>7</v>
      </c>
      <c r="D23" s="234">
        <f>LARGE(E23:R23,1)-LARGE(E23:R23,2)</f>
        <v>1655</v>
      </c>
      <c r="E23" s="254">
        <f>'09. GUANACEVI'!$H$64</f>
        <v>1483</v>
      </c>
      <c r="F23" s="255"/>
      <c r="G23" s="254">
        <f>'09. GUANACEVI'!$I$64</f>
        <v>3138</v>
      </c>
      <c r="H23" s="255"/>
      <c r="I23" s="255"/>
      <c r="J23" s="255"/>
      <c r="K23" s="254">
        <f>'09. GUANACEVI'!$J$64</f>
        <v>33</v>
      </c>
      <c r="L23" s="254">
        <f>'09. GUANACEVI'!$K$64</f>
        <v>398</v>
      </c>
      <c r="M23" s="255"/>
      <c r="N23" s="255"/>
      <c r="O23" s="255"/>
      <c r="P23" s="255"/>
      <c r="Q23" s="255"/>
      <c r="R23" s="255"/>
      <c r="S23" s="234">
        <f>'09. GUANACEVI'!$L$64</f>
        <v>0</v>
      </c>
      <c r="T23" s="253">
        <f>'09. GUANACEVI'!$M$64</f>
        <v>64</v>
      </c>
      <c r="U23" s="252">
        <f>SUM(E23:T23)</f>
        <v>5116</v>
      </c>
      <c r="V23" s="274">
        <f>'09. GUANACEVI'!$O$64</f>
        <v>7421</v>
      </c>
      <c r="X23"/>
      <c r="Y23"/>
    </row>
    <row r="24" spans="1:25" s="21" customFormat="1" ht="18.75" customHeight="1" x14ac:dyDescent="0.25">
      <c r="A24" s="352"/>
      <c r="B24" s="353"/>
      <c r="C24" s="351"/>
      <c r="D24" s="259">
        <f>IFERROR(D23/$U23,0)</f>
        <v>0.32349491790461299</v>
      </c>
      <c r="E24" s="259">
        <f>IFERROR(E23/$U23,0)</f>
        <v>0.28987490226739643</v>
      </c>
      <c r="F24" s="259"/>
      <c r="G24" s="259">
        <f>IFERROR(G23/$U23,0)</f>
        <v>0.61336982017200936</v>
      </c>
      <c r="H24" s="259"/>
      <c r="I24" s="259"/>
      <c r="J24" s="259"/>
      <c r="K24" s="259">
        <f>IFERROR(K23/$U23,0)</f>
        <v>6.4503518373729479E-3</v>
      </c>
      <c r="L24" s="259">
        <f t="shared" ref="L24" si="14">IFERROR(L23/$U23,0)</f>
        <v>7.7795152462861616E-2</v>
      </c>
      <c r="M24" s="259"/>
      <c r="N24" s="259"/>
      <c r="O24" s="259"/>
      <c r="P24" s="259"/>
      <c r="Q24" s="259"/>
      <c r="R24" s="259"/>
      <c r="S24" s="259">
        <f t="shared" ref="S24:U24" si="15">IFERROR(S23/$U23,0)</f>
        <v>0</v>
      </c>
      <c r="T24" s="259">
        <f t="shared" si="15"/>
        <v>1.2509773260359656E-2</v>
      </c>
      <c r="U24" s="259">
        <f t="shared" si="15"/>
        <v>1</v>
      </c>
      <c r="V24" s="336">
        <f>U23/V23</f>
        <v>0.689394960247945</v>
      </c>
      <c r="X24"/>
      <c r="Y24"/>
    </row>
    <row r="25" spans="1:25" s="21" customFormat="1" ht="18.75" customHeight="1" x14ac:dyDescent="0.25">
      <c r="A25" s="346">
        <v>10</v>
      </c>
      <c r="B25" s="348" t="s">
        <v>53</v>
      </c>
      <c r="C25" s="350">
        <v>7</v>
      </c>
      <c r="D25" s="234">
        <f>LARGE(E25:R25,1)-LARGE(E25:R25,2)</f>
        <v>67</v>
      </c>
      <c r="E25" s="254">
        <f>'10. HIDALGO'!$H$33</f>
        <v>644</v>
      </c>
      <c r="F25" s="255"/>
      <c r="G25" s="254">
        <f>'10. HIDALGO'!$I$33</f>
        <v>294</v>
      </c>
      <c r="H25" s="255"/>
      <c r="I25" s="254">
        <f>'10. HIDALGO'!$J$33</f>
        <v>711</v>
      </c>
      <c r="J25" s="255"/>
      <c r="K25" s="255"/>
      <c r="L25" s="254">
        <f>'10. HIDALGO'!K33</f>
        <v>501</v>
      </c>
      <c r="M25" s="255"/>
      <c r="N25" s="255"/>
      <c r="O25" s="255"/>
      <c r="P25" s="255"/>
      <c r="Q25" s="255"/>
      <c r="R25" s="255"/>
      <c r="S25" s="234">
        <f>'10. HIDALGO'!$L$33</f>
        <v>0</v>
      </c>
      <c r="T25" s="253">
        <f>'10. HIDALGO'!$M$33</f>
        <v>31</v>
      </c>
      <c r="U25" s="252">
        <f>SUM(E25:T25)</f>
        <v>2181</v>
      </c>
      <c r="V25" s="315">
        <f>'10. HIDALGO'!$O$33</f>
        <v>3295</v>
      </c>
      <c r="X25"/>
      <c r="Y25"/>
    </row>
    <row r="26" spans="1:25" s="21" customFormat="1" ht="18.75" customHeight="1" x14ac:dyDescent="0.25">
      <c r="A26" s="347"/>
      <c r="B26" s="349"/>
      <c r="C26" s="351"/>
      <c r="D26" s="259">
        <f>IFERROR(D25/$U25,0)</f>
        <v>3.0719853278312701E-2</v>
      </c>
      <c r="E26" s="259">
        <f>IFERROR(E25/$U25,0)</f>
        <v>0.29527739569005046</v>
      </c>
      <c r="F26" s="259"/>
      <c r="G26" s="259">
        <f>IFERROR(G25/$U25,0)</f>
        <v>0.13480055020632736</v>
      </c>
      <c r="H26" s="259"/>
      <c r="I26" s="259">
        <f>IFERROR(I25/$U25,0)</f>
        <v>0.32599724896836313</v>
      </c>
      <c r="J26" s="259"/>
      <c r="K26" s="259"/>
      <c r="L26" s="259">
        <f t="shared" ref="L26" si="16">IFERROR(L25/$U25,0)</f>
        <v>0.22971114167812931</v>
      </c>
      <c r="M26" s="259"/>
      <c r="N26" s="259"/>
      <c r="O26" s="259"/>
      <c r="P26" s="259"/>
      <c r="Q26" s="259"/>
      <c r="R26" s="259"/>
      <c r="S26" s="259">
        <f t="shared" ref="S26:U26" si="17">IFERROR(S25/$U25,0)</f>
        <v>0</v>
      </c>
      <c r="T26" s="259">
        <f t="shared" si="17"/>
        <v>1.4213663457129757E-2</v>
      </c>
      <c r="U26" s="259">
        <f t="shared" si="17"/>
        <v>1</v>
      </c>
      <c r="V26" s="336">
        <f>U25/V25</f>
        <v>0.66191198786039451</v>
      </c>
      <c r="X26"/>
      <c r="Y26"/>
    </row>
    <row r="27" spans="1:25" s="21" customFormat="1" ht="18.75" customHeight="1" x14ac:dyDescent="0.25">
      <c r="A27" s="352">
        <v>11</v>
      </c>
      <c r="B27" s="353" t="s">
        <v>54</v>
      </c>
      <c r="C27" s="350">
        <v>7</v>
      </c>
      <c r="D27" s="234">
        <v>0</v>
      </c>
      <c r="E27" s="245"/>
      <c r="F27" s="245"/>
      <c r="G27" s="246">
        <f>'11. INDE'!E48</f>
        <v>2255</v>
      </c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34">
        <f>'11. INDE'!F48</f>
        <v>20</v>
      </c>
      <c r="T27" s="253">
        <f>'11. INDE'!G48</f>
        <v>188</v>
      </c>
      <c r="U27" s="252">
        <f>SUM(E27:T27)</f>
        <v>2463</v>
      </c>
      <c r="V27" s="315">
        <f>'11. INDE'!$I$48</f>
        <v>4387</v>
      </c>
      <c r="X27"/>
      <c r="Y27"/>
    </row>
    <row r="28" spans="1:25" s="21" customFormat="1" ht="18.75" customHeight="1" x14ac:dyDescent="0.25">
      <c r="A28" s="352"/>
      <c r="B28" s="353"/>
      <c r="C28" s="351"/>
      <c r="D28" s="259">
        <f>IFERROR(D27/$U27,0)</f>
        <v>0</v>
      </c>
      <c r="E28" s="259"/>
      <c r="F28" s="259"/>
      <c r="G28" s="259">
        <f>IFERROR(G27/$U27,0)</f>
        <v>0.91555014210312624</v>
      </c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>
        <f t="shared" ref="S28:U28" si="18">IFERROR(S27/$U27,0)</f>
        <v>8.1201786439301666E-3</v>
      </c>
      <c r="T28" s="259">
        <f t="shared" si="18"/>
        <v>7.6329679252943566E-2</v>
      </c>
      <c r="U28" s="259">
        <f t="shared" si="18"/>
        <v>1</v>
      </c>
      <c r="V28" s="336">
        <f>U27/V27</f>
        <v>0.56143150216548898</v>
      </c>
      <c r="X28"/>
      <c r="Y28"/>
    </row>
    <row r="29" spans="1:25" s="21" customFormat="1" ht="18.75" customHeight="1" x14ac:dyDescent="0.25">
      <c r="A29" s="346">
        <v>12</v>
      </c>
      <c r="B29" s="348" t="s">
        <v>57</v>
      </c>
      <c r="C29" s="350">
        <v>15</v>
      </c>
      <c r="D29" s="234">
        <f>LARGE(E29:R29,1)-LARGE(E29:R29,2)</f>
        <v>624</v>
      </c>
      <c r="E29" s="255"/>
      <c r="F29" s="254">
        <f>'12. LERDO'!E285</f>
        <v>6780</v>
      </c>
      <c r="G29" s="254">
        <f>'12. LERDO'!F285</f>
        <v>14321</v>
      </c>
      <c r="H29" s="254">
        <f>'12. LERDO'!G285</f>
        <v>970</v>
      </c>
      <c r="I29" s="254">
        <f>'12. LERDO'!H285</f>
        <v>1181</v>
      </c>
      <c r="J29" s="254">
        <f>'12. LERDO'!I285</f>
        <v>6243</v>
      </c>
      <c r="K29" s="254">
        <f>'12. LERDO'!J285</f>
        <v>680</v>
      </c>
      <c r="L29" s="254">
        <f>'12. LERDO'!K285</f>
        <v>13697</v>
      </c>
      <c r="M29" s="255"/>
      <c r="N29" s="255"/>
      <c r="O29" s="254">
        <f>'12. LERDO'!L285</f>
        <v>1406</v>
      </c>
      <c r="P29" s="255"/>
      <c r="Q29" s="255"/>
      <c r="R29" s="255"/>
      <c r="S29" s="234">
        <f>'12. LERDO'!M285</f>
        <v>16</v>
      </c>
      <c r="T29" s="253">
        <f>'12. LERDO'!N285</f>
        <v>1335</v>
      </c>
      <c r="U29" s="252">
        <f>SUM(E29:T29)</f>
        <v>46629</v>
      </c>
      <c r="V29" s="315">
        <f>'12. LERDO'!$P$285</f>
        <v>109000</v>
      </c>
      <c r="X29"/>
      <c r="Y29"/>
    </row>
    <row r="30" spans="1:25" s="21" customFormat="1" ht="18.75" customHeight="1" x14ac:dyDescent="0.25">
      <c r="A30" s="347"/>
      <c r="B30" s="349"/>
      <c r="C30" s="351"/>
      <c r="D30" s="259">
        <f>IFERROR(D29/$U29,0)</f>
        <v>1.3382229942739497E-2</v>
      </c>
      <c r="E30" s="259"/>
      <c r="F30" s="259">
        <f t="shared" ref="F30:L30" si="19">IFERROR(F29/$U29,0)</f>
        <v>0.14540307533938107</v>
      </c>
      <c r="G30" s="259">
        <f t="shared" si="19"/>
        <v>0.30712646636213514</v>
      </c>
      <c r="H30" s="259">
        <f t="shared" si="19"/>
        <v>2.0802504878938002E-2</v>
      </c>
      <c r="I30" s="259">
        <f t="shared" si="19"/>
        <v>2.5327585837139979E-2</v>
      </c>
      <c r="J30" s="259">
        <f t="shared" si="19"/>
        <v>0.13388663707135046</v>
      </c>
      <c r="K30" s="259">
        <f t="shared" si="19"/>
        <v>1.4583199296575092E-2</v>
      </c>
      <c r="L30" s="259">
        <f t="shared" si="19"/>
        <v>0.29374423641939568</v>
      </c>
      <c r="M30" s="259"/>
      <c r="N30" s="259"/>
      <c r="O30" s="259">
        <f t="shared" ref="O30" si="20">IFERROR(O29/$U29,0)</f>
        <v>3.0152909133800854E-2</v>
      </c>
      <c r="P30" s="259"/>
      <c r="Q30" s="259"/>
      <c r="R30" s="259"/>
      <c r="S30" s="259">
        <f t="shared" ref="S30:U30" si="21">IFERROR(S29/$U29,0)</f>
        <v>3.4313410109588452E-4</v>
      </c>
      <c r="T30" s="259">
        <f t="shared" si="21"/>
        <v>2.8630251560187867E-2</v>
      </c>
      <c r="U30" s="259">
        <f t="shared" si="21"/>
        <v>1</v>
      </c>
      <c r="V30" s="336">
        <f>U29/V29</f>
        <v>0.42778899082568805</v>
      </c>
      <c r="X30"/>
      <c r="Y30"/>
    </row>
    <row r="31" spans="1:25" s="21" customFormat="1" ht="18.75" customHeight="1" x14ac:dyDescent="0.25">
      <c r="A31" s="352">
        <v>13</v>
      </c>
      <c r="B31" s="353" t="s">
        <v>58</v>
      </c>
      <c r="C31" s="350">
        <v>9</v>
      </c>
      <c r="D31" s="234">
        <f>LARGE(E31:R31,1)-LARGE(E31:R31,2)</f>
        <v>172</v>
      </c>
      <c r="E31" s="254">
        <f>'13. MAPIMI'!$H$80</f>
        <v>2651</v>
      </c>
      <c r="F31" s="255"/>
      <c r="G31" s="254">
        <f>'13. MAPIMI'!$I$80</f>
        <v>2823</v>
      </c>
      <c r="H31" s="254">
        <f>'13. MAPIMI'!$J$80</f>
        <v>248</v>
      </c>
      <c r="I31" s="254">
        <f>'13. MAPIMI'!$K$80</f>
        <v>124</v>
      </c>
      <c r="J31" s="254">
        <f>'13. MAPIMI'!$L$80</f>
        <v>263</v>
      </c>
      <c r="K31" s="254">
        <f>'13. MAPIMI'!$M$80</f>
        <v>721</v>
      </c>
      <c r="L31" s="254">
        <f>'13. MAPIMI'!$N$80</f>
        <v>2262</v>
      </c>
      <c r="M31" s="255"/>
      <c r="N31" s="255"/>
      <c r="O31" s="255"/>
      <c r="P31" s="255"/>
      <c r="Q31" s="255"/>
      <c r="R31" s="255"/>
      <c r="S31" s="234">
        <f>'13. MAPIMI'!$O$80</f>
        <v>3</v>
      </c>
      <c r="T31" s="234">
        <f>'13. MAPIMI'!$P$80</f>
        <v>217</v>
      </c>
      <c r="U31" s="236">
        <f>SUM(E31:T31)</f>
        <v>9312</v>
      </c>
      <c r="V31" s="316">
        <f>'13. MAPIMI'!$R$80</f>
        <v>18169</v>
      </c>
      <c r="X31"/>
      <c r="Y31"/>
    </row>
    <row r="32" spans="1:25" s="21" customFormat="1" ht="18.75" customHeight="1" x14ac:dyDescent="0.25">
      <c r="A32" s="352"/>
      <c r="B32" s="353"/>
      <c r="C32" s="351"/>
      <c r="D32" s="259">
        <f>IFERROR(D31/$U31,0)</f>
        <v>1.8470790378006873E-2</v>
      </c>
      <c r="E32" s="259">
        <f>IFERROR(E31/$U31,0)</f>
        <v>0.28468642611683848</v>
      </c>
      <c r="F32" s="259"/>
      <c r="G32" s="259">
        <f t="shared" ref="G32:L32" si="22">IFERROR(G31/$U31,0)</f>
        <v>0.30315721649484534</v>
      </c>
      <c r="H32" s="259">
        <f t="shared" si="22"/>
        <v>2.6632302405498281E-2</v>
      </c>
      <c r="I32" s="259">
        <f t="shared" si="22"/>
        <v>1.331615120274914E-2</v>
      </c>
      <c r="J32" s="259">
        <f t="shared" si="22"/>
        <v>2.8243127147766323E-2</v>
      </c>
      <c r="K32" s="259">
        <f t="shared" si="22"/>
        <v>7.7426975945017185E-2</v>
      </c>
      <c r="L32" s="259">
        <f t="shared" si="22"/>
        <v>0.24291237113402062</v>
      </c>
      <c r="M32" s="259"/>
      <c r="N32" s="259"/>
      <c r="O32" s="259"/>
      <c r="P32" s="259"/>
      <c r="Q32" s="259"/>
      <c r="R32" s="259"/>
      <c r="S32" s="259">
        <f t="shared" ref="S32:U32" si="23">IFERROR(S31/$U31,0)</f>
        <v>3.2216494845360824E-4</v>
      </c>
      <c r="T32" s="259">
        <f t="shared" si="23"/>
        <v>2.3303264604810997E-2</v>
      </c>
      <c r="U32" s="259">
        <f t="shared" si="23"/>
        <v>1</v>
      </c>
      <c r="V32" s="336">
        <f>U31/V31</f>
        <v>0.51252132753591284</v>
      </c>
      <c r="X32"/>
      <c r="Y32"/>
    </row>
    <row r="33" spans="1:25" s="21" customFormat="1" ht="20.100000000000001" customHeight="1" x14ac:dyDescent="0.25">
      <c r="A33" s="346">
        <v>14</v>
      </c>
      <c r="B33" s="348" t="s">
        <v>60</v>
      </c>
      <c r="C33" s="350">
        <v>9</v>
      </c>
      <c r="D33" s="234">
        <f>LARGE(E33:R33,1)-LARGE(E33:R33,2)</f>
        <v>1207</v>
      </c>
      <c r="E33" s="246">
        <f>'14. MEZQUITAL'!$H$108</f>
        <v>887</v>
      </c>
      <c r="F33" s="245"/>
      <c r="G33" s="246">
        <f>'14. MEZQUITAL'!$I$108</f>
        <v>8226</v>
      </c>
      <c r="H33" s="246">
        <f>'14. MEZQUITAL'!$J$108</f>
        <v>861</v>
      </c>
      <c r="I33" s="245"/>
      <c r="J33" s="245"/>
      <c r="K33" s="246">
        <f>'14. MEZQUITAL'!$K$108</f>
        <v>301</v>
      </c>
      <c r="L33" s="246">
        <f>'14. MEZQUITAL'!$L$108</f>
        <v>7019</v>
      </c>
      <c r="M33" s="245"/>
      <c r="N33" s="245"/>
      <c r="O33" s="245"/>
      <c r="P33" s="245"/>
      <c r="Q33" s="245"/>
      <c r="R33" s="245"/>
      <c r="S33" s="234">
        <f>'14. MEZQUITAL'!$M$108</f>
        <v>4</v>
      </c>
      <c r="T33" s="253">
        <f>'14. MEZQUITAL'!$N$108</f>
        <v>561</v>
      </c>
      <c r="U33" s="252">
        <f>SUM(E33:T33)</f>
        <v>17859</v>
      </c>
      <c r="V33" s="315">
        <f>'14. MEZQUITAL'!$P$108</f>
        <v>29539</v>
      </c>
      <c r="X33"/>
      <c r="Y33"/>
    </row>
    <row r="34" spans="1:25" s="21" customFormat="1" ht="20.100000000000001" customHeight="1" x14ac:dyDescent="0.25">
      <c r="A34" s="347"/>
      <c r="B34" s="349"/>
      <c r="C34" s="351"/>
      <c r="D34" s="259">
        <f>IFERROR(D33/$U33,0)</f>
        <v>6.7584971162999052E-2</v>
      </c>
      <c r="E34" s="259">
        <f>IFERROR(E33/$U33,0)</f>
        <v>4.9666834649196481E-2</v>
      </c>
      <c r="F34" s="259"/>
      <c r="G34" s="259">
        <f>IFERROR(G33/$U33,0)</f>
        <v>0.46060809675793718</v>
      </c>
      <c r="H34" s="259">
        <f>IFERROR(H33/$U33,0)</f>
        <v>4.8210986057450028E-2</v>
      </c>
      <c r="I34" s="259"/>
      <c r="J34" s="259"/>
      <c r="K34" s="259">
        <f>IFERROR(K33/$U33,0)</f>
        <v>1.6854247158295536E-2</v>
      </c>
      <c r="L34" s="259">
        <f t="shared" ref="L34" si="24">IFERROR(L33/$U33,0)</f>
        <v>0.39302312559493813</v>
      </c>
      <c r="M34" s="259"/>
      <c r="N34" s="259"/>
      <c r="O34" s="259"/>
      <c r="P34" s="259"/>
      <c r="Q34" s="259"/>
      <c r="R34" s="259"/>
      <c r="S34" s="259">
        <f t="shared" ref="S34:U34" si="25">IFERROR(S33/$U33,0)</f>
        <v>2.2397670642253207E-4</v>
      </c>
      <c r="T34" s="259">
        <f t="shared" si="25"/>
        <v>3.1412733075760119E-2</v>
      </c>
      <c r="U34" s="259">
        <f t="shared" si="25"/>
        <v>1</v>
      </c>
      <c r="V34" s="336">
        <f>U33/V33</f>
        <v>0.60459054131825718</v>
      </c>
      <c r="X34"/>
      <c r="Y34"/>
    </row>
    <row r="35" spans="1:25" s="21" customFormat="1" ht="20.100000000000001" customHeight="1" x14ac:dyDescent="0.25">
      <c r="A35" s="352">
        <v>15</v>
      </c>
      <c r="B35" s="353" t="s">
        <v>62</v>
      </c>
      <c r="C35" s="350">
        <v>7</v>
      </c>
      <c r="D35" s="234">
        <f>LARGE(E35:R35,1)-LARGE(E35:R35,2)</f>
        <v>918</v>
      </c>
      <c r="E35" s="245"/>
      <c r="F35" s="246">
        <f>'15. NAZAS'!E53</f>
        <v>2440</v>
      </c>
      <c r="G35" s="246">
        <f>'15. NAZAS'!F53</f>
        <v>917</v>
      </c>
      <c r="H35" s="245"/>
      <c r="I35" s="246">
        <f>'15. NAZAS'!G53</f>
        <v>1522</v>
      </c>
      <c r="J35" s="245"/>
      <c r="K35" s="246">
        <f>'15. NAZAS'!H53</f>
        <v>464</v>
      </c>
      <c r="L35" s="246">
        <f>'15. NAZAS'!I53</f>
        <v>1129</v>
      </c>
      <c r="M35" s="245"/>
      <c r="N35" s="245"/>
      <c r="O35" s="245"/>
      <c r="P35" s="245"/>
      <c r="Q35" s="245"/>
      <c r="R35" s="245"/>
      <c r="S35" s="234">
        <f>'15. NAZAS'!J53</f>
        <v>2</v>
      </c>
      <c r="T35" s="253">
        <f>'15. NAZAS'!K53</f>
        <v>72</v>
      </c>
      <c r="U35" s="252">
        <f>SUM(E35:T35)</f>
        <v>6546</v>
      </c>
      <c r="V35" s="315">
        <f>'15. NAZAS'!$M$53</f>
        <v>9512</v>
      </c>
      <c r="X35"/>
      <c r="Y35"/>
    </row>
    <row r="36" spans="1:25" s="21" customFormat="1" ht="20.100000000000001" customHeight="1" x14ac:dyDescent="0.25">
      <c r="A36" s="352"/>
      <c r="B36" s="353"/>
      <c r="C36" s="351"/>
      <c r="D36" s="259">
        <f>IFERROR(D35/$U35,0)</f>
        <v>0.14023831347387716</v>
      </c>
      <c r="E36" s="259"/>
      <c r="F36" s="259">
        <f>IFERROR(F35/$U35,0)</f>
        <v>0.37274671555148181</v>
      </c>
      <c r="G36" s="259">
        <f>IFERROR(G35/$U35,0)</f>
        <v>0.14008554842652002</v>
      </c>
      <c r="H36" s="259"/>
      <c r="I36" s="259">
        <f>IFERROR(I35/$U35,0)</f>
        <v>0.23250840207760465</v>
      </c>
      <c r="J36" s="259"/>
      <c r="K36" s="259">
        <f>IFERROR(K35/$U35,0)</f>
        <v>7.0882981973724418E-2</v>
      </c>
      <c r="L36" s="259">
        <f t="shared" ref="L36" si="26">IFERROR(L35/$U35,0)</f>
        <v>0.17247173846623892</v>
      </c>
      <c r="M36" s="259"/>
      <c r="N36" s="259"/>
      <c r="O36" s="259"/>
      <c r="P36" s="259"/>
      <c r="Q36" s="259"/>
      <c r="R36" s="259"/>
      <c r="S36" s="259">
        <f t="shared" ref="S36:U36" si="27">IFERROR(S35/$U35,0)</f>
        <v>3.0553009471432935E-4</v>
      </c>
      <c r="T36" s="259">
        <f t="shared" si="27"/>
        <v>1.0999083409715857E-2</v>
      </c>
      <c r="U36" s="259">
        <f t="shared" si="27"/>
        <v>1</v>
      </c>
      <c r="V36" s="336">
        <f>U35/V35</f>
        <v>0.68818334735071485</v>
      </c>
      <c r="X36"/>
      <c r="Y36"/>
    </row>
    <row r="37" spans="1:25" s="21" customFormat="1" ht="20.100000000000001" customHeight="1" x14ac:dyDescent="0.25">
      <c r="A37" s="346">
        <v>16</v>
      </c>
      <c r="B37" s="348" t="s">
        <v>63</v>
      </c>
      <c r="C37" s="350">
        <v>9</v>
      </c>
      <c r="D37" s="234">
        <f>LARGE(E37:R37,1)-LARGE(E37:R37,2)</f>
        <v>686</v>
      </c>
      <c r="E37" s="246">
        <f>'16. NOMBRE DE DIOS'!$H$62</f>
        <v>2661</v>
      </c>
      <c r="F37" s="245"/>
      <c r="G37" s="246">
        <f>'16. NOMBRE DE DIOS'!$I$62</f>
        <v>527</v>
      </c>
      <c r="H37" s="246">
        <f>'16. NOMBRE DE DIOS'!$J$62</f>
        <v>144</v>
      </c>
      <c r="I37" s="246">
        <f>'16. NOMBRE DE DIOS'!$K$62</f>
        <v>1975</v>
      </c>
      <c r="J37" s="246">
        <f>'16. NOMBRE DE DIOS'!$L$62</f>
        <v>1141</v>
      </c>
      <c r="K37" s="246">
        <f>'16. NOMBRE DE DIOS'!$M$62</f>
        <v>153</v>
      </c>
      <c r="L37" s="246">
        <f>'16. NOMBRE DE DIOS'!$N$62</f>
        <v>1245</v>
      </c>
      <c r="M37" s="245"/>
      <c r="N37" s="245"/>
      <c r="O37" s="245"/>
      <c r="P37" s="246">
        <f>'16. NOMBRE DE DIOS'!O62</f>
        <v>43</v>
      </c>
      <c r="Q37" s="245"/>
      <c r="R37" s="245"/>
      <c r="S37" s="234">
        <f>'16. NOMBRE DE DIOS'!P62</f>
        <v>1</v>
      </c>
      <c r="T37" s="253">
        <f>'16. NOMBRE DE DIOS'!Q62</f>
        <v>225</v>
      </c>
      <c r="U37" s="252">
        <f>SUM(E37:T37)</f>
        <v>8115</v>
      </c>
      <c r="V37" s="315">
        <f>'16. NOMBRE DE DIOS'!$S$62</f>
        <v>14664</v>
      </c>
      <c r="X37"/>
      <c r="Y37"/>
    </row>
    <row r="38" spans="1:25" s="21" customFormat="1" ht="20.100000000000001" customHeight="1" x14ac:dyDescent="0.25">
      <c r="A38" s="347"/>
      <c r="B38" s="349"/>
      <c r="C38" s="351"/>
      <c r="D38" s="259">
        <f>IFERROR(D37/$U37,0)</f>
        <v>8.4534812076401719E-2</v>
      </c>
      <c r="E38" s="259">
        <f>IFERROR(E37/$U37,0)</f>
        <v>0.32791127541589649</v>
      </c>
      <c r="F38" s="259"/>
      <c r="G38" s="259">
        <f t="shared" ref="G38:L38" si="28">IFERROR(G37/$U37,0)</f>
        <v>6.4941466420209495E-2</v>
      </c>
      <c r="H38" s="259">
        <f t="shared" si="28"/>
        <v>1.7744916820702401E-2</v>
      </c>
      <c r="I38" s="259">
        <f t="shared" si="28"/>
        <v>0.24337646333949475</v>
      </c>
      <c r="J38" s="259">
        <f t="shared" si="28"/>
        <v>0.14060382008626002</v>
      </c>
      <c r="K38" s="259">
        <f t="shared" si="28"/>
        <v>1.8853974121996304E-2</v>
      </c>
      <c r="L38" s="259">
        <f t="shared" si="28"/>
        <v>0.15341959334565619</v>
      </c>
      <c r="M38" s="259"/>
      <c r="N38" s="259"/>
      <c r="O38" s="259"/>
      <c r="P38" s="259">
        <f t="shared" ref="P38" si="29">IFERROR(P37/$U37,0)</f>
        <v>5.2988293284041898E-3</v>
      </c>
      <c r="Q38" s="259"/>
      <c r="R38" s="259"/>
      <c r="S38" s="259">
        <f t="shared" ref="S38:U38" si="30">IFERROR(S37/$U37,0)</f>
        <v>1.2322858903265557E-4</v>
      </c>
      <c r="T38" s="259">
        <f t="shared" si="30"/>
        <v>2.7726432532347505E-2</v>
      </c>
      <c r="U38" s="259">
        <f t="shared" si="30"/>
        <v>1</v>
      </c>
      <c r="V38" s="336">
        <f>U37/V37</f>
        <v>0.55339607201309327</v>
      </c>
      <c r="X38"/>
      <c r="Y38"/>
    </row>
    <row r="39" spans="1:25" s="21" customFormat="1" ht="20.100000000000001" customHeight="1" x14ac:dyDescent="0.25">
      <c r="A39" s="352">
        <v>17</v>
      </c>
      <c r="B39" s="353" t="s">
        <v>65</v>
      </c>
      <c r="C39" s="350">
        <v>9</v>
      </c>
      <c r="D39" s="234">
        <f>LARGE(E39:R39,1)-LARGE(E39:R39,2)</f>
        <v>2854</v>
      </c>
      <c r="E39" s="246">
        <f>'17, NUEVO IDEAL'!$H$89</f>
        <v>5581</v>
      </c>
      <c r="F39" s="245"/>
      <c r="G39" s="246">
        <f>'17, NUEVO IDEAL'!$I$89</f>
        <v>2727</v>
      </c>
      <c r="H39" s="245"/>
      <c r="I39" s="245"/>
      <c r="J39" s="246">
        <f>'17, NUEVO IDEAL'!$J$89</f>
        <v>476</v>
      </c>
      <c r="K39" s="246">
        <f>'17, NUEVO IDEAL'!$K$89</f>
        <v>32</v>
      </c>
      <c r="L39" s="246">
        <f>'17, NUEVO IDEAL'!$L$89</f>
        <v>1602</v>
      </c>
      <c r="M39" s="245"/>
      <c r="N39" s="245"/>
      <c r="O39" s="245"/>
      <c r="P39" s="245"/>
      <c r="Q39" s="245"/>
      <c r="R39" s="245"/>
      <c r="S39" s="234">
        <f>'17, NUEVO IDEAL'!$M$89</f>
        <v>5</v>
      </c>
      <c r="T39" s="253">
        <f>'17, NUEVO IDEAL'!$N$89</f>
        <v>178</v>
      </c>
      <c r="U39" s="252">
        <f>SUM(E39:T39)</f>
        <v>10601</v>
      </c>
      <c r="V39" s="315">
        <f>'17, NUEVO IDEAL'!$P$89</f>
        <v>21229</v>
      </c>
      <c r="X39"/>
      <c r="Y39"/>
    </row>
    <row r="40" spans="1:25" s="21" customFormat="1" ht="20.100000000000001" customHeight="1" x14ac:dyDescent="0.25">
      <c r="A40" s="352"/>
      <c r="B40" s="353"/>
      <c r="C40" s="351"/>
      <c r="D40" s="259">
        <f>IFERROR(D39/$U39,0)</f>
        <v>0.26921988491651733</v>
      </c>
      <c r="E40" s="259">
        <f>IFERROR(E39/$U39,0)</f>
        <v>0.52645976794642013</v>
      </c>
      <c r="F40" s="259"/>
      <c r="G40" s="259">
        <f>IFERROR(G39/$U39,0)</f>
        <v>0.25723988302990286</v>
      </c>
      <c r="H40" s="259"/>
      <c r="I40" s="259"/>
      <c r="J40" s="259">
        <f>IFERROR(J39/$U39,0)</f>
        <v>4.4901424393925103E-2</v>
      </c>
      <c r="K40" s="259">
        <f>IFERROR(K39/$U39,0)</f>
        <v>3.0185831525327798E-3</v>
      </c>
      <c r="L40" s="259">
        <f>IFERROR(L39/$U39,0)</f>
        <v>0.1511178190736723</v>
      </c>
      <c r="M40" s="259"/>
      <c r="N40" s="259"/>
      <c r="O40" s="259"/>
      <c r="P40" s="259"/>
      <c r="Q40" s="259"/>
      <c r="R40" s="259"/>
      <c r="S40" s="259">
        <f t="shared" ref="S40:U40" si="31">IFERROR(S39/$U39,0)</f>
        <v>4.7165361758324685E-4</v>
      </c>
      <c r="T40" s="259">
        <f t="shared" si="31"/>
        <v>1.679086878596359E-2</v>
      </c>
      <c r="U40" s="259">
        <f t="shared" si="31"/>
        <v>1</v>
      </c>
      <c r="V40" s="336">
        <f>U39/V39</f>
        <v>0.49936407744123607</v>
      </c>
      <c r="X40"/>
      <c r="Y40"/>
    </row>
    <row r="41" spans="1:25" s="21" customFormat="1" ht="18.95" customHeight="1" x14ac:dyDescent="0.25">
      <c r="A41" s="346">
        <v>18</v>
      </c>
      <c r="B41" s="348" t="s">
        <v>67</v>
      </c>
      <c r="C41" s="350">
        <v>7</v>
      </c>
      <c r="D41" s="234">
        <f>LARGE(E41:R41,1)-LARGE(E41:R41,2)</f>
        <v>463</v>
      </c>
      <c r="E41" s="246">
        <f>'18. OCAMPO'!$H$48</f>
        <v>1253</v>
      </c>
      <c r="F41" s="245"/>
      <c r="G41" s="246">
        <f>'18. OCAMPO'!$I$48</f>
        <v>1716</v>
      </c>
      <c r="H41" s="245"/>
      <c r="I41" s="246">
        <f>'18. OCAMPO'!$J$48</f>
        <v>74</v>
      </c>
      <c r="J41" s="246">
        <f>'18. OCAMPO'!$K$48</f>
        <v>647</v>
      </c>
      <c r="K41" s="245"/>
      <c r="L41" s="246">
        <f>'18. OCAMPO'!$L$48</f>
        <v>682</v>
      </c>
      <c r="M41" s="245"/>
      <c r="N41" s="245"/>
      <c r="O41" s="245"/>
      <c r="P41" s="245"/>
      <c r="Q41" s="246">
        <f>'18. OCAMPO'!$M$48</f>
        <v>116</v>
      </c>
      <c r="R41" s="245"/>
      <c r="S41" s="234">
        <f>'18. OCAMPO'!$N$48</f>
        <v>1</v>
      </c>
      <c r="T41" s="253">
        <f>'18. OCAMPO'!$O$48</f>
        <v>69</v>
      </c>
      <c r="U41" s="252">
        <f>SUM(E41:T41)</f>
        <v>4558</v>
      </c>
      <c r="V41" s="315">
        <f>'18. OCAMPO'!$Q$48</f>
        <v>6803</v>
      </c>
      <c r="X41"/>
      <c r="Y41"/>
    </row>
    <row r="42" spans="1:25" s="21" customFormat="1" ht="18.95" customHeight="1" x14ac:dyDescent="0.25">
      <c r="A42" s="347"/>
      <c r="B42" s="349"/>
      <c r="C42" s="351"/>
      <c r="D42" s="259">
        <f>IFERROR(D41/$U41,0)</f>
        <v>0.10157964019306713</v>
      </c>
      <c r="E42" s="259">
        <f>IFERROR(E41/$U41,0)</f>
        <v>0.27490127248793328</v>
      </c>
      <c r="F42" s="259"/>
      <c r="G42" s="259">
        <f>IFERROR(G41/$U41,0)</f>
        <v>0.37648091268100042</v>
      </c>
      <c r="H42" s="259"/>
      <c r="I42" s="259">
        <f>IFERROR(I41/$U41,0)</f>
        <v>1.6235190873189996E-2</v>
      </c>
      <c r="J42" s="259">
        <f>IFERROR(J41/$U41,0)</f>
        <v>0.14194822290478279</v>
      </c>
      <c r="K42" s="259"/>
      <c r="L42" s="259">
        <f t="shared" ref="L42" si="32">IFERROR(L41/$U41,0)</f>
        <v>0.14962702939885913</v>
      </c>
      <c r="M42" s="259"/>
      <c r="N42" s="259"/>
      <c r="O42" s="259"/>
      <c r="P42" s="259"/>
      <c r="Q42" s="259">
        <f t="shared" ref="Q42" si="33">IFERROR(Q41/$U41,0)</f>
        <v>2.5449758666081616E-2</v>
      </c>
      <c r="R42" s="259"/>
      <c r="S42" s="259">
        <f t="shared" ref="S42:U42" si="34">IFERROR(S41/$U41,0)</f>
        <v>2.1939447125932427E-4</v>
      </c>
      <c r="T42" s="259">
        <f t="shared" si="34"/>
        <v>1.5138218516893374E-2</v>
      </c>
      <c r="U42" s="259">
        <f t="shared" si="34"/>
        <v>1</v>
      </c>
      <c r="V42" s="336">
        <f>U41/V41</f>
        <v>0.66999853006026755</v>
      </c>
      <c r="X42"/>
      <c r="Y42"/>
    </row>
    <row r="43" spans="1:25" s="21" customFormat="1" ht="18.95" customHeight="1" x14ac:dyDescent="0.25">
      <c r="A43" s="352">
        <v>19</v>
      </c>
      <c r="B43" s="353" t="s">
        <v>68</v>
      </c>
      <c r="C43" s="350">
        <v>7</v>
      </c>
      <c r="D43" s="234">
        <f>LARGE(E43:R43,1)-LARGE(E43:R43,2)</f>
        <v>984</v>
      </c>
      <c r="E43" s="246">
        <f>'19. EL ORO'!$H$67</f>
        <v>2400</v>
      </c>
      <c r="F43" s="245"/>
      <c r="G43" s="246">
        <f>'19. EL ORO'!$I$67</f>
        <v>1416</v>
      </c>
      <c r="H43" s="245"/>
      <c r="I43" s="246">
        <f>'19. EL ORO'!$J$67</f>
        <v>1099</v>
      </c>
      <c r="J43" s="246">
        <f>'19. EL ORO'!$K$67</f>
        <v>40</v>
      </c>
      <c r="K43" s="245"/>
      <c r="L43" s="246">
        <f>'19. EL ORO'!$L$67</f>
        <v>301</v>
      </c>
      <c r="M43" s="245"/>
      <c r="N43" s="245"/>
      <c r="O43" s="245"/>
      <c r="P43" s="245"/>
      <c r="Q43" s="245"/>
      <c r="R43" s="245"/>
      <c r="S43" s="234">
        <f>'19. EL ORO'!$M$67</f>
        <v>2</v>
      </c>
      <c r="T43" s="253">
        <f>'19. EL ORO'!$N$67</f>
        <v>103</v>
      </c>
      <c r="U43" s="252">
        <f>SUM(E43:T43)</f>
        <v>5361</v>
      </c>
      <c r="V43" s="315">
        <f>'19. EL ORO'!$P$67</f>
        <v>9787</v>
      </c>
      <c r="X43"/>
      <c r="Y43"/>
    </row>
    <row r="44" spans="1:25" s="21" customFormat="1" ht="18.95" customHeight="1" x14ac:dyDescent="0.25">
      <c r="A44" s="352"/>
      <c r="B44" s="353"/>
      <c r="C44" s="351"/>
      <c r="D44" s="259">
        <f>IFERROR(D43/$U43,0)</f>
        <v>0.18354784555120313</v>
      </c>
      <c r="E44" s="259">
        <f>IFERROR(E43/$U43,0)</f>
        <v>0.4476776720761052</v>
      </c>
      <c r="F44" s="259"/>
      <c r="G44" s="259">
        <f>IFERROR(G43/$U43,0)</f>
        <v>0.26412982652490208</v>
      </c>
      <c r="H44" s="259"/>
      <c r="I44" s="259">
        <f>IFERROR(I43/$U43,0)</f>
        <v>0.20499906733818318</v>
      </c>
      <c r="J44" s="259">
        <f>IFERROR(J43/$U43,0)</f>
        <v>7.4612945346017538E-3</v>
      </c>
      <c r="K44" s="259"/>
      <c r="L44" s="259">
        <f t="shared" ref="L44" si="35">IFERROR(L43/$U43,0)</f>
        <v>5.6146241372878193E-2</v>
      </c>
      <c r="M44" s="259"/>
      <c r="N44" s="259"/>
      <c r="O44" s="259"/>
      <c r="P44" s="259"/>
      <c r="Q44" s="259"/>
      <c r="R44" s="259"/>
      <c r="S44" s="259">
        <f t="shared" ref="S44:U44" si="36">IFERROR(S43/$U43,0)</f>
        <v>3.7306472673008767E-4</v>
      </c>
      <c r="T44" s="259">
        <f t="shared" si="36"/>
        <v>1.9212833426599515E-2</v>
      </c>
      <c r="U44" s="259">
        <f t="shared" si="36"/>
        <v>1</v>
      </c>
      <c r="V44" s="336">
        <f>U43/V43</f>
        <v>0.54776744661285381</v>
      </c>
      <c r="X44"/>
      <c r="Y44"/>
    </row>
    <row r="45" spans="1:25" s="21" customFormat="1" ht="18.95" customHeight="1" x14ac:dyDescent="0.25">
      <c r="A45" s="346">
        <v>20</v>
      </c>
      <c r="B45" s="348" t="s">
        <v>83</v>
      </c>
      <c r="C45" s="350">
        <v>7</v>
      </c>
      <c r="D45" s="234">
        <f>LARGE(E45:R45,1)-LARGE(E45:R45,2)</f>
        <v>610</v>
      </c>
      <c r="E45" s="246">
        <f>'20. OTAEZ'!H45</f>
        <v>28</v>
      </c>
      <c r="F45" s="245"/>
      <c r="G45" s="246">
        <f>'20. OTAEZ'!I45</f>
        <v>371</v>
      </c>
      <c r="H45" s="245"/>
      <c r="I45" s="246">
        <f>'20. OTAEZ'!J45</f>
        <v>107</v>
      </c>
      <c r="J45" s="246">
        <f>'20. OTAEZ'!K45</f>
        <v>811</v>
      </c>
      <c r="K45" s="245"/>
      <c r="L45" s="246">
        <f>'20. OTAEZ'!L45</f>
        <v>1421</v>
      </c>
      <c r="M45" s="245"/>
      <c r="N45" s="245"/>
      <c r="O45" s="245"/>
      <c r="P45" s="245"/>
      <c r="Q45" s="245"/>
      <c r="R45" s="245"/>
      <c r="S45" s="234">
        <f>'20. OTAEZ'!M45</f>
        <v>0</v>
      </c>
      <c r="T45" s="253">
        <f>'20. OTAEZ'!N45</f>
        <v>33</v>
      </c>
      <c r="U45" s="252">
        <f>SUM(E45:T45)</f>
        <v>2771</v>
      </c>
      <c r="V45" s="315">
        <f>'20. OTAEZ'!$P$45</f>
        <v>3867</v>
      </c>
      <c r="X45"/>
      <c r="Y45"/>
    </row>
    <row r="46" spans="1:25" s="21" customFormat="1" ht="18.95" customHeight="1" x14ac:dyDescent="0.25">
      <c r="A46" s="354"/>
      <c r="B46" s="355"/>
      <c r="C46" s="351"/>
      <c r="D46" s="259">
        <f>IFERROR(D45/$U45,0)</f>
        <v>0.22013713460844461</v>
      </c>
      <c r="E46" s="259">
        <f>IFERROR(E45/$U45,0)</f>
        <v>1.0104655359076146E-2</v>
      </c>
      <c r="F46" s="259"/>
      <c r="G46" s="259">
        <f>IFERROR(G45/$U45,0)</f>
        <v>0.13388668350775892</v>
      </c>
      <c r="H46" s="259"/>
      <c r="I46" s="259">
        <f>IFERROR(I45/$U45,0)</f>
        <v>3.8614218693612416E-2</v>
      </c>
      <c r="J46" s="259">
        <f>IFERROR(J45/$U45,0)</f>
        <v>0.29267412486466982</v>
      </c>
      <c r="K46" s="259"/>
      <c r="L46" s="259">
        <f t="shared" ref="L46" si="37">IFERROR(L45/$U45,0)</f>
        <v>0.51281125947311434</v>
      </c>
      <c r="M46" s="259"/>
      <c r="N46" s="259"/>
      <c r="O46" s="259"/>
      <c r="P46" s="259"/>
      <c r="Q46" s="259"/>
      <c r="R46" s="259"/>
      <c r="S46" s="259">
        <f t="shared" ref="S46:U46" si="38">IFERROR(S45/$U45,0)</f>
        <v>0</v>
      </c>
      <c r="T46" s="259">
        <f t="shared" si="38"/>
        <v>1.1909058101768314E-2</v>
      </c>
      <c r="U46" s="259">
        <f t="shared" si="38"/>
        <v>1</v>
      </c>
      <c r="V46" s="336">
        <f>U45/V45</f>
        <v>0.71657615722782519</v>
      </c>
      <c r="X46"/>
      <c r="Y46"/>
    </row>
    <row r="47" spans="1:25" s="21" customFormat="1" ht="19.5" customHeight="1" x14ac:dyDescent="0.25">
      <c r="A47" s="352">
        <v>21</v>
      </c>
      <c r="B47" s="353" t="s">
        <v>85</v>
      </c>
      <c r="C47" s="350">
        <v>7</v>
      </c>
      <c r="D47" s="234">
        <f>LARGE(E47:R47,1)-LARGE(E47:R47,2)</f>
        <v>911</v>
      </c>
      <c r="E47" s="260">
        <f>'21. PANUCO DE CORONADO'!H56</f>
        <v>2283</v>
      </c>
      <c r="F47" s="262"/>
      <c r="G47" s="260">
        <f>'21. PANUCO DE CORONADO'!I56</f>
        <v>3194</v>
      </c>
      <c r="H47" s="260">
        <f>'21. PANUCO DE CORONADO'!J56</f>
        <v>79</v>
      </c>
      <c r="I47" s="260">
        <f>'21. PANUCO DE CORONADO'!K56</f>
        <v>269</v>
      </c>
      <c r="J47" s="262"/>
      <c r="K47" s="260">
        <f>'21. PANUCO DE CORONADO'!L56</f>
        <v>43</v>
      </c>
      <c r="L47" s="260">
        <f>'21. PANUCO DE CORONADO'!M56</f>
        <v>427</v>
      </c>
      <c r="M47" s="262"/>
      <c r="N47" s="262"/>
      <c r="O47" s="262"/>
      <c r="P47" s="262"/>
      <c r="Q47" s="262"/>
      <c r="R47" s="262"/>
      <c r="S47" s="234">
        <f>'21. PANUCO DE CORONADO'!N56</f>
        <v>0</v>
      </c>
      <c r="T47" s="253">
        <f>'21. PANUCO DE CORONADO'!O56</f>
        <v>124</v>
      </c>
      <c r="U47" s="252">
        <f>SUM(E47:T47)</f>
        <v>6419</v>
      </c>
      <c r="V47" s="315">
        <f>'21. PANUCO DE CORONADO'!$Q$56</f>
        <v>10942</v>
      </c>
      <c r="X47"/>
      <c r="Y47"/>
    </row>
    <row r="48" spans="1:25" s="21" customFormat="1" ht="19.5" customHeight="1" x14ac:dyDescent="0.25">
      <c r="A48" s="352"/>
      <c r="B48" s="353"/>
      <c r="C48" s="351"/>
      <c r="D48" s="259">
        <f>IFERROR(D47/$U47,0)</f>
        <v>0.14192241782209067</v>
      </c>
      <c r="E48" s="259">
        <f>IFERROR(E47/$U47,0)</f>
        <v>0.35566287583735784</v>
      </c>
      <c r="F48" s="259"/>
      <c r="G48" s="259">
        <f>IFERROR(G47/$U47,0)</f>
        <v>0.49758529365944854</v>
      </c>
      <c r="H48" s="259">
        <f>IFERROR(H47/$U47,0)</f>
        <v>1.2307212961520486E-2</v>
      </c>
      <c r="I48" s="259">
        <f>IFERROR(I47/$U47,0)</f>
        <v>4.1906839071506462E-2</v>
      </c>
      <c r="J48" s="259"/>
      <c r="K48" s="259">
        <f>IFERROR(K47/$U47,0)</f>
        <v>6.6988627512073531E-3</v>
      </c>
      <c r="L48" s="259">
        <f t="shared" ref="L48" si="39">IFERROR(L47/$U47,0)</f>
        <v>6.6521264994547441E-2</v>
      </c>
      <c r="M48" s="259"/>
      <c r="N48" s="259"/>
      <c r="O48" s="259"/>
      <c r="P48" s="259"/>
      <c r="Q48" s="259"/>
      <c r="R48" s="259"/>
      <c r="S48" s="259">
        <f t="shared" ref="S48:U48" si="40">IFERROR(S47/$U47,0)</f>
        <v>0</v>
      </c>
      <c r="T48" s="259">
        <f t="shared" si="40"/>
        <v>1.9317650724411901E-2</v>
      </c>
      <c r="U48" s="259">
        <f t="shared" si="40"/>
        <v>1</v>
      </c>
      <c r="V48" s="336">
        <f>U47/V47</f>
        <v>0.58663864010235789</v>
      </c>
      <c r="X48"/>
      <c r="Y48"/>
    </row>
    <row r="49" spans="1:25" s="21" customFormat="1" ht="19.5" customHeight="1" x14ac:dyDescent="0.25">
      <c r="A49" s="346">
        <v>22</v>
      </c>
      <c r="B49" s="348" t="s">
        <v>87</v>
      </c>
      <c r="C49" s="350">
        <v>7</v>
      </c>
      <c r="D49" s="234">
        <f>LARGE(E49:R49,1)-LARGE(E49:R49,2)</f>
        <v>512</v>
      </c>
      <c r="E49" s="246">
        <f>'22. PEÑON BLANCO'!$H$48</f>
        <v>1541</v>
      </c>
      <c r="F49" s="245"/>
      <c r="G49" s="246">
        <f>'22. PEÑON BLANCO'!$I$48</f>
        <v>2053</v>
      </c>
      <c r="H49" s="246">
        <f>'22. PEÑON BLANCO'!$J$48</f>
        <v>70</v>
      </c>
      <c r="I49" s="245"/>
      <c r="J49" s="245"/>
      <c r="K49" s="246">
        <f>'22. PEÑON BLANCO'!$K$48</f>
        <v>130</v>
      </c>
      <c r="L49" s="246">
        <f>'22. PEÑON BLANCO'!$L$48</f>
        <v>1366</v>
      </c>
      <c r="M49" s="245"/>
      <c r="N49" s="245"/>
      <c r="O49" s="245"/>
      <c r="P49" s="245"/>
      <c r="Q49" s="245"/>
      <c r="R49" s="245"/>
      <c r="S49" s="234">
        <f>'22. PEÑON BLANCO'!$M$48</f>
        <v>0</v>
      </c>
      <c r="T49" s="234">
        <f>'22. PEÑON BLANCO'!$N$48</f>
        <v>99</v>
      </c>
      <c r="U49" s="236">
        <f>SUM(E49:T49)</f>
        <v>5259</v>
      </c>
      <c r="V49" s="316">
        <f>'22. PEÑON BLANCO'!$P$48</f>
        <v>8442</v>
      </c>
      <c r="X49"/>
      <c r="Y49"/>
    </row>
    <row r="50" spans="1:25" s="21" customFormat="1" ht="19.5" customHeight="1" x14ac:dyDescent="0.25">
      <c r="A50" s="347"/>
      <c r="B50" s="349"/>
      <c r="C50" s="351"/>
      <c r="D50" s="259">
        <f>IFERROR(D49/$U49,0)</f>
        <v>9.7356911960448753E-2</v>
      </c>
      <c r="E50" s="259">
        <f>IFERROR(E49/$U49,0)</f>
        <v>0.29302148697471003</v>
      </c>
      <c r="F50" s="259"/>
      <c r="G50" s="259">
        <f>IFERROR(G49/$U49,0)</f>
        <v>0.3903783989351588</v>
      </c>
      <c r="H50" s="259">
        <f>IFERROR(H49/$U49,0)</f>
        <v>1.3310515307092603E-2</v>
      </c>
      <c r="I50" s="259"/>
      <c r="J50" s="259"/>
      <c r="K50" s="259">
        <f>IFERROR(K49/$U49,0)</f>
        <v>2.4719528427457692E-2</v>
      </c>
      <c r="L50" s="259">
        <f t="shared" ref="L50" si="41">IFERROR(L49/$U49,0)</f>
        <v>0.25974519870697849</v>
      </c>
      <c r="M50" s="259"/>
      <c r="N50" s="259"/>
      <c r="O50" s="259"/>
      <c r="P50" s="259"/>
      <c r="Q50" s="259"/>
      <c r="R50" s="259"/>
      <c r="S50" s="259">
        <f t="shared" ref="S50:U50" si="42">IFERROR(S49/$U49,0)</f>
        <v>0</v>
      </c>
      <c r="T50" s="259">
        <f t="shared" si="42"/>
        <v>1.8824871648602397E-2</v>
      </c>
      <c r="U50" s="259">
        <f t="shared" si="42"/>
        <v>1</v>
      </c>
      <c r="V50" s="336">
        <f>U49/V49</f>
        <v>0.62295664534470507</v>
      </c>
      <c r="X50"/>
      <c r="Y50"/>
    </row>
    <row r="51" spans="1:25" s="21" customFormat="1" ht="19.5" customHeight="1" x14ac:dyDescent="0.25">
      <c r="A51" s="352">
        <v>23</v>
      </c>
      <c r="B51" s="353" t="s">
        <v>69</v>
      </c>
      <c r="C51" s="350">
        <v>9</v>
      </c>
      <c r="D51" s="234">
        <f>LARGE(E51:R51,1)-LARGE(E51:R51,2)</f>
        <v>781</v>
      </c>
      <c r="E51" s="246">
        <f>'23. POANAS'!H77</f>
        <v>3238</v>
      </c>
      <c r="F51" s="245"/>
      <c r="G51" s="246">
        <f>'23. POANAS'!I77</f>
        <v>3253</v>
      </c>
      <c r="H51" s="246">
        <f>'23. POANAS'!J77</f>
        <v>612</v>
      </c>
      <c r="I51" s="246">
        <f>'23. POANAS'!K77</f>
        <v>127</v>
      </c>
      <c r="J51" s="246">
        <f>'23. POANAS'!L77</f>
        <v>4034</v>
      </c>
      <c r="K51" s="246">
        <f>'23. POANAS'!M77</f>
        <v>22</v>
      </c>
      <c r="L51" s="246">
        <f>'23. POANAS'!N77</f>
        <v>502</v>
      </c>
      <c r="M51" s="245"/>
      <c r="N51" s="245"/>
      <c r="O51" s="245"/>
      <c r="P51" s="245"/>
      <c r="Q51" s="245"/>
      <c r="R51" s="245"/>
      <c r="S51" s="246">
        <f>'23. POANAS'!O77</f>
        <v>5</v>
      </c>
      <c r="T51" s="256">
        <f>'23. POANAS'!P77</f>
        <v>214</v>
      </c>
      <c r="U51" s="252">
        <f>SUM(E51:T51)</f>
        <v>12007</v>
      </c>
      <c r="V51" s="315">
        <f>'23. POANAS'!$R$77</f>
        <v>19569</v>
      </c>
      <c r="X51"/>
      <c r="Y51"/>
    </row>
    <row r="52" spans="1:25" s="21" customFormat="1" ht="19.5" customHeight="1" x14ac:dyDescent="0.25">
      <c r="A52" s="352"/>
      <c r="B52" s="353"/>
      <c r="C52" s="351"/>
      <c r="D52" s="259">
        <f>IFERROR(D51/$U51,0)</f>
        <v>6.504539018905639E-2</v>
      </c>
      <c r="E52" s="259">
        <f>IFERROR(E51/$U51,0)</f>
        <v>0.26967602232031312</v>
      </c>
      <c r="F52" s="259"/>
      <c r="G52" s="259">
        <f t="shared" ref="G52:L52" si="43">IFERROR(G51/$U51,0)</f>
        <v>0.27092529357874573</v>
      </c>
      <c r="H52" s="259">
        <f t="shared" si="43"/>
        <v>5.0970267344049303E-2</v>
      </c>
      <c r="I52" s="259">
        <f t="shared" si="43"/>
        <v>1.0577163321395853E-2</v>
      </c>
      <c r="J52" s="259">
        <f t="shared" si="43"/>
        <v>0.33597068376780209</v>
      </c>
      <c r="K52" s="259">
        <f t="shared" si="43"/>
        <v>1.8322645123677855E-3</v>
      </c>
      <c r="L52" s="259">
        <f t="shared" si="43"/>
        <v>4.180894478221038E-2</v>
      </c>
      <c r="M52" s="259"/>
      <c r="N52" s="259"/>
      <c r="O52" s="259"/>
      <c r="P52" s="259"/>
      <c r="Q52" s="259"/>
      <c r="R52" s="259"/>
      <c r="S52" s="259">
        <f t="shared" ref="S52:U52" si="44">IFERROR(S51/$U51,0)</f>
        <v>4.1642375281086033E-4</v>
      </c>
      <c r="T52" s="259">
        <f t="shared" si="44"/>
        <v>1.7822936620304822E-2</v>
      </c>
      <c r="U52" s="259">
        <f t="shared" si="44"/>
        <v>1</v>
      </c>
      <c r="V52" s="336">
        <f>U51/V51</f>
        <v>0.61357248709693901</v>
      </c>
      <c r="X52"/>
      <c r="Y52"/>
    </row>
    <row r="53" spans="1:25" s="21" customFormat="1" ht="20.25" customHeight="1" x14ac:dyDescent="0.25">
      <c r="A53" s="346">
        <v>24</v>
      </c>
      <c r="B53" s="348" t="s">
        <v>72</v>
      </c>
      <c r="C53" s="350">
        <v>9</v>
      </c>
      <c r="D53" s="234">
        <f>LARGE(E53:R53,1)-LARGE(E53:R53,2)</f>
        <v>981</v>
      </c>
      <c r="E53" s="246">
        <f>'24, PUEBLO NUEVO'!$H$128</f>
        <v>4721</v>
      </c>
      <c r="F53" s="245"/>
      <c r="G53" s="246">
        <f>'24, PUEBLO NUEVO'!$I$128</f>
        <v>5702</v>
      </c>
      <c r="H53" s="246">
        <f>'24, PUEBLO NUEVO'!$J$128</f>
        <v>439</v>
      </c>
      <c r="I53" s="246">
        <f>'24, PUEBLO NUEVO'!$K$128</f>
        <v>155</v>
      </c>
      <c r="J53" s="246">
        <f>'24, PUEBLO NUEVO'!$L$128</f>
        <v>272</v>
      </c>
      <c r="K53" s="246">
        <f>'24, PUEBLO NUEVO'!$M$128</f>
        <v>161</v>
      </c>
      <c r="L53" s="246">
        <f>'24, PUEBLO NUEVO'!$N$128</f>
        <v>4180</v>
      </c>
      <c r="M53" s="245"/>
      <c r="N53" s="245"/>
      <c r="O53" s="245"/>
      <c r="P53" s="245"/>
      <c r="Q53" s="245"/>
      <c r="R53" s="245"/>
      <c r="S53" s="234">
        <f>'24, PUEBLO NUEVO'!$O$128</f>
        <v>6</v>
      </c>
      <c r="T53" s="253">
        <f>'24, PUEBLO NUEVO'!$P$128</f>
        <v>422</v>
      </c>
      <c r="U53" s="252">
        <f>SUM(E53:T53)</f>
        <v>16058</v>
      </c>
      <c r="V53" s="315">
        <f>'24, PUEBLO NUEVO'!$R$128</f>
        <v>33109</v>
      </c>
      <c r="X53"/>
      <c r="Y53"/>
    </row>
    <row r="54" spans="1:25" s="21" customFormat="1" ht="20.25" customHeight="1" x14ac:dyDescent="0.25">
      <c r="A54" s="347"/>
      <c r="B54" s="349"/>
      <c r="C54" s="351"/>
      <c r="D54" s="259">
        <f>IFERROR(D53/$U53,0)</f>
        <v>6.1091044962012703E-2</v>
      </c>
      <c r="E54" s="259">
        <f>IFERROR(E53/$U53,0)</f>
        <v>0.29399676173869721</v>
      </c>
      <c r="F54" s="259"/>
      <c r="G54" s="259">
        <f t="shared" ref="G54:L54" si="45">IFERROR(G53/$U53,0)</f>
        <v>0.35508780670070994</v>
      </c>
      <c r="H54" s="259">
        <f t="shared" si="45"/>
        <v>2.7338398306140241E-2</v>
      </c>
      <c r="I54" s="259">
        <f t="shared" si="45"/>
        <v>9.6525096525096523E-3</v>
      </c>
      <c r="J54" s="259">
        <f t="shared" si="45"/>
        <v>1.6938597583758874E-2</v>
      </c>
      <c r="K54" s="259">
        <f t="shared" si="45"/>
        <v>1.0026155187445511E-2</v>
      </c>
      <c r="L54" s="259">
        <f t="shared" si="45"/>
        <v>0.26030638933864741</v>
      </c>
      <c r="M54" s="259"/>
      <c r="N54" s="259"/>
      <c r="O54" s="259"/>
      <c r="P54" s="259"/>
      <c r="Q54" s="259"/>
      <c r="R54" s="259"/>
      <c r="S54" s="259">
        <f t="shared" ref="S54:U54" si="46">IFERROR(S53/$U53,0)</f>
        <v>3.7364553493585752E-4</v>
      </c>
      <c r="T54" s="259">
        <f t="shared" si="46"/>
        <v>2.6279735957155312E-2</v>
      </c>
      <c r="U54" s="259">
        <f t="shared" si="46"/>
        <v>1</v>
      </c>
      <c r="V54" s="336">
        <f>U53/V53</f>
        <v>0.48500407744117913</v>
      </c>
      <c r="X54"/>
      <c r="Y54"/>
    </row>
    <row r="55" spans="1:25" s="21" customFormat="1" ht="20.25" customHeight="1" x14ac:dyDescent="0.25">
      <c r="A55" s="352">
        <v>25</v>
      </c>
      <c r="B55" s="353" t="s">
        <v>71</v>
      </c>
      <c r="C55" s="350">
        <v>7</v>
      </c>
      <c r="D55" s="234">
        <f>LARGE(E55:R55,1)-LARGE(E55:R55,2)</f>
        <v>2058</v>
      </c>
      <c r="E55" s="246">
        <f>'25. RODEO'!$H$59</f>
        <v>3244</v>
      </c>
      <c r="F55" s="245"/>
      <c r="G55" s="246">
        <f>'25. RODEO'!$I$59</f>
        <v>1186</v>
      </c>
      <c r="H55" s="245"/>
      <c r="I55" s="245"/>
      <c r="J55" s="246">
        <f>'25. RODEO'!$J$59</f>
        <v>866</v>
      </c>
      <c r="K55" s="246">
        <f>'25. RODEO'!$K$59</f>
        <v>67</v>
      </c>
      <c r="L55" s="246">
        <f>'25. RODEO'!$L$59</f>
        <v>410</v>
      </c>
      <c r="M55" s="245"/>
      <c r="N55" s="245"/>
      <c r="O55" s="245"/>
      <c r="P55" s="245"/>
      <c r="Q55" s="245"/>
      <c r="R55" s="245"/>
      <c r="S55" s="234">
        <f>'25. RODEO'!$M$59</f>
        <v>10</v>
      </c>
      <c r="T55" s="253">
        <f>'25. RODEO'!$N$59</f>
        <v>91</v>
      </c>
      <c r="U55" s="252">
        <f>SUM(E55:T55)</f>
        <v>5874</v>
      </c>
      <c r="V55" s="315">
        <f>'25. RODEO'!$P$59</f>
        <v>9957</v>
      </c>
      <c r="X55"/>
      <c r="Y55"/>
    </row>
    <row r="56" spans="1:25" s="21" customFormat="1" ht="20.25" customHeight="1" x14ac:dyDescent="0.25">
      <c r="A56" s="352"/>
      <c r="B56" s="353"/>
      <c r="C56" s="351"/>
      <c r="D56" s="259">
        <f>IFERROR(D55/$U55,0)</f>
        <v>0.35035750766087842</v>
      </c>
      <c r="E56" s="259">
        <f>IFERROR(E55/$U55,0)</f>
        <v>0.55226421518556346</v>
      </c>
      <c r="F56" s="259"/>
      <c r="G56" s="259">
        <f>IFERROR(G55/$U55,0)</f>
        <v>0.20190670752468506</v>
      </c>
      <c r="H56" s="259"/>
      <c r="I56" s="259"/>
      <c r="J56" s="259">
        <f>IFERROR(J55/$U55,0)</f>
        <v>0.1474293496765407</v>
      </c>
      <c r="K56" s="259">
        <f>IFERROR(K55/$U55,0)</f>
        <v>1.1406196799455226E-2</v>
      </c>
      <c r="L56" s="259">
        <f>IFERROR(L55/$U55,0)</f>
        <v>6.9799114742934973E-2</v>
      </c>
      <c r="M56" s="259"/>
      <c r="N56" s="259"/>
      <c r="O56" s="259"/>
      <c r="P56" s="259"/>
      <c r="Q56" s="259"/>
      <c r="R56" s="259"/>
      <c r="S56" s="259">
        <f t="shared" ref="S56:U56" si="47">IFERROR(S55/$U55,0)</f>
        <v>1.7024174327545114E-3</v>
      </c>
      <c r="T56" s="259">
        <f t="shared" si="47"/>
        <v>1.5491998638066053E-2</v>
      </c>
      <c r="U56" s="259">
        <f t="shared" si="47"/>
        <v>1</v>
      </c>
      <c r="V56" s="336">
        <f>U55/V55</f>
        <v>0.58993672793009944</v>
      </c>
      <c r="X56"/>
      <c r="Y56"/>
    </row>
    <row r="57" spans="1:25" s="21" customFormat="1" ht="19.5" customHeight="1" x14ac:dyDescent="0.25">
      <c r="A57" s="346">
        <v>26</v>
      </c>
      <c r="B57" s="348" t="s">
        <v>74</v>
      </c>
      <c r="C57" s="350">
        <v>7</v>
      </c>
      <c r="D57" s="234">
        <f>LARGE(E57:R57,1)-LARGE(E57:R57,2)</f>
        <v>201</v>
      </c>
      <c r="E57" s="246">
        <f>'26. SAN BERNARDO'!$H$39</f>
        <v>958</v>
      </c>
      <c r="F57" s="245"/>
      <c r="G57" s="246">
        <f>'26. SAN BERNARDO'!$I$39</f>
        <v>757</v>
      </c>
      <c r="H57" s="245"/>
      <c r="I57" s="245"/>
      <c r="J57" s="245"/>
      <c r="K57" s="245"/>
      <c r="L57" s="246">
        <f>'26. SAN BERNARDO'!$J$39</f>
        <v>74</v>
      </c>
      <c r="M57" s="245"/>
      <c r="N57" s="245"/>
      <c r="O57" s="245"/>
      <c r="P57" s="245"/>
      <c r="Q57" s="245"/>
      <c r="R57" s="245"/>
      <c r="S57" s="234">
        <f>'26. SAN BERNARDO'!$K$39</f>
        <v>0</v>
      </c>
      <c r="T57" s="253">
        <f>'26. SAN BERNARDO'!$L$39</f>
        <v>22</v>
      </c>
      <c r="U57" s="252">
        <f>SUM(E57:T57)</f>
        <v>1811</v>
      </c>
      <c r="V57" s="315">
        <f>'26. SAN BERNARDO'!$N$39</f>
        <v>2736</v>
      </c>
      <c r="X57"/>
      <c r="Y57"/>
    </row>
    <row r="58" spans="1:25" s="21" customFormat="1" ht="19.5" customHeight="1" x14ac:dyDescent="0.25">
      <c r="A58" s="347"/>
      <c r="B58" s="349"/>
      <c r="C58" s="351"/>
      <c r="D58" s="259">
        <f>IFERROR(D57/$U57,0)</f>
        <v>0.11098840419657648</v>
      </c>
      <c r="E58" s="259">
        <f>IFERROR(E57/$U57,0)</f>
        <v>0.52898950855880733</v>
      </c>
      <c r="F58" s="259"/>
      <c r="G58" s="259">
        <f>IFERROR(G57/$U57,0)</f>
        <v>0.41800110436223081</v>
      </c>
      <c r="H58" s="259"/>
      <c r="I58" s="259"/>
      <c r="J58" s="259"/>
      <c r="K58" s="259"/>
      <c r="L58" s="259">
        <f t="shared" ref="L58" si="48">IFERROR(L57/$U57,0)</f>
        <v>4.0861402540033134E-2</v>
      </c>
      <c r="M58" s="259"/>
      <c r="N58" s="259"/>
      <c r="O58" s="259"/>
      <c r="P58" s="259"/>
      <c r="Q58" s="259"/>
      <c r="R58" s="259"/>
      <c r="S58" s="259">
        <f t="shared" ref="S58:U58" si="49">IFERROR(S57/$U57,0)</f>
        <v>0</v>
      </c>
      <c r="T58" s="259">
        <f t="shared" si="49"/>
        <v>1.2147984538928768E-2</v>
      </c>
      <c r="U58" s="259">
        <f t="shared" si="49"/>
        <v>1</v>
      </c>
      <c r="V58" s="336">
        <f>U57/V57</f>
        <v>0.66191520467836262</v>
      </c>
      <c r="X58"/>
      <c r="Y58"/>
    </row>
    <row r="59" spans="1:25" s="21" customFormat="1" ht="19.5" customHeight="1" x14ac:dyDescent="0.25">
      <c r="A59" s="352">
        <v>27</v>
      </c>
      <c r="B59" s="353" t="s">
        <v>76</v>
      </c>
      <c r="C59" s="350">
        <v>9</v>
      </c>
      <c r="D59" s="234">
        <f>LARGE(E59:R59,1)-LARGE(E59:R59,2)</f>
        <v>1069</v>
      </c>
      <c r="E59" s="246">
        <f>'27, SAN DIMAS'!$H$90</f>
        <v>3112</v>
      </c>
      <c r="F59" s="245"/>
      <c r="G59" s="246">
        <f>'27, SAN DIMAS'!$I$90</f>
        <v>2043</v>
      </c>
      <c r="H59" s="245"/>
      <c r="I59" s="245"/>
      <c r="J59" s="246">
        <f>'27, SAN DIMAS'!$J$90</f>
        <v>481</v>
      </c>
      <c r="K59" s="246">
        <f>'27, SAN DIMAS'!$K$90</f>
        <v>86</v>
      </c>
      <c r="L59" s="246">
        <f>'27, SAN DIMAS'!$L$90</f>
        <v>1819</v>
      </c>
      <c r="M59" s="245"/>
      <c r="N59" s="245"/>
      <c r="O59" s="245"/>
      <c r="P59" s="245"/>
      <c r="Q59" s="245"/>
      <c r="R59" s="245"/>
      <c r="S59" s="246">
        <f>'27, SAN DIMAS'!$M$90</f>
        <v>0</v>
      </c>
      <c r="T59" s="256">
        <f>'27, SAN DIMAS'!$N$90</f>
        <v>114</v>
      </c>
      <c r="U59" s="252">
        <f>SUM(E59:T59)</f>
        <v>7655</v>
      </c>
      <c r="V59" s="315">
        <f>'27, SAN DIMAS'!$P$90</f>
        <v>13711</v>
      </c>
      <c r="X59"/>
      <c r="Y59"/>
    </row>
    <row r="60" spans="1:25" s="21" customFormat="1" ht="19.5" customHeight="1" x14ac:dyDescent="0.25">
      <c r="A60" s="352"/>
      <c r="B60" s="353"/>
      <c r="C60" s="351"/>
      <c r="D60" s="259">
        <f>IFERROR(D59/$U59,0)</f>
        <v>0.13964728935336382</v>
      </c>
      <c r="E60" s="259">
        <f>IFERROR(E59/$U59,0)</f>
        <v>0.40653167864141082</v>
      </c>
      <c r="F60" s="259"/>
      <c r="G60" s="259">
        <f>IFERROR(G59/$U59,0)</f>
        <v>0.26688438928804703</v>
      </c>
      <c r="H60" s="259"/>
      <c r="I60" s="259"/>
      <c r="J60" s="259">
        <f>IFERROR(J59/$U59,0)</f>
        <v>6.2834748530372311E-2</v>
      </c>
      <c r="K60" s="259">
        <f>IFERROR(K59/$U59,0)</f>
        <v>1.1234487263226648E-2</v>
      </c>
      <c r="L60" s="259">
        <f>IFERROR(L59/$U59,0)</f>
        <v>0.23762246897452646</v>
      </c>
      <c r="M60" s="259"/>
      <c r="N60" s="259"/>
      <c r="O60" s="259"/>
      <c r="P60" s="259"/>
      <c r="Q60" s="259"/>
      <c r="R60" s="259"/>
      <c r="S60" s="259">
        <f t="shared" ref="S60:U60" si="50">IFERROR(S59/$U59,0)</f>
        <v>0</v>
      </c>
      <c r="T60" s="259">
        <f t="shared" si="50"/>
        <v>1.4892227302416721E-2</v>
      </c>
      <c r="U60" s="259">
        <f t="shared" si="50"/>
        <v>1</v>
      </c>
      <c r="V60" s="336">
        <f>U59/V59</f>
        <v>0.55831084530668806</v>
      </c>
      <c r="X60"/>
      <c r="Y60"/>
    </row>
    <row r="61" spans="1:25" s="21" customFormat="1" ht="18.600000000000001" customHeight="1" x14ac:dyDescent="0.25">
      <c r="A61" s="346">
        <v>28</v>
      </c>
      <c r="B61" s="348" t="s">
        <v>90</v>
      </c>
      <c r="C61" s="350">
        <v>7</v>
      </c>
      <c r="D61" s="234">
        <f>LARGE(E61:R61,1)-LARGE(E61:R61,2)</f>
        <v>6</v>
      </c>
      <c r="E61" s="246">
        <f>'28. SAN JUAN DE GUADALUPE'!H40</f>
        <v>1074</v>
      </c>
      <c r="F61" s="245"/>
      <c r="G61" s="246">
        <f>'28. SAN JUAN DE GUADALUPE'!I40</f>
        <v>1080</v>
      </c>
      <c r="H61" s="246">
        <f>'28. SAN JUAN DE GUADALUPE'!J40</f>
        <v>787</v>
      </c>
      <c r="I61" s="245"/>
      <c r="J61" s="245"/>
      <c r="K61" s="246">
        <f>'28. SAN JUAN DE GUADALUPE'!K40</f>
        <v>12</v>
      </c>
      <c r="L61" s="246">
        <f>'28. SAN JUAN DE GUADALUPE'!L40</f>
        <v>160</v>
      </c>
      <c r="M61" s="245"/>
      <c r="N61" s="245"/>
      <c r="O61" s="245"/>
      <c r="P61" s="245"/>
      <c r="Q61" s="245"/>
      <c r="R61" s="245"/>
      <c r="S61" s="234">
        <f>'28. SAN JUAN DE GUADALUPE'!M40</f>
        <v>0</v>
      </c>
      <c r="T61" s="253">
        <f>'28. SAN JUAN DE GUADALUPE'!N40</f>
        <v>34</v>
      </c>
      <c r="U61" s="252">
        <f>SUM(E61:T61)</f>
        <v>3147</v>
      </c>
      <c r="V61" s="315">
        <f>'28. SAN JUAN DE GUADALUPE'!$P$40</f>
        <v>4340</v>
      </c>
      <c r="X61"/>
      <c r="Y61"/>
    </row>
    <row r="62" spans="1:25" s="21" customFormat="1" ht="18.600000000000001" customHeight="1" x14ac:dyDescent="0.25">
      <c r="A62" s="347"/>
      <c r="B62" s="349"/>
      <c r="C62" s="351"/>
      <c r="D62" s="259">
        <f>IFERROR(D61/$U61,0)</f>
        <v>1.9065776930409914E-3</v>
      </c>
      <c r="E62" s="259">
        <f>IFERROR(E61/$U61,0)</f>
        <v>0.34127740705433746</v>
      </c>
      <c r="F62" s="259"/>
      <c r="G62" s="259">
        <f>IFERROR(G61/$U61,0)</f>
        <v>0.34318398474737843</v>
      </c>
      <c r="H62" s="259">
        <f>IFERROR(H61/$U61,0)</f>
        <v>0.25007944073721006</v>
      </c>
      <c r="I62" s="259"/>
      <c r="J62" s="259"/>
      <c r="K62" s="259">
        <f>IFERROR(K61/$U61,0)</f>
        <v>3.8131553860819827E-3</v>
      </c>
      <c r="L62" s="259">
        <f t="shared" ref="L62" si="51">IFERROR(L61/$U61,0)</f>
        <v>5.0842071814426439E-2</v>
      </c>
      <c r="M62" s="259"/>
      <c r="N62" s="259"/>
      <c r="O62" s="259"/>
      <c r="P62" s="259"/>
      <c r="Q62" s="259"/>
      <c r="R62" s="259"/>
      <c r="S62" s="259">
        <f t="shared" ref="S62:U62" si="52">IFERROR(S61/$U61,0)</f>
        <v>0</v>
      </c>
      <c r="T62" s="259">
        <f t="shared" si="52"/>
        <v>1.0803940260565617E-2</v>
      </c>
      <c r="U62" s="259">
        <f t="shared" si="52"/>
        <v>1</v>
      </c>
      <c r="V62" s="336">
        <f>U61/V61</f>
        <v>0.72511520737327184</v>
      </c>
      <c r="X62"/>
      <c r="Y62"/>
    </row>
    <row r="63" spans="1:25" s="21" customFormat="1" ht="18.600000000000001" customHeight="1" x14ac:dyDescent="0.25">
      <c r="A63" s="352">
        <v>29</v>
      </c>
      <c r="B63" s="353" t="s">
        <v>92</v>
      </c>
      <c r="C63" s="350">
        <v>7</v>
      </c>
      <c r="D63" s="234">
        <f>LARGE(E63:R63,1)-LARGE(E63:R63,2)</f>
        <v>732</v>
      </c>
      <c r="E63" s="246">
        <f>'29. SAN JUAN DEL RIO'!H64</f>
        <v>1060</v>
      </c>
      <c r="F63" s="245"/>
      <c r="G63" s="246">
        <f>'29. SAN JUAN DEL RIO'!I64</f>
        <v>2531</v>
      </c>
      <c r="H63" s="246">
        <f>'29. SAN JUAN DEL RIO'!J64</f>
        <v>300</v>
      </c>
      <c r="I63" s="245"/>
      <c r="J63" s="245"/>
      <c r="K63" s="246">
        <f>'29. SAN JUAN DEL RIO'!K64</f>
        <v>503</v>
      </c>
      <c r="L63" s="246">
        <f>'29. SAN JUAN DEL RIO'!L64</f>
        <v>1799</v>
      </c>
      <c r="M63" s="245"/>
      <c r="N63" s="245"/>
      <c r="O63" s="245"/>
      <c r="P63" s="245"/>
      <c r="Q63" s="245"/>
      <c r="R63" s="245"/>
      <c r="S63" s="234">
        <f>'29. SAN JUAN DEL RIO'!M64</f>
        <v>0</v>
      </c>
      <c r="T63" s="253">
        <f>'29. SAN JUAN DEL RIO'!N64</f>
        <v>110</v>
      </c>
      <c r="U63" s="252">
        <f>SUM(E63:T63)</f>
        <v>6303</v>
      </c>
      <c r="V63" s="315">
        <f>'29. SAN JUAN DEL RIO'!$P$64</f>
        <v>9966</v>
      </c>
      <c r="X63"/>
      <c r="Y63"/>
    </row>
    <row r="64" spans="1:25" s="21" customFormat="1" ht="18.600000000000001" customHeight="1" x14ac:dyDescent="0.25">
      <c r="A64" s="352"/>
      <c r="B64" s="353"/>
      <c r="C64" s="351"/>
      <c r="D64" s="259">
        <f>IFERROR(D63/$U63,0)</f>
        <v>0.11613517372679677</v>
      </c>
      <c r="E64" s="259">
        <f>IFERROR(E63/$U63,0)</f>
        <v>0.16817388545137235</v>
      </c>
      <c r="F64" s="259"/>
      <c r="G64" s="259">
        <f>IFERROR(G63/$U63,0)</f>
        <v>0.40155481516738062</v>
      </c>
      <c r="H64" s="259">
        <f>IFERROR(H63/$U63,0)</f>
        <v>4.7596382674916705E-2</v>
      </c>
      <c r="I64" s="259"/>
      <c r="J64" s="259"/>
      <c r="K64" s="259">
        <f>IFERROR(K63/$U63,0)</f>
        <v>7.9803268284943676E-2</v>
      </c>
      <c r="L64" s="259">
        <f t="shared" ref="L64" si="53">IFERROR(L63/$U63,0)</f>
        <v>0.28541964144058385</v>
      </c>
      <c r="M64" s="259"/>
      <c r="N64" s="259"/>
      <c r="O64" s="259"/>
      <c r="P64" s="259"/>
      <c r="Q64" s="259"/>
      <c r="R64" s="259"/>
      <c r="S64" s="259">
        <f t="shared" ref="S64:U64" si="54">IFERROR(S63/$U63,0)</f>
        <v>0</v>
      </c>
      <c r="T64" s="259">
        <f t="shared" si="54"/>
        <v>1.7452006980802792E-2</v>
      </c>
      <c r="U64" s="259">
        <f t="shared" si="54"/>
        <v>1</v>
      </c>
      <c r="V64" s="336">
        <f>U63/V63</f>
        <v>0.63245033112582782</v>
      </c>
      <c r="X64"/>
      <c r="Y64"/>
    </row>
    <row r="65" spans="1:25" s="21" customFormat="1" ht="18.600000000000001" customHeight="1" x14ac:dyDescent="0.25">
      <c r="A65" s="346">
        <v>30</v>
      </c>
      <c r="B65" s="348" t="s">
        <v>94</v>
      </c>
      <c r="C65" s="350">
        <v>7</v>
      </c>
      <c r="D65" s="234">
        <f>LARGE(E65:R65,1)-LARGE(E65:R65,2)</f>
        <v>340</v>
      </c>
      <c r="E65" s="246">
        <f>'30. SAN LUIS DEL CORDERO'!H24</f>
        <v>686</v>
      </c>
      <c r="F65" s="245"/>
      <c r="G65" s="246">
        <f>'30. SAN LUIS DEL CORDERO'!I24</f>
        <v>89</v>
      </c>
      <c r="H65" s="245"/>
      <c r="I65" s="246">
        <f>'30. SAN LUIS DEL CORDERO'!J24</f>
        <v>83</v>
      </c>
      <c r="J65" s="245"/>
      <c r="K65" s="245"/>
      <c r="L65" s="246">
        <f>'30. SAN LUIS DEL CORDERO'!K24</f>
        <v>346</v>
      </c>
      <c r="M65" s="245"/>
      <c r="N65" s="245"/>
      <c r="O65" s="245"/>
      <c r="P65" s="245"/>
      <c r="Q65" s="245"/>
      <c r="R65" s="245"/>
      <c r="S65" s="234">
        <f>'30. SAN LUIS DEL CORDERO'!L24</f>
        <v>0</v>
      </c>
      <c r="T65" s="234">
        <f>'30. SAN LUIS DEL CORDERO'!M24</f>
        <v>12</v>
      </c>
      <c r="U65" s="236">
        <f>SUM(E65:T65)</f>
        <v>1216</v>
      </c>
      <c r="V65" s="316">
        <f>'30. SAN LUIS DEL CORDERO'!$O$24</f>
        <v>1868</v>
      </c>
      <c r="X65"/>
      <c r="Y65"/>
    </row>
    <row r="66" spans="1:25" s="21" customFormat="1" ht="18.600000000000001" customHeight="1" x14ac:dyDescent="0.25">
      <c r="A66" s="347"/>
      <c r="B66" s="349"/>
      <c r="C66" s="351"/>
      <c r="D66" s="259">
        <f>IFERROR(D65/$U65,0)</f>
        <v>0.27960526315789475</v>
      </c>
      <c r="E66" s="259">
        <f>IFERROR(E65/$U65,0)</f>
        <v>0.56414473684210531</v>
      </c>
      <c r="F66" s="259"/>
      <c r="G66" s="259">
        <f>IFERROR(G65/$U65,0)</f>
        <v>7.3190789473684209E-2</v>
      </c>
      <c r="H66" s="259"/>
      <c r="I66" s="259">
        <f>IFERROR(I65/$U65,0)</f>
        <v>6.8256578947368418E-2</v>
      </c>
      <c r="J66" s="259"/>
      <c r="K66" s="259"/>
      <c r="L66" s="259">
        <f t="shared" ref="L66" si="55">IFERROR(L65/$U65,0)</f>
        <v>0.28453947368421051</v>
      </c>
      <c r="M66" s="259"/>
      <c r="N66" s="259"/>
      <c r="O66" s="259"/>
      <c r="P66" s="259"/>
      <c r="Q66" s="259"/>
      <c r="R66" s="259"/>
      <c r="S66" s="259">
        <f t="shared" ref="S66:U66" si="56">IFERROR(S65/$U65,0)</f>
        <v>0</v>
      </c>
      <c r="T66" s="259">
        <f t="shared" si="56"/>
        <v>9.8684210526315784E-3</v>
      </c>
      <c r="U66" s="259">
        <f t="shared" si="56"/>
        <v>1</v>
      </c>
      <c r="V66" s="336">
        <f>U65/V65</f>
        <v>0.65096359743040688</v>
      </c>
      <c r="X66"/>
      <c r="Y66"/>
    </row>
    <row r="67" spans="1:25" s="21" customFormat="1" ht="18.600000000000001" customHeight="1" x14ac:dyDescent="0.25">
      <c r="A67" s="352">
        <v>31</v>
      </c>
      <c r="B67" s="353" t="s">
        <v>118</v>
      </c>
      <c r="C67" s="350">
        <v>7</v>
      </c>
      <c r="D67" s="234">
        <f>LARGE(E67:R67,1)-LARGE(E67:R67,2)</f>
        <v>84</v>
      </c>
      <c r="E67" s="246">
        <f>'31. SAN PEDRO EL GALLO'!H26</f>
        <v>520</v>
      </c>
      <c r="F67" s="245"/>
      <c r="G67" s="246">
        <f>'31. SAN PEDRO EL GALLO'!I26</f>
        <v>436</v>
      </c>
      <c r="H67" s="245"/>
      <c r="I67" s="246">
        <f>'31. SAN PEDRO EL GALLO'!J26</f>
        <v>107</v>
      </c>
      <c r="J67" s="245"/>
      <c r="K67" s="245"/>
      <c r="L67" s="246">
        <f>'31. SAN PEDRO EL GALLO'!K26</f>
        <v>22</v>
      </c>
      <c r="M67" s="245"/>
      <c r="N67" s="245"/>
      <c r="O67" s="245"/>
      <c r="P67" s="245"/>
      <c r="Q67" s="245"/>
      <c r="R67" s="245"/>
      <c r="S67" s="234">
        <f>'31. SAN PEDRO EL GALLO'!L26</f>
        <v>0</v>
      </c>
      <c r="T67" s="253">
        <f>'31. SAN PEDRO EL GALLO'!M26</f>
        <v>4</v>
      </c>
      <c r="U67" s="252">
        <f>SUM(E67:T67)</f>
        <v>1089</v>
      </c>
      <c r="V67" s="315">
        <f>'31. SAN PEDRO EL GALLO'!$O$26</f>
        <v>1480</v>
      </c>
      <c r="X67"/>
      <c r="Y67"/>
    </row>
    <row r="68" spans="1:25" s="21" customFormat="1" ht="18.600000000000001" customHeight="1" x14ac:dyDescent="0.25">
      <c r="A68" s="352"/>
      <c r="B68" s="353"/>
      <c r="C68" s="351"/>
      <c r="D68" s="259">
        <f>IFERROR(D67/$U67,0)</f>
        <v>7.7134986225895319E-2</v>
      </c>
      <c r="E68" s="259">
        <f>IFERROR(E67/$U67,0)</f>
        <v>0.47750229568411384</v>
      </c>
      <c r="F68" s="259"/>
      <c r="G68" s="259">
        <f>IFERROR(G67/$U67,0)</f>
        <v>0.40036730945821852</v>
      </c>
      <c r="H68" s="259"/>
      <c r="I68" s="259">
        <f>IFERROR(I67/$U67,0)</f>
        <v>9.825528007346189E-2</v>
      </c>
      <c r="J68" s="259"/>
      <c r="K68" s="259"/>
      <c r="L68" s="259">
        <f t="shared" ref="L68" si="57">IFERROR(L67/$U67,0)</f>
        <v>2.0202020202020204E-2</v>
      </c>
      <c r="M68" s="259"/>
      <c r="N68" s="259"/>
      <c r="O68" s="259"/>
      <c r="P68" s="259"/>
      <c r="Q68" s="259"/>
      <c r="R68" s="259"/>
      <c r="S68" s="259">
        <f t="shared" ref="S68:U68" si="58">IFERROR(S67/$U67,0)</f>
        <v>0</v>
      </c>
      <c r="T68" s="259">
        <f t="shared" si="58"/>
        <v>3.6730945821854912E-3</v>
      </c>
      <c r="U68" s="259">
        <f t="shared" si="58"/>
        <v>1</v>
      </c>
      <c r="V68" s="336">
        <f>U67/V67</f>
        <v>0.73581081081081079</v>
      </c>
      <c r="X68"/>
      <c r="Y68"/>
    </row>
    <row r="69" spans="1:25" s="21" customFormat="1" ht="18.600000000000001" customHeight="1" x14ac:dyDescent="0.25">
      <c r="A69" s="346">
        <v>32</v>
      </c>
      <c r="B69" s="348" t="s">
        <v>97</v>
      </c>
      <c r="C69" s="350">
        <v>7</v>
      </c>
      <c r="D69" s="234">
        <f>LARGE(E69:R69,1)-LARGE(E69:R69,2)</f>
        <v>10</v>
      </c>
      <c r="E69" s="246">
        <f>'32. SANTA CLARA'!H34</f>
        <v>1110</v>
      </c>
      <c r="F69" s="245"/>
      <c r="G69" s="246">
        <f>'32. SANTA CLARA'!I34</f>
        <v>1229</v>
      </c>
      <c r="H69" s="245"/>
      <c r="I69" s="246">
        <f>'32. SANTA CLARA'!J34</f>
        <v>123</v>
      </c>
      <c r="J69" s="245"/>
      <c r="K69" s="246">
        <f>'32. SANTA CLARA'!K34</f>
        <v>48</v>
      </c>
      <c r="L69" s="246">
        <f>'32. SANTA CLARA'!L34</f>
        <v>1219</v>
      </c>
      <c r="M69" s="245"/>
      <c r="N69" s="245"/>
      <c r="O69" s="245"/>
      <c r="P69" s="245"/>
      <c r="Q69" s="245"/>
      <c r="R69" s="245"/>
      <c r="S69" s="234">
        <f>'32. SANTA CLARA'!M34</f>
        <v>0</v>
      </c>
      <c r="T69" s="234">
        <f>'32. SANTA CLARA'!N34</f>
        <v>67</v>
      </c>
      <c r="U69" s="236">
        <f>SUM(E69:T69)</f>
        <v>3796</v>
      </c>
      <c r="V69" s="316">
        <f>'32. SANTA CLARA'!$P$34</f>
        <v>5334</v>
      </c>
      <c r="X69"/>
      <c r="Y69"/>
    </row>
    <row r="70" spans="1:25" s="21" customFormat="1" ht="18.600000000000001" customHeight="1" x14ac:dyDescent="0.25">
      <c r="A70" s="347"/>
      <c r="B70" s="349"/>
      <c r="C70" s="351"/>
      <c r="D70" s="259">
        <f>IFERROR(D69/$U69,0)</f>
        <v>2.6343519494204425E-3</v>
      </c>
      <c r="E70" s="259">
        <f>IFERROR(E69/$U69,0)</f>
        <v>0.29241306638566911</v>
      </c>
      <c r="F70" s="259"/>
      <c r="G70" s="259">
        <f>IFERROR(G69/$U69,0)</f>
        <v>0.32376185458377238</v>
      </c>
      <c r="H70" s="259"/>
      <c r="I70" s="259">
        <f>IFERROR(I69/$U69,0)</f>
        <v>3.2402528977871443E-2</v>
      </c>
      <c r="J70" s="259"/>
      <c r="K70" s="259">
        <f>IFERROR(K69/$U69,0)</f>
        <v>1.2644889357218124E-2</v>
      </c>
      <c r="L70" s="259">
        <f t="shared" ref="L70" si="59">IFERROR(L69/$U69,0)</f>
        <v>0.32112750263435197</v>
      </c>
      <c r="M70" s="259"/>
      <c r="N70" s="259"/>
      <c r="O70" s="259"/>
      <c r="P70" s="259"/>
      <c r="Q70" s="259"/>
      <c r="R70" s="259"/>
      <c r="S70" s="259">
        <f t="shared" ref="S70:U70" si="60">IFERROR(S69/$U69,0)</f>
        <v>0</v>
      </c>
      <c r="T70" s="259">
        <f t="shared" si="60"/>
        <v>1.7650158061116965E-2</v>
      </c>
      <c r="U70" s="259">
        <f t="shared" si="60"/>
        <v>1</v>
      </c>
      <c r="V70" s="336">
        <f>U69/V69</f>
        <v>0.71166104236970373</v>
      </c>
      <c r="X70"/>
      <c r="Y70"/>
    </row>
    <row r="71" spans="1:25" s="21" customFormat="1" ht="18.600000000000001" customHeight="1" x14ac:dyDescent="0.25">
      <c r="A71" s="352">
        <v>33</v>
      </c>
      <c r="B71" s="353" t="s">
        <v>98</v>
      </c>
      <c r="C71" s="350">
        <v>9</v>
      </c>
      <c r="D71" s="234">
        <f>LARGE(E71:R71,1)-LARGE(E71:R71,2)</f>
        <v>9743</v>
      </c>
      <c r="E71" s="246">
        <f>'33. SANTIAGO PAPASQUIARO'!H157</f>
        <v>12717</v>
      </c>
      <c r="F71" s="245"/>
      <c r="G71" s="246">
        <f>'33. SANTIAGO PAPASQUIARO'!I157</f>
        <v>1763</v>
      </c>
      <c r="H71" s="246">
        <f>'33. SANTIAGO PAPASQUIARO'!J157</f>
        <v>275</v>
      </c>
      <c r="I71" s="245"/>
      <c r="J71" s="245"/>
      <c r="K71" s="246">
        <f>'33. SANTIAGO PAPASQUIARO'!K157</f>
        <v>96</v>
      </c>
      <c r="L71" s="246">
        <f>'33. SANTIAGO PAPASQUIARO'!L157</f>
        <v>2974</v>
      </c>
      <c r="M71" s="245"/>
      <c r="N71" s="245"/>
      <c r="O71" s="245"/>
      <c r="P71" s="245"/>
      <c r="Q71" s="245"/>
      <c r="R71" s="245"/>
      <c r="S71" s="234">
        <f>'33. SANTIAGO PAPASQUIARO'!M157</f>
        <v>7</v>
      </c>
      <c r="T71" s="234">
        <f>'33. SANTIAGO PAPASQUIARO'!N157</f>
        <v>435</v>
      </c>
      <c r="U71" s="236">
        <f>SUM(E71:T71)</f>
        <v>18267</v>
      </c>
      <c r="V71" s="316">
        <f>'33. SANTIAGO PAPASQUIARO'!$P$157</f>
        <v>37127</v>
      </c>
      <c r="X71"/>
      <c r="Y71"/>
    </row>
    <row r="72" spans="1:25" s="21" customFormat="1" ht="18.600000000000001" customHeight="1" x14ac:dyDescent="0.25">
      <c r="A72" s="352"/>
      <c r="B72" s="353"/>
      <c r="C72" s="351"/>
      <c r="D72" s="259">
        <f>IFERROR(D71/$U71,0)</f>
        <v>0.53336617944928011</v>
      </c>
      <c r="E72" s="259">
        <f>IFERROR(E71/$U71,0)</f>
        <v>0.69617342749219902</v>
      </c>
      <c r="F72" s="259"/>
      <c r="G72" s="259">
        <f>IFERROR(G71/$U71,0)</f>
        <v>9.6512837356982531E-2</v>
      </c>
      <c r="H72" s="259">
        <f>IFERROR(H71/$U71,0)</f>
        <v>1.5054469808945092E-2</v>
      </c>
      <c r="I72" s="259"/>
      <c r="J72" s="259"/>
      <c r="K72" s="259">
        <f>IFERROR(K71/$U71,0)</f>
        <v>5.255378551486287E-3</v>
      </c>
      <c r="L72" s="259">
        <f t="shared" ref="L72" si="61">IFERROR(L71/$U71,0)</f>
        <v>0.16280724804291893</v>
      </c>
      <c r="M72" s="259"/>
      <c r="N72" s="259"/>
      <c r="O72" s="259"/>
      <c r="P72" s="259"/>
      <c r="Q72" s="259"/>
      <c r="R72" s="259"/>
      <c r="S72" s="259">
        <f t="shared" ref="S72:U72" si="62">IFERROR(S71/$U71,0)</f>
        <v>3.8320468604587506E-4</v>
      </c>
      <c r="T72" s="259">
        <f t="shared" si="62"/>
        <v>2.3813434061422237E-2</v>
      </c>
      <c r="U72" s="259">
        <f t="shared" si="62"/>
        <v>1</v>
      </c>
      <c r="V72" s="336">
        <f>U71/V71</f>
        <v>0.4920138982411722</v>
      </c>
      <c r="X72"/>
      <c r="Y72"/>
    </row>
    <row r="73" spans="1:25" s="21" customFormat="1" ht="18.600000000000001" customHeight="1" x14ac:dyDescent="0.25">
      <c r="A73" s="346">
        <v>34</v>
      </c>
      <c r="B73" s="348" t="s">
        <v>100</v>
      </c>
      <c r="C73" s="350">
        <v>7</v>
      </c>
      <c r="D73" s="234">
        <f>LARGE(E73:R73,1)-LARGE(E73:R73,2)</f>
        <v>10</v>
      </c>
      <c r="E73" s="246">
        <f>'34. SÚCHIL'!H38</f>
        <v>1112</v>
      </c>
      <c r="F73" s="245"/>
      <c r="G73" s="246">
        <f>'34. SÚCHIL'!I38</f>
        <v>1102</v>
      </c>
      <c r="H73" s="245"/>
      <c r="I73" s="246">
        <f>'34. SÚCHIL'!J38</f>
        <v>237</v>
      </c>
      <c r="J73" s="246">
        <f>'34. SÚCHIL'!K38</f>
        <v>9</v>
      </c>
      <c r="K73" s="246">
        <f>'34. SÚCHIL'!L38</f>
        <v>21</v>
      </c>
      <c r="L73" s="246">
        <f>'34. SÚCHIL'!M38</f>
        <v>188</v>
      </c>
      <c r="M73" s="245"/>
      <c r="N73" s="245"/>
      <c r="O73" s="245"/>
      <c r="P73" s="245"/>
      <c r="Q73" s="245"/>
      <c r="R73" s="246">
        <f>'34. SÚCHIL'!N38</f>
        <v>946</v>
      </c>
      <c r="S73" s="246">
        <f>'34. SÚCHIL'!O38</f>
        <v>0</v>
      </c>
      <c r="T73" s="246">
        <f>'34. SÚCHIL'!P38</f>
        <v>18</v>
      </c>
      <c r="U73" s="236">
        <f>SUM(E73:T73)</f>
        <v>3633</v>
      </c>
      <c r="V73" s="316">
        <f>'34. SÚCHIL'!$R$38</f>
        <v>5344</v>
      </c>
      <c r="X73"/>
      <c r="Y73"/>
    </row>
    <row r="74" spans="1:25" s="21" customFormat="1" ht="18.600000000000001" customHeight="1" x14ac:dyDescent="0.25">
      <c r="A74" s="347"/>
      <c r="B74" s="349"/>
      <c r="C74" s="351"/>
      <c r="D74" s="259">
        <f>IFERROR(D73/$U73,0)</f>
        <v>2.7525461051472614E-3</v>
      </c>
      <c r="E74" s="259">
        <f>IFERROR(E73/$U73,0)</f>
        <v>0.30608312689237543</v>
      </c>
      <c r="F74" s="259"/>
      <c r="G74" s="259">
        <f>IFERROR(G73/$U73,0)</f>
        <v>0.30333058078722819</v>
      </c>
      <c r="H74" s="259"/>
      <c r="I74" s="259">
        <f>IFERROR(I73/$U73,0)</f>
        <v>6.5235342691990092E-2</v>
      </c>
      <c r="J74" s="259">
        <f>IFERROR(J73/$U73,0)</f>
        <v>2.477291494632535E-3</v>
      </c>
      <c r="K74" s="259">
        <f>IFERROR(K73/$U73,0)</f>
        <v>5.7803468208092483E-3</v>
      </c>
      <c r="L74" s="259">
        <f>IFERROR(L73/$U73,0)</f>
        <v>5.1747866776768514E-2</v>
      </c>
      <c r="M74" s="259"/>
      <c r="N74" s="259"/>
      <c r="O74" s="259"/>
      <c r="P74" s="259"/>
      <c r="Q74" s="259"/>
      <c r="R74" s="259">
        <f t="shared" ref="R74:U74" si="63">IFERROR(R73/$U73,0)</f>
        <v>0.26039086154693092</v>
      </c>
      <c r="S74" s="259">
        <f t="shared" si="63"/>
        <v>0</v>
      </c>
      <c r="T74" s="259">
        <f t="shared" si="63"/>
        <v>4.9545829892650699E-3</v>
      </c>
      <c r="U74" s="259">
        <f t="shared" si="63"/>
        <v>1</v>
      </c>
      <c r="V74" s="336">
        <f>U73/V73</f>
        <v>0.67982784431137722</v>
      </c>
      <c r="X74"/>
      <c r="Y74"/>
    </row>
    <row r="75" spans="1:25" s="21" customFormat="1" ht="18.600000000000001" customHeight="1" x14ac:dyDescent="0.25">
      <c r="A75" s="352">
        <v>35</v>
      </c>
      <c r="B75" s="353" t="s">
        <v>103</v>
      </c>
      <c r="C75" s="350">
        <v>9</v>
      </c>
      <c r="D75" s="234">
        <f>LARGE(E75:R75,1)-LARGE(E75:R75,2)</f>
        <v>427</v>
      </c>
      <c r="E75" s="246">
        <f>'35. TAMAZULA DE VICTORIA'!H82</f>
        <v>1810</v>
      </c>
      <c r="F75" s="245"/>
      <c r="G75" s="246">
        <f>'35. TAMAZULA DE VICTORIA'!I82</f>
        <v>4308</v>
      </c>
      <c r="H75" s="245"/>
      <c r="I75" s="245"/>
      <c r="J75" s="245"/>
      <c r="K75" s="245"/>
      <c r="L75" s="246">
        <f>'35. TAMAZULA DE VICTORIA'!J82</f>
        <v>3881</v>
      </c>
      <c r="M75" s="245"/>
      <c r="N75" s="245"/>
      <c r="O75" s="245"/>
      <c r="P75" s="245"/>
      <c r="Q75" s="245"/>
      <c r="R75" s="245"/>
      <c r="S75" s="234">
        <f>'35. TAMAZULA DE VICTORIA'!K82</f>
        <v>3</v>
      </c>
      <c r="T75" s="234">
        <f>'35. TAMAZULA DE VICTORIA'!L82</f>
        <v>80</v>
      </c>
      <c r="U75" s="236">
        <f>SUM(E75:T75)</f>
        <v>10082</v>
      </c>
      <c r="V75" s="316">
        <f>'35. TAMAZULA DE VICTORIA'!$N$82</f>
        <v>16245</v>
      </c>
      <c r="X75"/>
      <c r="Y75"/>
    </row>
    <row r="76" spans="1:25" s="21" customFormat="1" ht="18.600000000000001" customHeight="1" x14ac:dyDescent="0.25">
      <c r="A76" s="352"/>
      <c r="B76" s="353"/>
      <c r="C76" s="351"/>
      <c r="D76" s="259">
        <f>IFERROR(D75/$U75,0)</f>
        <v>4.2352707796072205E-2</v>
      </c>
      <c r="E76" s="259">
        <f>IFERROR(E75/$U75,0)</f>
        <v>0.17952787145407656</v>
      </c>
      <c r="F76" s="259"/>
      <c r="G76" s="259">
        <f>IFERROR(G75/$U75,0)</f>
        <v>0.42729617139456455</v>
      </c>
      <c r="H76" s="259"/>
      <c r="I76" s="259"/>
      <c r="J76" s="259"/>
      <c r="K76" s="259"/>
      <c r="L76" s="259">
        <f t="shared" ref="L76" si="64">IFERROR(L75/$U75,0)</f>
        <v>0.38494346359849235</v>
      </c>
      <c r="M76" s="259"/>
      <c r="N76" s="259"/>
      <c r="O76" s="259"/>
      <c r="P76" s="259"/>
      <c r="Q76" s="259"/>
      <c r="R76" s="259"/>
      <c r="S76" s="259">
        <f t="shared" ref="S76:U76" si="65">IFERROR(S75/$U75,0)</f>
        <v>2.9756000793493357E-4</v>
      </c>
      <c r="T76" s="259">
        <f t="shared" si="65"/>
        <v>7.9349335449315616E-3</v>
      </c>
      <c r="U76" s="259">
        <f t="shared" si="65"/>
        <v>1</v>
      </c>
      <c r="V76" s="336">
        <f>U75/V75</f>
        <v>0.620621729763004</v>
      </c>
      <c r="X76"/>
      <c r="Y76"/>
    </row>
    <row r="77" spans="1:25" s="21" customFormat="1" ht="18.600000000000001" customHeight="1" x14ac:dyDescent="0.25">
      <c r="A77" s="346">
        <v>36</v>
      </c>
      <c r="B77" s="348" t="s">
        <v>105</v>
      </c>
      <c r="C77" s="350">
        <v>7</v>
      </c>
      <c r="D77" s="234">
        <f>LARGE(E77:R77,1)-LARGE(E77:R77,2)</f>
        <v>400</v>
      </c>
      <c r="E77" s="246">
        <f>'36. TEPEHUANES'!H69</f>
        <v>230</v>
      </c>
      <c r="F77" s="245"/>
      <c r="G77" s="246">
        <f>'36. TEPEHUANES'!I69</f>
        <v>2191</v>
      </c>
      <c r="H77" s="246">
        <f>'36. TEPEHUANES'!J69</f>
        <v>1791</v>
      </c>
      <c r="I77" s="245"/>
      <c r="J77" s="245"/>
      <c r="K77" s="245"/>
      <c r="L77" s="246">
        <f>'36. TEPEHUANES'!K69</f>
        <v>1406</v>
      </c>
      <c r="M77" s="245"/>
      <c r="N77" s="245"/>
      <c r="O77" s="245"/>
      <c r="P77" s="245"/>
      <c r="Q77" s="245"/>
      <c r="R77" s="245"/>
      <c r="S77" s="234">
        <f>'36. TEPEHUANES'!L69</f>
        <v>0</v>
      </c>
      <c r="T77" s="253">
        <f>'36. TEPEHUANES'!M69</f>
        <v>96</v>
      </c>
      <c r="U77" s="252">
        <f>SUM(E77:T77)</f>
        <v>5714</v>
      </c>
      <c r="V77" s="315">
        <f>'36. TEPEHUANES'!$O$69</f>
        <v>9941</v>
      </c>
      <c r="X77"/>
      <c r="Y77"/>
    </row>
    <row r="78" spans="1:25" s="21" customFormat="1" ht="18.600000000000001" customHeight="1" x14ac:dyDescent="0.25">
      <c r="A78" s="347"/>
      <c r="B78" s="349"/>
      <c r="C78" s="351"/>
      <c r="D78" s="259">
        <f>IFERROR(D77/$U77,0)</f>
        <v>7.0003500175008754E-2</v>
      </c>
      <c r="E78" s="259">
        <f>IFERROR(E77/$U77,0)</f>
        <v>4.0252012600630029E-2</v>
      </c>
      <c r="F78" s="259"/>
      <c r="G78" s="259">
        <f>IFERROR(G77/$U77,0)</f>
        <v>0.38344417220861043</v>
      </c>
      <c r="H78" s="259">
        <f>IFERROR(H77/$U77,0)</f>
        <v>0.31344067203360165</v>
      </c>
      <c r="I78" s="259"/>
      <c r="J78" s="259"/>
      <c r="K78" s="259"/>
      <c r="L78" s="259">
        <f t="shared" ref="L78" si="66">IFERROR(L77/$U77,0)</f>
        <v>0.24606230311515576</v>
      </c>
      <c r="M78" s="259"/>
      <c r="N78" s="259"/>
      <c r="O78" s="259"/>
      <c r="P78" s="259"/>
      <c r="Q78" s="259"/>
      <c r="R78" s="259"/>
      <c r="S78" s="259">
        <f t="shared" ref="S78:U78" si="67">IFERROR(S77/$U77,0)</f>
        <v>0</v>
      </c>
      <c r="T78" s="259">
        <f t="shared" si="67"/>
        <v>1.6800840042002101E-2</v>
      </c>
      <c r="U78" s="259">
        <f t="shared" si="67"/>
        <v>1</v>
      </c>
      <c r="V78" s="336">
        <f>U77/V77</f>
        <v>0.57479126848405593</v>
      </c>
      <c r="X78"/>
      <c r="Y78"/>
    </row>
    <row r="79" spans="1:25" s="21" customFormat="1" ht="18.600000000000001" customHeight="1" x14ac:dyDescent="0.25">
      <c r="A79" s="352">
        <v>37</v>
      </c>
      <c r="B79" s="353" t="s">
        <v>107</v>
      </c>
      <c r="C79" s="350">
        <v>9</v>
      </c>
      <c r="D79" s="234">
        <f>LARGE(E79:R79,1)-LARGE(E79:R79,2)</f>
        <v>443</v>
      </c>
      <c r="E79" s="246">
        <f>'37. TLAHUALILO'!$H$70</f>
        <v>3401</v>
      </c>
      <c r="F79" s="245"/>
      <c r="G79" s="246">
        <f>'37. TLAHUALILO'!$I$70</f>
        <v>3844</v>
      </c>
      <c r="H79" s="245"/>
      <c r="I79" s="246">
        <f>'37. TLAHUALILO'!$J$70</f>
        <v>256</v>
      </c>
      <c r="J79" s="245"/>
      <c r="K79" s="246">
        <f>'37. TLAHUALILO'!$K$70</f>
        <v>486</v>
      </c>
      <c r="L79" s="246">
        <f>'37. TLAHUALILO'!$L$70</f>
        <v>1408</v>
      </c>
      <c r="M79" s="245"/>
      <c r="N79" s="245"/>
      <c r="O79" s="245"/>
      <c r="P79" s="245"/>
      <c r="Q79" s="245"/>
      <c r="R79" s="245"/>
      <c r="S79" s="234">
        <f>'37. TLAHUALILO'!$M$70</f>
        <v>2</v>
      </c>
      <c r="T79" s="253">
        <f>'37. TLAHUALILO'!$N$70</f>
        <v>160</v>
      </c>
      <c r="U79" s="252">
        <f>SUM(E79:T79)</f>
        <v>9557</v>
      </c>
      <c r="V79" s="315">
        <f>'37. TLAHUALILO'!$P$70</f>
        <v>14967</v>
      </c>
      <c r="X79"/>
      <c r="Y79"/>
    </row>
    <row r="80" spans="1:25" s="21" customFormat="1" ht="18.600000000000001" customHeight="1" x14ac:dyDescent="0.25">
      <c r="A80" s="352"/>
      <c r="B80" s="353"/>
      <c r="C80" s="351"/>
      <c r="D80" s="259">
        <f>IFERROR(D79/$U79,0)</f>
        <v>4.6353458198179348E-2</v>
      </c>
      <c r="E80" s="259">
        <f>IFERROR(E79/$U79,0)</f>
        <v>0.35586481113320079</v>
      </c>
      <c r="F80" s="259"/>
      <c r="G80" s="259">
        <f>IFERROR(G79/$U79,0)</f>
        <v>0.40221826933138016</v>
      </c>
      <c r="H80" s="259"/>
      <c r="I80" s="259">
        <f>IFERROR(I79/$U79,0)</f>
        <v>2.6786648529873391E-2</v>
      </c>
      <c r="J80" s="259"/>
      <c r="K80" s="259">
        <f>IFERROR(K79/$U79,0)</f>
        <v>5.0852778068431519E-2</v>
      </c>
      <c r="L80" s="259">
        <f t="shared" ref="L80:L82" si="68">IFERROR(L79/$U79,0)</f>
        <v>0.14732656691430365</v>
      </c>
      <c r="M80" s="259"/>
      <c r="N80" s="259"/>
      <c r="O80" s="259"/>
      <c r="P80" s="259"/>
      <c r="Q80" s="259"/>
      <c r="R80" s="259"/>
      <c r="S80" s="259">
        <f t="shared" ref="S80:U82" si="69">IFERROR(S79/$U79,0)</f>
        <v>2.0927069163963587E-4</v>
      </c>
      <c r="T80" s="259">
        <f t="shared" si="69"/>
        <v>1.674165533117087E-2</v>
      </c>
      <c r="U80" s="259">
        <f t="shared" si="69"/>
        <v>1</v>
      </c>
      <c r="V80" s="336">
        <f>U79/V79</f>
        <v>0.63853811719115383</v>
      </c>
      <c r="X80"/>
      <c r="Y80"/>
    </row>
    <row r="81" spans="1:25" s="21" customFormat="1" ht="18.600000000000001" customHeight="1" x14ac:dyDescent="0.25">
      <c r="A81" s="346">
        <v>38</v>
      </c>
      <c r="B81" s="348" t="s">
        <v>109</v>
      </c>
      <c r="C81" s="350">
        <v>7</v>
      </c>
      <c r="D81" s="234">
        <f>LARGE(E81:R81,1)-LARGE(E81:R81,2)</f>
        <v>315</v>
      </c>
      <c r="E81" s="246">
        <f>'38. TOPIA'!H44</f>
        <v>1254</v>
      </c>
      <c r="F81" s="245"/>
      <c r="G81" s="246">
        <f>'38. TOPIA'!I44</f>
        <v>895</v>
      </c>
      <c r="H81" s="245"/>
      <c r="I81" s="246">
        <f>'38. TOPIA'!J44</f>
        <v>28</v>
      </c>
      <c r="J81" s="246">
        <f>'38. TOPIA'!K44</f>
        <v>279</v>
      </c>
      <c r="K81" s="245"/>
      <c r="L81" s="246">
        <f>'38. TOPIA'!L44</f>
        <v>939</v>
      </c>
      <c r="M81" s="245"/>
      <c r="N81" s="245"/>
      <c r="O81" s="245"/>
      <c r="P81" s="245"/>
      <c r="Q81" s="245"/>
      <c r="R81" s="245"/>
      <c r="S81" s="234">
        <f>'38. TOPIA'!M44</f>
        <v>0</v>
      </c>
      <c r="T81" s="253">
        <f>'38. TOPIA'!N44</f>
        <v>59</v>
      </c>
      <c r="U81" s="252">
        <f>SUM(E81:T81)</f>
        <v>3454</v>
      </c>
      <c r="V81" s="315">
        <f>'38. TOPIA'!$P$44</f>
        <v>5773</v>
      </c>
      <c r="X81"/>
      <c r="Y81"/>
    </row>
    <row r="82" spans="1:25" s="21" customFormat="1" ht="18.600000000000001" customHeight="1" x14ac:dyDescent="0.25">
      <c r="A82" s="347"/>
      <c r="B82" s="349"/>
      <c r="C82" s="351"/>
      <c r="D82" s="259">
        <f>IFERROR(D81/$U81,0)</f>
        <v>9.1198610306890568E-2</v>
      </c>
      <c r="E82" s="259">
        <f>IFERROR(E81/$U81,0)</f>
        <v>0.36305732484076431</v>
      </c>
      <c r="F82" s="259"/>
      <c r="G82" s="259">
        <f>IFERROR(G81/$U81,0)</f>
        <v>0.25911986103068907</v>
      </c>
      <c r="H82" s="259"/>
      <c r="I82" s="259">
        <f>IFERROR(I81/$U81,0)</f>
        <v>8.1065431383902722E-3</v>
      </c>
      <c r="J82" s="259">
        <f>IFERROR(J81/$U81,0)</f>
        <v>8.0775911986103066E-2</v>
      </c>
      <c r="K82" s="259"/>
      <c r="L82" s="259">
        <f t="shared" si="68"/>
        <v>0.27185871453387378</v>
      </c>
      <c r="M82" s="259"/>
      <c r="N82" s="259"/>
      <c r="O82" s="259"/>
      <c r="P82" s="259"/>
      <c r="Q82" s="259"/>
      <c r="R82" s="259"/>
      <c r="S82" s="259">
        <f t="shared" si="69"/>
        <v>0</v>
      </c>
      <c r="T82" s="259">
        <f t="shared" si="69"/>
        <v>1.7081644470179503E-2</v>
      </c>
      <c r="U82" s="259">
        <f t="shared" si="69"/>
        <v>1</v>
      </c>
      <c r="V82" s="336">
        <f>U81/V81</f>
        <v>0.59830244240429586</v>
      </c>
      <c r="X82"/>
      <c r="Y82"/>
    </row>
    <row r="83" spans="1:25" s="21" customFormat="1" ht="18.600000000000001" customHeight="1" x14ac:dyDescent="0.25">
      <c r="A83" s="352">
        <v>39</v>
      </c>
      <c r="B83" s="353" t="s">
        <v>110</v>
      </c>
      <c r="C83" s="350">
        <v>9</v>
      </c>
      <c r="D83" s="234">
        <f>LARGE(E83:R83,1)-LARGE(E83:R83,2)</f>
        <v>134</v>
      </c>
      <c r="E83" s="246">
        <f>'39. VICENTE GUERRERO'!H62</f>
        <v>3217</v>
      </c>
      <c r="F83" s="245"/>
      <c r="G83" s="246">
        <f>'39. VICENTE GUERRERO'!I62</f>
        <v>1834</v>
      </c>
      <c r="H83" s="245"/>
      <c r="I83" s="246">
        <f>'39. VICENTE GUERRERO'!J62</f>
        <v>3083</v>
      </c>
      <c r="J83" s="246">
        <f>'39. VICENTE GUERRERO'!K62</f>
        <v>305</v>
      </c>
      <c r="K83" s="246">
        <f>'39. VICENTE GUERRERO'!L62</f>
        <v>26</v>
      </c>
      <c r="L83" s="246">
        <f>'39. VICENTE GUERRERO'!M62</f>
        <v>930</v>
      </c>
      <c r="M83" s="245"/>
      <c r="N83" s="245"/>
      <c r="O83" s="245"/>
      <c r="P83" s="245"/>
      <c r="Q83" s="245"/>
      <c r="R83" s="245"/>
      <c r="S83" s="234">
        <f>'39. VICENTE GUERRERO'!N62</f>
        <v>0</v>
      </c>
      <c r="T83" s="234">
        <f>'39. VICENTE GUERRERO'!O62</f>
        <v>163</v>
      </c>
      <c r="U83" s="236">
        <f>SUM(E83:T83)</f>
        <v>9558</v>
      </c>
      <c r="V83" s="316">
        <f>'39. VICENTE GUERRERO'!$Q$62</f>
        <v>17222</v>
      </c>
      <c r="X83"/>
      <c r="Y83"/>
    </row>
    <row r="84" spans="1:25" s="21" customFormat="1" ht="18.600000000000001" customHeight="1" x14ac:dyDescent="0.25">
      <c r="A84" s="352"/>
      <c r="B84" s="353"/>
      <c r="C84" s="351"/>
      <c r="D84" s="259">
        <f>IFERROR(D83/$U83,0)</f>
        <v>1.4019669386901025E-2</v>
      </c>
      <c r="E84" s="259">
        <f>IFERROR(E83/$U83,0)</f>
        <v>0.33657668968403431</v>
      </c>
      <c r="F84" s="259"/>
      <c r="G84" s="259">
        <f>IFERROR(G83/$U83,0)</f>
        <v>0.19188114668340658</v>
      </c>
      <c r="H84" s="259"/>
      <c r="I84" s="259">
        <f>IFERROR(I83/$U83,0)</f>
        <v>0.32255702029713329</v>
      </c>
      <c r="J84" s="259">
        <f>IFERROR(J83/$U83,0)</f>
        <v>3.1910441514961287E-2</v>
      </c>
      <c r="K84" s="259">
        <f>IFERROR(K83/$U83,0)</f>
        <v>2.7202343586524378E-3</v>
      </c>
      <c r="L84" s="259">
        <f>IFERROR(L83/$U83,0)</f>
        <v>9.7300690521029506E-2</v>
      </c>
      <c r="M84" s="259"/>
      <c r="N84" s="259"/>
      <c r="O84" s="259"/>
      <c r="P84" s="259"/>
      <c r="Q84" s="259"/>
      <c r="R84" s="259"/>
      <c r="S84" s="259">
        <f t="shared" ref="S84:U84" si="70">IFERROR(S83/$U83,0)</f>
        <v>0</v>
      </c>
      <c r="T84" s="259">
        <f t="shared" si="70"/>
        <v>1.705377694078259E-2</v>
      </c>
      <c r="U84" s="259">
        <f t="shared" si="70"/>
        <v>1</v>
      </c>
      <c r="V84" s="336">
        <f>U83/V83</f>
        <v>0.5549878062942748</v>
      </c>
      <c r="X84"/>
      <c r="Y84"/>
    </row>
    <row r="85" spans="1:25" s="21" customFormat="1" ht="18.75" customHeight="1" x14ac:dyDescent="0.25">
      <c r="A85" s="372" t="s">
        <v>114</v>
      </c>
      <c r="B85" s="373"/>
      <c r="C85" s="374">
        <f>SUM(C7:C84)</f>
        <v>327</v>
      </c>
      <c r="D85" s="275">
        <f>LARGE(E85:R85,1)-LARGE(E85:R85,2)</f>
        <v>31135</v>
      </c>
      <c r="E85" s="276">
        <f>E7+E9+E11+E13+E15+E17+E19+E21+E23+E25+E27+E29+E31+E33+E35+E37+E39+E41+E43+E45+E47+E49+E51+E53+E55+E57+E59+E61+E63+E65+E67+E69+E71+E73+E75+E77+E79+E81+E83</f>
        <v>82478</v>
      </c>
      <c r="F85" s="276">
        <f>F7+F9+F11+F13+F15+F17+F19+F21+F23+F25+F27+F29+F31+F33+F35+F37+F39+F41+F43+F45+F47+F49+F51+F53+F55+F57+F59+F61+F63+F65+F67+F69+F71+F73+F75+F77+F79+F81+F83</f>
        <v>94929</v>
      </c>
      <c r="G85" s="276">
        <f t="shared" ref="G85:V85" si="71">G7+G9+G11+G13+G15+G17+G19+G21+G23+G25+G27+G29+G31+G33+G35+G37+G39+G41+G43+G45+G47+G49+G51+G53+G55+G57+G59+G61+G63+G65+G67+G69+G71+G73+G75+G77+G79+G81+G83</f>
        <v>136467</v>
      </c>
      <c r="H85" s="276">
        <f t="shared" si="71"/>
        <v>23561</v>
      </c>
      <c r="I85" s="276">
        <f t="shared" si="71"/>
        <v>39125</v>
      </c>
      <c r="J85" s="276">
        <f>J7+J9+J11+J13+J15+J17+J19+J21+J23+J25+J27+J29+J31+J33+J35+J37+J39+J41+J43+J45+J47+J49+J51+J53+J55+J57+J59+J61+J63+J65+J67+J69+J71+J73+J75+J77+J79+J81+J83</f>
        <v>71805</v>
      </c>
      <c r="K85" s="276">
        <f t="shared" si="71"/>
        <v>8568</v>
      </c>
      <c r="L85" s="276">
        <f t="shared" si="71"/>
        <v>105332</v>
      </c>
      <c r="M85" s="276">
        <f t="shared" si="71"/>
        <v>601</v>
      </c>
      <c r="N85" s="276">
        <f>N7+N9+N11+N13+N15+N17+N19+N21+N23+N25+N27+N29+N31+N33+N35+N37+N39+N41+N43+N45+N47+N49+N51+N53+N55+N57+N59+N61+N63+N65+N67+N69+N71+N73+N75+N77+N79+N81+N83</f>
        <v>4442</v>
      </c>
      <c r="O85" s="276">
        <f t="shared" si="71"/>
        <v>1406</v>
      </c>
      <c r="P85" s="276">
        <f t="shared" si="71"/>
        <v>43</v>
      </c>
      <c r="Q85" s="276">
        <f t="shared" si="71"/>
        <v>116</v>
      </c>
      <c r="R85" s="276">
        <f t="shared" si="71"/>
        <v>946</v>
      </c>
      <c r="S85" s="276">
        <f t="shared" si="71"/>
        <v>1392</v>
      </c>
      <c r="T85" s="276">
        <f t="shared" si="71"/>
        <v>14189</v>
      </c>
      <c r="U85" s="276">
        <f t="shared" si="71"/>
        <v>585400</v>
      </c>
      <c r="V85" s="328">
        <f t="shared" si="71"/>
        <v>1298587</v>
      </c>
      <c r="X85"/>
      <c r="Y85"/>
    </row>
    <row r="86" spans="1:25" s="21" customFormat="1" ht="18.75" customHeight="1" x14ac:dyDescent="0.25">
      <c r="A86" s="342"/>
      <c r="B86" s="343"/>
      <c r="C86" s="375"/>
      <c r="D86" s="329">
        <f t="shared" ref="D86:U86" si="72">IFERROR(D85/$U85,0)</f>
        <v>5.3185855825076872E-2</v>
      </c>
      <c r="E86" s="330">
        <f t="shared" si="72"/>
        <v>0.14089169798428425</v>
      </c>
      <c r="F86" s="330">
        <f t="shared" si="72"/>
        <v>0.16216091561325591</v>
      </c>
      <c r="G86" s="330">
        <f t="shared" si="72"/>
        <v>0.23311752647762213</v>
      </c>
      <c r="H86" s="330">
        <f t="shared" si="72"/>
        <v>4.02476938845234E-2</v>
      </c>
      <c r="I86" s="330">
        <f t="shared" si="72"/>
        <v>6.6834642979159545E-2</v>
      </c>
      <c r="J86" s="330">
        <f t="shared" si="72"/>
        <v>0.12265971984967544</v>
      </c>
      <c r="K86" s="330">
        <f t="shared" si="72"/>
        <v>1.4636146224803553E-2</v>
      </c>
      <c r="L86" s="330">
        <f t="shared" si="72"/>
        <v>0.17993167065254526</v>
      </c>
      <c r="M86" s="330">
        <f t="shared" si="72"/>
        <v>1.0266484455073454E-3</v>
      </c>
      <c r="N86" s="330">
        <f t="shared" si="72"/>
        <v>7.5879740348479673E-3</v>
      </c>
      <c r="O86" s="330">
        <f t="shared" si="72"/>
        <v>2.4017765630338231E-3</v>
      </c>
      <c r="P86" s="330">
        <f t="shared" si="72"/>
        <v>7.3454048513836698E-5</v>
      </c>
      <c r="Q86" s="330">
        <f t="shared" si="72"/>
        <v>1.9815510761872225E-4</v>
      </c>
      <c r="R86" s="330">
        <f t="shared" si="72"/>
        <v>1.6159890673044072E-3</v>
      </c>
      <c r="S86" s="330">
        <f t="shared" si="72"/>
        <v>2.3778612914246667E-3</v>
      </c>
      <c r="T86" s="330">
        <f t="shared" si="72"/>
        <v>2.4238127775879741E-2</v>
      </c>
      <c r="U86" s="330">
        <f t="shared" si="72"/>
        <v>1</v>
      </c>
      <c r="V86" s="327">
        <f>U85/V85</f>
        <v>0.45079767470335064</v>
      </c>
    </row>
  </sheetData>
  <mergeCells count="123">
    <mergeCell ref="U4:U6"/>
    <mergeCell ref="V4:V6"/>
    <mergeCell ref="A15:A16"/>
    <mergeCell ref="B15:B16"/>
    <mergeCell ref="C15:C16"/>
    <mergeCell ref="E4:T4"/>
    <mergeCell ref="D4:D6"/>
    <mergeCell ref="A11:A12"/>
    <mergeCell ref="B11:B12"/>
    <mergeCell ref="C11:C12"/>
    <mergeCell ref="A13:A14"/>
    <mergeCell ref="B13:B14"/>
    <mergeCell ref="C13:C14"/>
    <mergeCell ref="A7:A8"/>
    <mergeCell ref="B7:B8"/>
    <mergeCell ref="C7:C8"/>
    <mergeCell ref="A9:A10"/>
    <mergeCell ref="B9:B10"/>
    <mergeCell ref="C9:C10"/>
    <mergeCell ref="A19:A20"/>
    <mergeCell ref="B19:B20"/>
    <mergeCell ref="C19:C20"/>
    <mergeCell ref="A21:A22"/>
    <mergeCell ref="B21:B22"/>
    <mergeCell ref="C21:C22"/>
    <mergeCell ref="A17:A18"/>
    <mergeCell ref="B17:B18"/>
    <mergeCell ref="C17:C18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A35:A36"/>
    <mergeCell ref="B35:B36"/>
    <mergeCell ref="C35:C36"/>
    <mergeCell ref="A37:A38"/>
    <mergeCell ref="B37:B38"/>
    <mergeCell ref="C37:C38"/>
    <mergeCell ref="A31:A32"/>
    <mergeCell ref="B31:B32"/>
    <mergeCell ref="C31:C32"/>
    <mergeCell ref="A33:A34"/>
    <mergeCell ref="B33:B34"/>
    <mergeCell ref="C33:C34"/>
    <mergeCell ref="A43:A44"/>
    <mergeCell ref="B43:B44"/>
    <mergeCell ref="C43:C44"/>
    <mergeCell ref="A45:A46"/>
    <mergeCell ref="B45:B46"/>
    <mergeCell ref="C45:C46"/>
    <mergeCell ref="A39:A40"/>
    <mergeCell ref="B39:B40"/>
    <mergeCell ref="C39:C40"/>
    <mergeCell ref="A41:A42"/>
    <mergeCell ref="B41:B42"/>
    <mergeCell ref="C41:C42"/>
    <mergeCell ref="A51:A52"/>
    <mergeCell ref="B51:B52"/>
    <mergeCell ref="C51:C52"/>
    <mergeCell ref="A53:A54"/>
    <mergeCell ref="B53:B54"/>
    <mergeCell ref="C53:C54"/>
    <mergeCell ref="A47:A48"/>
    <mergeCell ref="B47:B48"/>
    <mergeCell ref="C47:C48"/>
    <mergeCell ref="A49:A50"/>
    <mergeCell ref="B49:B50"/>
    <mergeCell ref="C49:C50"/>
    <mergeCell ref="A59:A60"/>
    <mergeCell ref="B59:B60"/>
    <mergeCell ref="C59:C60"/>
    <mergeCell ref="A61:A62"/>
    <mergeCell ref="B61:B62"/>
    <mergeCell ref="C61:C62"/>
    <mergeCell ref="A55:A56"/>
    <mergeCell ref="B55:B56"/>
    <mergeCell ref="C55:C56"/>
    <mergeCell ref="A57:A58"/>
    <mergeCell ref="B57:B58"/>
    <mergeCell ref="C57:C58"/>
    <mergeCell ref="A67:A68"/>
    <mergeCell ref="B67:B68"/>
    <mergeCell ref="C67:C68"/>
    <mergeCell ref="A69:A70"/>
    <mergeCell ref="B69:B70"/>
    <mergeCell ref="C69:C70"/>
    <mergeCell ref="A63:A64"/>
    <mergeCell ref="B63:B64"/>
    <mergeCell ref="C63:C64"/>
    <mergeCell ref="A65:A66"/>
    <mergeCell ref="B65:B66"/>
    <mergeCell ref="C65:C66"/>
    <mergeCell ref="A83:A84"/>
    <mergeCell ref="B83:B84"/>
    <mergeCell ref="C83:C84"/>
    <mergeCell ref="A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</mergeCells>
  <conditionalFormatting sqref="E9:R9">
    <cfRule type="cellIs" dxfId="3262" priority="145" operator="equal">
      <formula>LARGE($E9:$R9,2)</formula>
    </cfRule>
    <cfRule type="cellIs" dxfId="3261" priority="146" operator="equal">
      <formula>LARGE($E9:$R9,1)</formula>
    </cfRule>
  </conditionalFormatting>
  <conditionalFormatting sqref="E11:R11">
    <cfRule type="cellIs" dxfId="3260" priority="147" operator="equal">
      <formula>LARGE($E11:$R11,2)</formula>
    </cfRule>
    <cfRule type="cellIs" dxfId="3259" priority="148" operator="equal">
      <formula>LARGE($E11:$R11,1)</formula>
    </cfRule>
  </conditionalFormatting>
  <conditionalFormatting sqref="E13:R13">
    <cfRule type="cellIs" dxfId="3258" priority="149" operator="equal">
      <formula>LARGE($E13:$R13,2)</formula>
    </cfRule>
    <cfRule type="cellIs" dxfId="3257" priority="150" operator="equal">
      <formula>LARGE($E13:$R13,1)</formula>
    </cfRule>
  </conditionalFormatting>
  <conditionalFormatting sqref="E17:R17">
    <cfRule type="cellIs" dxfId="3256" priority="153" operator="equal">
      <formula>LARGE($E17:$R17,2)</formula>
    </cfRule>
    <cfRule type="cellIs" dxfId="3255" priority="154" operator="equal">
      <formula>LARGE($E17:$R17,1)</formula>
    </cfRule>
  </conditionalFormatting>
  <conditionalFormatting sqref="E19:R19">
    <cfRule type="cellIs" dxfId="3254" priority="155" operator="equal">
      <formula>LARGE($E19:$R19,2)</formula>
    </cfRule>
    <cfRule type="cellIs" dxfId="3253" priority="156" operator="equal">
      <formula>LARGE($E19:$R19,1)</formula>
    </cfRule>
  </conditionalFormatting>
  <conditionalFormatting sqref="E21:R21">
    <cfRule type="cellIs" dxfId="3252" priority="157" operator="equal">
      <formula>LARGE($E21:$R21,2)</formula>
    </cfRule>
    <cfRule type="cellIs" dxfId="3251" priority="158" operator="equal">
      <formula>LARGE($E21:$R21,1)</formula>
    </cfRule>
  </conditionalFormatting>
  <conditionalFormatting sqref="E29:R29">
    <cfRule type="cellIs" dxfId="3250" priority="161" operator="equal">
      <formula>LARGE($E29:$R29,2)</formula>
    </cfRule>
    <cfRule type="cellIs" dxfId="3249" priority="162" operator="equal">
      <formula>LARGE($E29:$R29,1)</formula>
    </cfRule>
  </conditionalFormatting>
  <conditionalFormatting sqref="E31:R31">
    <cfRule type="cellIs" dxfId="3248" priority="163" operator="equal">
      <formula>LARGE($E31:$R31,2)</formula>
    </cfRule>
    <cfRule type="cellIs" dxfId="3247" priority="164" operator="equal">
      <formula>LARGE($E31:$R31,1)</formula>
    </cfRule>
  </conditionalFormatting>
  <conditionalFormatting sqref="E85:R85">
    <cfRule type="cellIs" dxfId="3246" priority="165" operator="equal">
      <formula>LARGE($E85:$R85,2)</formula>
    </cfRule>
    <cfRule type="cellIs" dxfId="3245" priority="166" operator="equal">
      <formula>LARGE($E85:$R85,1)</formula>
    </cfRule>
  </conditionalFormatting>
  <conditionalFormatting sqref="E25:M25">
    <cfRule type="cellIs" dxfId="3244" priority="143" operator="equal">
      <formula>LARGE($E25:$R25,2)</formula>
    </cfRule>
    <cfRule type="cellIs" dxfId="3243" priority="144" operator="equal">
      <formula>LARGE($E25:$R25,1)</formula>
    </cfRule>
  </conditionalFormatting>
  <conditionalFormatting sqref="E33:R33">
    <cfRule type="cellIs" dxfId="3242" priority="141" operator="equal">
      <formula>LARGE($E33:$R33,2)</formula>
    </cfRule>
    <cfRule type="cellIs" dxfId="3241" priority="142" operator="equal">
      <formula>LARGE($E33:$R33,1)</formula>
    </cfRule>
  </conditionalFormatting>
  <conditionalFormatting sqref="E27:R27">
    <cfRule type="cellIs" dxfId="3240" priority="140" operator="equal">
      <formula>LARGE($E27:$R27,1)</formula>
    </cfRule>
  </conditionalFormatting>
  <conditionalFormatting sqref="E35:R35">
    <cfRule type="cellIs" dxfId="3239" priority="137" operator="equal">
      <formula>LARGE($E35:$R35,2)</formula>
    </cfRule>
    <cfRule type="cellIs" dxfId="3238" priority="138" operator="equal">
      <formula>LARGE($E35:$R35,1)</formula>
    </cfRule>
  </conditionalFormatting>
  <conditionalFormatting sqref="E49:R49">
    <cfRule type="cellIs" dxfId="3237" priority="135" operator="equal">
      <formula>LARGE($E49:$R49,2)</formula>
    </cfRule>
    <cfRule type="cellIs" dxfId="3236" priority="136" operator="equal">
      <formula>LARGE($E49:$R49,1)</formula>
    </cfRule>
  </conditionalFormatting>
  <conditionalFormatting sqref="E45:R45">
    <cfRule type="cellIs" dxfId="3235" priority="133" operator="equal">
      <formula>LARGE($E45:$R45,2)</formula>
    </cfRule>
    <cfRule type="cellIs" dxfId="3234" priority="134" operator="equal">
      <formula>LARGE($E45:$R45,1)</formula>
    </cfRule>
  </conditionalFormatting>
  <conditionalFormatting sqref="E41:R41">
    <cfRule type="cellIs" dxfId="3233" priority="131" operator="equal">
      <formula>LARGE($E41:$R41,2)</formula>
    </cfRule>
    <cfRule type="cellIs" dxfId="3232" priority="132" operator="equal">
      <formula>LARGE($E41:$R41,1)</formula>
    </cfRule>
  </conditionalFormatting>
  <conditionalFormatting sqref="E43:R43">
    <cfRule type="cellIs" dxfId="3231" priority="129" operator="equal">
      <formula>LARGE($E43:$R43,2)</formula>
    </cfRule>
    <cfRule type="cellIs" dxfId="3230" priority="130" operator="equal">
      <formula>LARGE($E43:$R43,1)</formula>
    </cfRule>
  </conditionalFormatting>
  <conditionalFormatting sqref="E47:R47">
    <cfRule type="cellIs" dxfId="3229" priority="127" operator="equal">
      <formula>LARGE($E47:$R47,2)</formula>
    </cfRule>
    <cfRule type="cellIs" dxfId="3228" priority="128" operator="equal">
      <formula>LARGE($E47:$R47,1)</formula>
    </cfRule>
  </conditionalFormatting>
  <conditionalFormatting sqref="E57:R57">
    <cfRule type="cellIs" dxfId="3227" priority="125" operator="equal">
      <formula>LARGE($E57:$R57,2)</formula>
    </cfRule>
    <cfRule type="cellIs" dxfId="3226" priority="126" operator="equal">
      <formula>LARGE($E57:$R57,1)</formula>
    </cfRule>
  </conditionalFormatting>
  <conditionalFormatting sqref="E51:R51">
    <cfRule type="cellIs" dxfId="3225" priority="123" operator="equal">
      <formula>LARGE($E51:$R51,2)</formula>
    </cfRule>
    <cfRule type="cellIs" dxfId="3224" priority="124" operator="equal">
      <formula>LARGE($E51:$R51,1)</formula>
    </cfRule>
  </conditionalFormatting>
  <conditionalFormatting sqref="E53:R53">
    <cfRule type="cellIs" dxfId="3223" priority="121" operator="equal">
      <formula>LARGE($E53:$R53,2)</formula>
    </cfRule>
    <cfRule type="cellIs" dxfId="3222" priority="122" operator="equal">
      <formula>LARGE($E53:$R53,1)</formula>
    </cfRule>
  </conditionalFormatting>
  <conditionalFormatting sqref="E55:R55">
    <cfRule type="cellIs" dxfId="3221" priority="119" operator="equal">
      <formula>LARGE($E55:$R55,2)</formula>
    </cfRule>
    <cfRule type="cellIs" dxfId="3220" priority="120" operator="equal">
      <formula>LARGE($E55:$R55,1)</formula>
    </cfRule>
  </conditionalFormatting>
  <conditionalFormatting sqref="E61:R61">
    <cfRule type="cellIs" dxfId="3219" priority="115" operator="equal">
      <formula>LARGE($E61:$R61,2)</formula>
    </cfRule>
    <cfRule type="cellIs" dxfId="3218" priority="116" operator="equal">
      <formula>LARGE($E61:$R61,1)</formula>
    </cfRule>
  </conditionalFormatting>
  <conditionalFormatting sqref="E63:R63">
    <cfRule type="cellIs" dxfId="3217" priority="113" operator="equal">
      <formula>LARGE($E63:$R63,2)</formula>
    </cfRule>
    <cfRule type="cellIs" dxfId="3216" priority="114" operator="equal">
      <formula>LARGE($E63:$R63,1)</formula>
    </cfRule>
  </conditionalFormatting>
  <conditionalFormatting sqref="E65:R65">
    <cfRule type="cellIs" dxfId="3215" priority="111" operator="equal">
      <formula>LARGE($E65:$R65,2)</formula>
    </cfRule>
    <cfRule type="cellIs" dxfId="3214" priority="112" operator="equal">
      <formula>LARGE($E65:$R65,1)</formula>
    </cfRule>
  </conditionalFormatting>
  <conditionalFormatting sqref="E39:R39">
    <cfRule type="cellIs" dxfId="3213" priority="107" operator="equal">
      <formula>LARGE($E39:$R39,2)</formula>
    </cfRule>
    <cfRule type="cellIs" dxfId="3212" priority="108" operator="equal">
      <formula>LARGE($E39:$R39,1)</formula>
    </cfRule>
  </conditionalFormatting>
  <conditionalFormatting sqref="E67:R67">
    <cfRule type="cellIs" dxfId="3211" priority="105" operator="equal">
      <formula>LARGE($E67:$R67,2)</formula>
    </cfRule>
    <cfRule type="cellIs" dxfId="3210" priority="106" operator="equal">
      <formula>LARGE($E67:$R67,1)</formula>
    </cfRule>
  </conditionalFormatting>
  <conditionalFormatting sqref="E75:R75">
    <cfRule type="cellIs" dxfId="3209" priority="103" operator="equal">
      <formula>LARGE($E75:$R75,2)</formula>
    </cfRule>
    <cfRule type="cellIs" dxfId="3208" priority="104" operator="equal">
      <formula>LARGE($E75:$R75,1)</formula>
    </cfRule>
  </conditionalFormatting>
  <conditionalFormatting sqref="E69:R69">
    <cfRule type="cellIs" dxfId="3207" priority="101" operator="equal">
      <formula>LARGE($E69:$R69,2)</formula>
    </cfRule>
    <cfRule type="cellIs" dxfId="3206" priority="102" operator="equal">
      <formula>LARGE($E69:$R69,1)</formula>
    </cfRule>
  </conditionalFormatting>
  <conditionalFormatting sqref="E71:R71">
    <cfRule type="cellIs" dxfId="3205" priority="99" operator="equal">
      <formula>LARGE($E71:$R71,2)</formula>
    </cfRule>
    <cfRule type="cellIs" dxfId="3204" priority="100" operator="equal">
      <formula>LARGE($E71:$R71,1)</formula>
    </cfRule>
  </conditionalFormatting>
  <conditionalFormatting sqref="E73:Q73">
    <cfRule type="cellIs" dxfId="3203" priority="97" operator="equal">
      <formula>LARGE($E73:$R73,2)</formula>
    </cfRule>
    <cfRule type="cellIs" dxfId="3202" priority="98" operator="equal">
      <formula>LARGE($E73:$R73,1)</formula>
    </cfRule>
  </conditionalFormatting>
  <conditionalFormatting sqref="E77:R77">
    <cfRule type="cellIs" dxfId="3201" priority="95" operator="equal">
      <formula>LARGE($E77:$R77,2)</formula>
    </cfRule>
    <cfRule type="cellIs" dxfId="3200" priority="96" operator="equal">
      <formula>LARGE($E77:$R77,1)</formula>
    </cfRule>
  </conditionalFormatting>
  <conditionalFormatting sqref="E81:R81">
    <cfRule type="cellIs" dxfId="3199" priority="91" operator="equal">
      <formula>LARGE($E81:$R81,2)</formula>
    </cfRule>
    <cfRule type="cellIs" dxfId="3198" priority="92" operator="equal">
      <formula>LARGE($E81:$R81,1)</formula>
    </cfRule>
  </conditionalFormatting>
  <conditionalFormatting sqref="E7:R7">
    <cfRule type="cellIs" dxfId="3197" priority="87" operator="equal">
      <formula>LARGE($E7:$R7,2)</formula>
    </cfRule>
    <cfRule type="cellIs" dxfId="3196" priority="88" operator="equal">
      <formula>LARGE($E7:$R7,1)</formula>
    </cfRule>
  </conditionalFormatting>
  <conditionalFormatting sqref="E23:R23">
    <cfRule type="cellIs" dxfId="3195" priority="159" operator="equal">
      <formula>LARGE($E23:$R23,2)</formula>
    </cfRule>
    <cfRule type="cellIs" dxfId="3194" priority="160" operator="equal">
      <formula>LARGE($E23:$R23,1)</formula>
    </cfRule>
  </conditionalFormatting>
  <conditionalFormatting sqref="E59:R59">
    <cfRule type="cellIs" dxfId="3193" priority="117" operator="equal">
      <formula>LARGE($E59:$R59,2)</formula>
    </cfRule>
    <cfRule type="cellIs" dxfId="3192" priority="118" operator="equal">
      <formula>LARGE($E59:$R59,1)</formula>
    </cfRule>
  </conditionalFormatting>
  <conditionalFormatting sqref="E79:R79">
    <cfRule type="cellIs" dxfId="3191" priority="93" operator="equal">
      <formula>LARGE($E79:$R79,2)</formula>
    </cfRule>
    <cfRule type="cellIs" dxfId="3190" priority="94" operator="equal">
      <formula>LARGE($E79:$R79,1)</formula>
    </cfRule>
  </conditionalFormatting>
  <conditionalFormatting sqref="E83:R83">
    <cfRule type="cellIs" dxfId="3189" priority="89" operator="equal">
      <formula>LARGE($E83:$R83,2)</formula>
    </cfRule>
    <cfRule type="cellIs" dxfId="3188" priority="90" operator="equal">
      <formula>LARGE($E83:$R83,1)</formula>
    </cfRule>
  </conditionalFormatting>
  <conditionalFormatting sqref="B9">
    <cfRule type="cellIs" dxfId="3187" priority="75" operator="equal">
      <formula>$X$9</formula>
    </cfRule>
    <cfRule type="cellIs" dxfId="3186" priority="76" operator="equal">
      <formula>$W$9</formula>
    </cfRule>
  </conditionalFormatting>
  <conditionalFormatting sqref="A9">
    <cfRule type="cellIs" dxfId="3185" priority="73" operator="equal">
      <formula>$X$9</formula>
    </cfRule>
    <cfRule type="cellIs" dxfId="3184" priority="74" operator="equal">
      <formula>$W$9</formula>
    </cfRule>
  </conditionalFormatting>
  <conditionalFormatting sqref="B13">
    <cfRule type="cellIs" dxfId="3183" priority="71" operator="equal">
      <formula>$X$9</formula>
    </cfRule>
    <cfRule type="cellIs" dxfId="3182" priority="72" operator="equal">
      <formula>$W$9</formula>
    </cfRule>
  </conditionalFormatting>
  <conditionalFormatting sqref="A13">
    <cfRule type="cellIs" dxfId="3181" priority="69" operator="equal">
      <formula>$X$9</formula>
    </cfRule>
    <cfRule type="cellIs" dxfId="3180" priority="70" operator="equal">
      <formula>$W$9</formula>
    </cfRule>
  </conditionalFormatting>
  <conditionalFormatting sqref="B17">
    <cfRule type="cellIs" dxfId="3179" priority="67" operator="equal">
      <formula>$X$9</formula>
    </cfRule>
    <cfRule type="cellIs" dxfId="3178" priority="68" operator="equal">
      <formula>$W$9</formula>
    </cfRule>
  </conditionalFormatting>
  <conditionalFormatting sqref="A17">
    <cfRule type="cellIs" dxfId="3177" priority="65" operator="equal">
      <formula>$X$9</formula>
    </cfRule>
    <cfRule type="cellIs" dxfId="3176" priority="66" operator="equal">
      <formula>$W$9</formula>
    </cfRule>
  </conditionalFormatting>
  <conditionalFormatting sqref="B21">
    <cfRule type="cellIs" dxfId="3175" priority="63" operator="equal">
      <formula>$X$9</formula>
    </cfRule>
    <cfRule type="cellIs" dxfId="3174" priority="64" operator="equal">
      <formula>$W$9</formula>
    </cfRule>
  </conditionalFormatting>
  <conditionalFormatting sqref="A21">
    <cfRule type="cellIs" dxfId="3173" priority="61" operator="equal">
      <formula>$X$9</formula>
    </cfRule>
    <cfRule type="cellIs" dxfId="3172" priority="62" operator="equal">
      <formula>$W$9</formula>
    </cfRule>
  </conditionalFormatting>
  <conditionalFormatting sqref="B25">
    <cfRule type="cellIs" dxfId="3171" priority="59" operator="equal">
      <formula>$X$9</formula>
    </cfRule>
    <cfRule type="cellIs" dxfId="3170" priority="60" operator="equal">
      <formula>$W$9</formula>
    </cfRule>
  </conditionalFormatting>
  <conditionalFormatting sqref="A25">
    <cfRule type="cellIs" dxfId="3169" priority="57" operator="equal">
      <formula>$X$9</formula>
    </cfRule>
    <cfRule type="cellIs" dxfId="3168" priority="58" operator="equal">
      <formula>$W$9</formula>
    </cfRule>
  </conditionalFormatting>
  <conditionalFormatting sqref="B29">
    <cfRule type="cellIs" dxfId="3167" priority="55" operator="equal">
      <formula>$X$9</formula>
    </cfRule>
    <cfRule type="cellIs" dxfId="3166" priority="56" operator="equal">
      <formula>$W$9</formula>
    </cfRule>
  </conditionalFormatting>
  <conditionalFormatting sqref="A29">
    <cfRule type="cellIs" dxfId="3165" priority="53" operator="equal">
      <formula>$X$9</formula>
    </cfRule>
    <cfRule type="cellIs" dxfId="3164" priority="54" operator="equal">
      <formula>$W$9</formula>
    </cfRule>
  </conditionalFormatting>
  <conditionalFormatting sqref="B37">
    <cfRule type="cellIs" dxfId="3163" priority="51" operator="equal">
      <formula>$X$9</formula>
    </cfRule>
    <cfRule type="cellIs" dxfId="3162" priority="52" operator="equal">
      <formula>$W$9</formula>
    </cfRule>
  </conditionalFormatting>
  <conditionalFormatting sqref="A37">
    <cfRule type="cellIs" dxfId="3161" priority="49" operator="equal">
      <formula>$X$9</formula>
    </cfRule>
    <cfRule type="cellIs" dxfId="3160" priority="50" operator="equal">
      <formula>$W$9</formula>
    </cfRule>
  </conditionalFormatting>
  <conditionalFormatting sqref="B41">
    <cfRule type="cellIs" dxfId="3159" priority="47" operator="equal">
      <formula>$X$9</formula>
    </cfRule>
    <cfRule type="cellIs" dxfId="3158" priority="48" operator="equal">
      <formula>$W$9</formula>
    </cfRule>
  </conditionalFormatting>
  <conditionalFormatting sqref="A41">
    <cfRule type="cellIs" dxfId="3157" priority="45" operator="equal">
      <formula>$X$9</formula>
    </cfRule>
    <cfRule type="cellIs" dxfId="3156" priority="46" operator="equal">
      <formula>$W$9</formula>
    </cfRule>
  </conditionalFormatting>
  <conditionalFormatting sqref="B45">
    <cfRule type="cellIs" dxfId="3155" priority="43" operator="equal">
      <formula>$X$9</formula>
    </cfRule>
    <cfRule type="cellIs" dxfId="3154" priority="44" operator="equal">
      <formula>$W$9</formula>
    </cfRule>
  </conditionalFormatting>
  <conditionalFormatting sqref="A45">
    <cfRule type="cellIs" dxfId="3153" priority="41" operator="equal">
      <formula>$X$9</formula>
    </cfRule>
    <cfRule type="cellIs" dxfId="3152" priority="42" operator="equal">
      <formula>$W$9</formula>
    </cfRule>
  </conditionalFormatting>
  <conditionalFormatting sqref="B65">
    <cfRule type="cellIs" dxfId="3151" priority="39" operator="equal">
      <formula>$X$9</formula>
    </cfRule>
    <cfRule type="cellIs" dxfId="3150" priority="40" operator="equal">
      <formula>$W$9</formula>
    </cfRule>
  </conditionalFormatting>
  <conditionalFormatting sqref="A65">
    <cfRule type="cellIs" dxfId="3149" priority="37" operator="equal">
      <formula>$X$9</formula>
    </cfRule>
    <cfRule type="cellIs" dxfId="3148" priority="38" operator="equal">
      <formula>$W$9</formula>
    </cfRule>
  </conditionalFormatting>
  <conditionalFormatting sqref="B73">
    <cfRule type="cellIs" dxfId="3147" priority="35" operator="equal">
      <formula>$X$9</formula>
    </cfRule>
    <cfRule type="cellIs" dxfId="3146" priority="36" operator="equal">
      <formula>$W$9</formula>
    </cfRule>
  </conditionalFormatting>
  <conditionalFormatting sqref="A73">
    <cfRule type="cellIs" dxfId="3145" priority="33" operator="equal">
      <formula>$X$9</formula>
    </cfRule>
    <cfRule type="cellIs" dxfId="3144" priority="34" operator="equal">
      <formula>$W$9</formula>
    </cfRule>
  </conditionalFormatting>
  <conditionalFormatting sqref="B61">
    <cfRule type="cellIs" dxfId="3143" priority="31" operator="equal">
      <formula>$X$9</formula>
    </cfRule>
    <cfRule type="cellIs" dxfId="3142" priority="32" operator="equal">
      <formula>$W$9</formula>
    </cfRule>
  </conditionalFormatting>
  <conditionalFormatting sqref="A61">
    <cfRule type="cellIs" dxfId="3141" priority="29" operator="equal">
      <formula>$X$9</formula>
    </cfRule>
    <cfRule type="cellIs" dxfId="3140" priority="30" operator="equal">
      <formula>$W$9</formula>
    </cfRule>
  </conditionalFormatting>
  <conditionalFormatting sqref="B57">
    <cfRule type="cellIs" dxfId="3139" priority="27" operator="equal">
      <formula>$X$9</formula>
    </cfRule>
    <cfRule type="cellIs" dxfId="3138" priority="28" operator="equal">
      <formula>$W$9</formula>
    </cfRule>
  </conditionalFormatting>
  <conditionalFormatting sqref="A57">
    <cfRule type="cellIs" dxfId="3137" priority="25" operator="equal">
      <formula>$X$9</formula>
    </cfRule>
    <cfRule type="cellIs" dxfId="3136" priority="26" operator="equal">
      <formula>$W$9</formula>
    </cfRule>
  </conditionalFormatting>
  <conditionalFormatting sqref="B53">
    <cfRule type="cellIs" dxfId="3135" priority="23" operator="equal">
      <formula>$X$9</formula>
    </cfRule>
    <cfRule type="cellIs" dxfId="3134" priority="24" operator="equal">
      <formula>$W$9</formula>
    </cfRule>
  </conditionalFormatting>
  <conditionalFormatting sqref="A53">
    <cfRule type="cellIs" dxfId="3133" priority="21" operator="equal">
      <formula>$X$9</formula>
    </cfRule>
    <cfRule type="cellIs" dxfId="3132" priority="22" operator="equal">
      <formula>$W$9</formula>
    </cfRule>
  </conditionalFormatting>
  <conditionalFormatting sqref="B69">
    <cfRule type="cellIs" dxfId="3131" priority="19" operator="equal">
      <formula>$X$9</formula>
    </cfRule>
    <cfRule type="cellIs" dxfId="3130" priority="20" operator="equal">
      <formula>$W$9</formula>
    </cfRule>
  </conditionalFormatting>
  <conditionalFormatting sqref="A69">
    <cfRule type="cellIs" dxfId="3129" priority="17" operator="equal">
      <formula>$X$9</formula>
    </cfRule>
    <cfRule type="cellIs" dxfId="3128" priority="18" operator="equal">
      <formula>$W$9</formula>
    </cfRule>
  </conditionalFormatting>
  <conditionalFormatting sqref="B49">
    <cfRule type="cellIs" dxfId="3127" priority="15" operator="equal">
      <formula>$X$9</formula>
    </cfRule>
    <cfRule type="cellIs" dxfId="3126" priority="16" operator="equal">
      <formula>$W$9</formula>
    </cfRule>
  </conditionalFormatting>
  <conditionalFormatting sqref="A49">
    <cfRule type="cellIs" dxfId="3125" priority="13" operator="equal">
      <formula>$X$9</formula>
    </cfRule>
    <cfRule type="cellIs" dxfId="3124" priority="14" operator="equal">
      <formula>$W$9</formula>
    </cfRule>
  </conditionalFormatting>
  <conditionalFormatting sqref="B33">
    <cfRule type="cellIs" dxfId="3123" priority="11" operator="equal">
      <formula>$X$9</formula>
    </cfRule>
    <cfRule type="cellIs" dxfId="3122" priority="12" operator="equal">
      <formula>$W$9</formula>
    </cfRule>
  </conditionalFormatting>
  <conditionalFormatting sqref="A33">
    <cfRule type="cellIs" dxfId="3121" priority="9" operator="equal">
      <formula>$X$9</formula>
    </cfRule>
    <cfRule type="cellIs" dxfId="3120" priority="10" operator="equal">
      <formula>$W$9</formula>
    </cfRule>
  </conditionalFormatting>
  <conditionalFormatting sqref="B77">
    <cfRule type="cellIs" dxfId="3119" priority="7" operator="equal">
      <formula>$X$9</formula>
    </cfRule>
    <cfRule type="cellIs" dxfId="3118" priority="8" operator="equal">
      <formula>$W$9</formula>
    </cfRule>
  </conditionalFormatting>
  <conditionalFormatting sqref="A77">
    <cfRule type="cellIs" dxfId="3117" priority="5" operator="equal">
      <formula>$X$9</formula>
    </cfRule>
    <cfRule type="cellIs" dxfId="3116" priority="6" operator="equal">
      <formula>$W$9</formula>
    </cfRule>
  </conditionalFormatting>
  <conditionalFormatting sqref="B81">
    <cfRule type="cellIs" dxfId="3115" priority="3" operator="equal">
      <formula>$X$9</formula>
    </cfRule>
    <cfRule type="cellIs" dxfId="3114" priority="4" operator="equal">
      <formula>$W$9</formula>
    </cfRule>
  </conditionalFormatting>
  <conditionalFormatting sqref="A81">
    <cfRule type="cellIs" dxfId="3113" priority="1" operator="equal">
      <formula>$X$9</formula>
    </cfRule>
    <cfRule type="cellIs" dxfId="3112" priority="2" operator="equal">
      <formula>$W$9</formula>
    </cfRule>
  </conditionalFormatting>
  <conditionalFormatting sqref="E15:R15">
    <cfRule type="cellIs" dxfId="3111" priority="151" operator="equal">
      <formula>LARGE($E15:$R15,2)</formula>
    </cfRule>
    <cfRule type="cellIs" dxfId="3110" priority="152" operator="equal">
      <formula>LARGE($E15:$R15,1)</formula>
    </cfRule>
  </conditionalFormatting>
  <conditionalFormatting sqref="E37:R37">
    <cfRule type="cellIs" dxfId="3109" priority="109" operator="equal">
      <formula>LARGE($E37:$R37,2)</formula>
    </cfRule>
    <cfRule type="cellIs" dxfId="3108" priority="110" operator="equal">
      <formula>LARGE($E37:$R37,1)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2104"/>
  <sheetViews>
    <sheetView view="pageBreakPreview" zoomScale="106" zoomScaleSheetLayoutView="106" workbookViewId="0">
      <selection activeCell="O84" sqref="O84:P88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8" width="12.140625" customWidth="1"/>
    <col min="9" max="14" width="12.28515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7.100000000000001" customHeight="1" x14ac:dyDescent="0.3">
      <c r="B4" s="1"/>
      <c r="C4" s="1"/>
      <c r="D4" s="402" t="s">
        <v>35</v>
      </c>
      <c r="E4" s="436" t="s">
        <v>241</v>
      </c>
      <c r="F4" s="437"/>
      <c r="G4" s="437"/>
      <c r="H4" s="437"/>
      <c r="I4" s="437"/>
      <c r="J4" s="437"/>
      <c r="K4" s="437"/>
      <c r="L4" s="437"/>
      <c r="M4" s="437"/>
      <c r="N4" s="438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64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423"/>
      <c r="C6" s="443"/>
      <c r="D6" s="360"/>
      <c r="E6" s="14"/>
      <c r="F6" s="7"/>
      <c r="G6" s="7"/>
      <c r="H6" s="410"/>
      <c r="I6" s="35"/>
      <c r="J6" s="7"/>
      <c r="K6" s="7"/>
      <c r="L6" s="7"/>
      <c r="M6" s="7"/>
      <c r="N6" s="12"/>
      <c r="O6" s="408"/>
      <c r="P6" s="408"/>
      <c r="Q6" s="367"/>
    </row>
    <row r="7" spans="1:17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8"/>
      <c r="L7" s="8"/>
      <c r="M7" s="8"/>
      <c r="N7" s="13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3" t="s">
        <v>8</v>
      </c>
      <c r="H8" s="293" t="s">
        <v>34</v>
      </c>
      <c r="I8" s="293" t="s">
        <v>1</v>
      </c>
      <c r="J8" s="293" t="s">
        <v>5</v>
      </c>
      <c r="K8" s="293" t="s">
        <v>6</v>
      </c>
      <c r="L8" s="293" t="s">
        <v>7</v>
      </c>
      <c r="M8" s="294" t="s">
        <v>32</v>
      </c>
      <c r="N8" s="295" t="s">
        <v>40</v>
      </c>
      <c r="O8" s="409"/>
      <c r="P8" s="409"/>
      <c r="Q8" s="368"/>
    </row>
    <row r="9" spans="1:17" ht="15.95" customHeight="1" x14ac:dyDescent="0.25">
      <c r="A9" s="53">
        <v>1</v>
      </c>
      <c r="B9" s="54">
        <v>866</v>
      </c>
      <c r="C9" s="55" t="s">
        <v>126</v>
      </c>
      <c r="D9" s="56">
        <f t="shared" ref="D9:D72" si="0">(LARGE(H9:L9,1)-LARGE(H9:L9,2))</f>
        <v>129</v>
      </c>
      <c r="E9" s="132">
        <v>198</v>
      </c>
      <c r="F9" s="132">
        <v>8</v>
      </c>
      <c r="G9" s="132">
        <v>23</v>
      </c>
      <c r="H9" s="132">
        <v>229</v>
      </c>
      <c r="I9" s="132">
        <v>100</v>
      </c>
      <c r="J9" s="132">
        <v>21</v>
      </c>
      <c r="K9" s="132">
        <v>0</v>
      </c>
      <c r="L9" s="132">
        <v>61</v>
      </c>
      <c r="M9" s="132">
        <v>0</v>
      </c>
      <c r="N9" s="132">
        <v>12</v>
      </c>
      <c r="O9" s="132">
        <v>423</v>
      </c>
      <c r="P9" s="132">
        <v>716</v>
      </c>
      <c r="Q9" s="133">
        <f t="shared" ref="Q9:Q72" si="1">O9/P9</f>
        <v>0.59078212290502796</v>
      </c>
    </row>
    <row r="10" spans="1:17" ht="15.95" customHeight="1" x14ac:dyDescent="0.25">
      <c r="A10" s="71">
        <v>2</v>
      </c>
      <c r="B10" s="72">
        <v>866</v>
      </c>
      <c r="C10" s="73" t="s">
        <v>128</v>
      </c>
      <c r="D10" s="74">
        <f t="shared" si="0"/>
        <v>121</v>
      </c>
      <c r="E10" s="135">
        <v>201</v>
      </c>
      <c r="F10" s="135">
        <v>7</v>
      </c>
      <c r="G10" s="135">
        <v>7</v>
      </c>
      <c r="H10" s="135">
        <v>215</v>
      </c>
      <c r="I10" s="135">
        <v>94</v>
      </c>
      <c r="J10" s="135">
        <v>18</v>
      </c>
      <c r="K10" s="135">
        <v>3</v>
      </c>
      <c r="L10" s="135">
        <v>84</v>
      </c>
      <c r="M10" s="135">
        <v>1</v>
      </c>
      <c r="N10" s="135">
        <v>11</v>
      </c>
      <c r="O10" s="135">
        <v>426</v>
      </c>
      <c r="P10" s="135">
        <v>715</v>
      </c>
      <c r="Q10" s="136">
        <f t="shared" si="1"/>
        <v>0.59580419580419586</v>
      </c>
    </row>
    <row r="11" spans="1:17" ht="15.95" customHeight="1" x14ac:dyDescent="0.25">
      <c r="A11" s="65">
        <v>3</v>
      </c>
      <c r="B11" s="66">
        <v>866</v>
      </c>
      <c r="C11" s="67" t="s">
        <v>129</v>
      </c>
      <c r="D11" s="68">
        <f t="shared" si="0"/>
        <v>137</v>
      </c>
      <c r="E11" s="141">
        <v>209</v>
      </c>
      <c r="F11" s="141">
        <v>4</v>
      </c>
      <c r="G11" s="141">
        <v>20</v>
      </c>
      <c r="H11" s="141">
        <v>233</v>
      </c>
      <c r="I11" s="141">
        <v>96</v>
      </c>
      <c r="J11" s="141">
        <v>17</v>
      </c>
      <c r="K11" s="141">
        <v>2</v>
      </c>
      <c r="L11" s="141">
        <v>70</v>
      </c>
      <c r="M11" s="141">
        <v>0</v>
      </c>
      <c r="N11" s="141">
        <v>7</v>
      </c>
      <c r="O11" s="141">
        <v>425</v>
      </c>
      <c r="P11" s="141">
        <v>715</v>
      </c>
      <c r="Q11" s="142">
        <f t="shared" si="1"/>
        <v>0.59440559440559437</v>
      </c>
    </row>
    <row r="12" spans="1:17" ht="15.95" customHeight="1" x14ac:dyDescent="0.25">
      <c r="A12" s="59" t="s">
        <v>190</v>
      </c>
      <c r="B12" s="60">
        <v>866</v>
      </c>
      <c r="C12" s="61" t="s">
        <v>12</v>
      </c>
      <c r="D12" s="62">
        <f t="shared" si="0"/>
        <v>387</v>
      </c>
      <c r="E12" s="138">
        <v>608</v>
      </c>
      <c r="F12" s="138">
        <v>19</v>
      </c>
      <c r="G12" s="138">
        <v>50</v>
      </c>
      <c r="H12" s="138">
        <v>677</v>
      </c>
      <c r="I12" s="138">
        <v>290</v>
      </c>
      <c r="J12" s="138">
        <v>56</v>
      </c>
      <c r="K12" s="138">
        <v>5</v>
      </c>
      <c r="L12" s="138">
        <v>215</v>
      </c>
      <c r="M12" s="138">
        <v>1</v>
      </c>
      <c r="N12" s="138">
        <v>30</v>
      </c>
      <c r="O12" s="138">
        <v>1274</v>
      </c>
      <c r="P12" s="138">
        <v>2146</v>
      </c>
      <c r="Q12" s="139">
        <f t="shared" si="1"/>
        <v>0.59366262814538673</v>
      </c>
    </row>
    <row r="13" spans="1:17" ht="15.95" customHeight="1" x14ac:dyDescent="0.25">
      <c r="A13" s="65">
        <v>4</v>
      </c>
      <c r="B13" s="66">
        <v>867</v>
      </c>
      <c r="C13" s="67" t="s">
        <v>126</v>
      </c>
      <c r="D13" s="68">
        <f t="shared" si="0"/>
        <v>171</v>
      </c>
      <c r="E13" s="141">
        <v>230</v>
      </c>
      <c r="F13" s="141">
        <v>1</v>
      </c>
      <c r="G13" s="141">
        <v>6</v>
      </c>
      <c r="H13" s="141">
        <v>237</v>
      </c>
      <c r="I13" s="141">
        <v>62</v>
      </c>
      <c r="J13" s="141">
        <v>21</v>
      </c>
      <c r="K13" s="141">
        <v>1</v>
      </c>
      <c r="L13" s="141">
        <v>66</v>
      </c>
      <c r="M13" s="141">
        <v>1</v>
      </c>
      <c r="N13" s="141">
        <v>11</v>
      </c>
      <c r="O13" s="141">
        <v>399</v>
      </c>
      <c r="P13" s="141">
        <v>676</v>
      </c>
      <c r="Q13" s="142">
        <f t="shared" si="1"/>
        <v>0.59023668639053251</v>
      </c>
    </row>
    <row r="14" spans="1:17" ht="15.95" customHeight="1" x14ac:dyDescent="0.25">
      <c r="A14" s="59" t="s">
        <v>190</v>
      </c>
      <c r="B14" s="60">
        <v>867</v>
      </c>
      <c r="C14" s="61" t="s">
        <v>9</v>
      </c>
      <c r="D14" s="62">
        <f t="shared" si="0"/>
        <v>171</v>
      </c>
      <c r="E14" s="138">
        <v>230</v>
      </c>
      <c r="F14" s="138">
        <v>1</v>
      </c>
      <c r="G14" s="138">
        <v>6</v>
      </c>
      <c r="H14" s="138">
        <v>237</v>
      </c>
      <c r="I14" s="138">
        <v>62</v>
      </c>
      <c r="J14" s="138">
        <v>21</v>
      </c>
      <c r="K14" s="138">
        <v>1</v>
      </c>
      <c r="L14" s="138">
        <v>66</v>
      </c>
      <c r="M14" s="138">
        <v>1</v>
      </c>
      <c r="N14" s="138">
        <v>11</v>
      </c>
      <c r="O14" s="138">
        <v>399</v>
      </c>
      <c r="P14" s="138">
        <v>676</v>
      </c>
      <c r="Q14" s="139">
        <f t="shared" si="1"/>
        <v>0.59023668639053251</v>
      </c>
    </row>
    <row r="15" spans="1:17" ht="15.95" customHeight="1" x14ac:dyDescent="0.25">
      <c r="A15" s="65">
        <v>5</v>
      </c>
      <c r="B15" s="66">
        <v>868</v>
      </c>
      <c r="C15" s="67" t="s">
        <v>126</v>
      </c>
      <c r="D15" s="68">
        <f t="shared" si="0"/>
        <v>84</v>
      </c>
      <c r="E15" s="141">
        <v>148</v>
      </c>
      <c r="F15" s="141">
        <v>2</v>
      </c>
      <c r="G15" s="141">
        <v>4</v>
      </c>
      <c r="H15" s="141">
        <v>154</v>
      </c>
      <c r="I15" s="141">
        <v>70</v>
      </c>
      <c r="J15" s="141">
        <v>14</v>
      </c>
      <c r="K15" s="141">
        <v>1</v>
      </c>
      <c r="L15" s="141">
        <v>37</v>
      </c>
      <c r="M15" s="141">
        <v>0</v>
      </c>
      <c r="N15" s="141">
        <v>6</v>
      </c>
      <c r="O15" s="141">
        <v>282</v>
      </c>
      <c r="P15" s="141">
        <v>492</v>
      </c>
      <c r="Q15" s="142">
        <f t="shared" si="1"/>
        <v>0.57317073170731703</v>
      </c>
    </row>
    <row r="16" spans="1:17" ht="15.95" customHeight="1" x14ac:dyDescent="0.25">
      <c r="A16" s="71">
        <v>6</v>
      </c>
      <c r="B16" s="72">
        <v>868</v>
      </c>
      <c r="C16" s="73" t="s">
        <v>128</v>
      </c>
      <c r="D16" s="74">
        <f t="shared" si="0"/>
        <v>93</v>
      </c>
      <c r="E16" s="135">
        <v>160</v>
      </c>
      <c r="F16" s="135">
        <v>3</v>
      </c>
      <c r="G16" s="135">
        <v>6</v>
      </c>
      <c r="H16" s="135">
        <v>169</v>
      </c>
      <c r="I16" s="135">
        <v>76</v>
      </c>
      <c r="J16" s="135">
        <v>13</v>
      </c>
      <c r="K16" s="135">
        <v>0</v>
      </c>
      <c r="L16" s="135">
        <v>48</v>
      </c>
      <c r="M16" s="135">
        <v>0</v>
      </c>
      <c r="N16" s="135">
        <v>4</v>
      </c>
      <c r="O16" s="135">
        <v>310</v>
      </c>
      <c r="P16" s="135">
        <v>492</v>
      </c>
      <c r="Q16" s="136">
        <f t="shared" si="1"/>
        <v>0.63008130081300817</v>
      </c>
    </row>
    <row r="17" spans="1:17" ht="15.95" customHeight="1" x14ac:dyDescent="0.25">
      <c r="A17" s="59" t="s">
        <v>190</v>
      </c>
      <c r="B17" s="60">
        <v>868</v>
      </c>
      <c r="C17" s="61" t="s">
        <v>11</v>
      </c>
      <c r="D17" s="62">
        <f t="shared" si="0"/>
        <v>177</v>
      </c>
      <c r="E17" s="138">
        <v>308</v>
      </c>
      <c r="F17" s="138">
        <v>5</v>
      </c>
      <c r="G17" s="138">
        <v>10</v>
      </c>
      <c r="H17" s="138">
        <v>323</v>
      </c>
      <c r="I17" s="138">
        <v>146</v>
      </c>
      <c r="J17" s="138">
        <v>27</v>
      </c>
      <c r="K17" s="138">
        <v>1</v>
      </c>
      <c r="L17" s="138">
        <v>85</v>
      </c>
      <c r="M17" s="138">
        <v>0</v>
      </c>
      <c r="N17" s="138">
        <v>10</v>
      </c>
      <c r="O17" s="138">
        <v>592</v>
      </c>
      <c r="P17" s="138">
        <v>984</v>
      </c>
      <c r="Q17" s="139">
        <f t="shared" si="1"/>
        <v>0.60162601626016265</v>
      </c>
    </row>
    <row r="18" spans="1:17" ht="15.95" customHeight="1" x14ac:dyDescent="0.25">
      <c r="A18" s="71">
        <v>7</v>
      </c>
      <c r="B18" s="72">
        <v>869</v>
      </c>
      <c r="C18" s="73" t="s">
        <v>126</v>
      </c>
      <c r="D18" s="74">
        <f t="shared" si="0"/>
        <v>114</v>
      </c>
      <c r="E18" s="135">
        <v>187</v>
      </c>
      <c r="F18" s="135">
        <v>1</v>
      </c>
      <c r="G18" s="135">
        <v>5</v>
      </c>
      <c r="H18" s="135">
        <v>193</v>
      </c>
      <c r="I18" s="135">
        <v>79</v>
      </c>
      <c r="J18" s="135">
        <v>21</v>
      </c>
      <c r="K18" s="135">
        <v>0</v>
      </c>
      <c r="L18" s="135">
        <v>48</v>
      </c>
      <c r="M18" s="135">
        <v>0</v>
      </c>
      <c r="N18" s="135">
        <v>5</v>
      </c>
      <c r="O18" s="135">
        <v>346</v>
      </c>
      <c r="P18" s="135">
        <v>608</v>
      </c>
      <c r="Q18" s="136">
        <f t="shared" si="1"/>
        <v>0.56907894736842102</v>
      </c>
    </row>
    <row r="19" spans="1:17" ht="15.95" customHeight="1" x14ac:dyDescent="0.25">
      <c r="A19" s="65">
        <v>8</v>
      </c>
      <c r="B19" s="66">
        <v>869</v>
      </c>
      <c r="C19" s="67" t="s">
        <v>128</v>
      </c>
      <c r="D19" s="68">
        <f t="shared" si="0"/>
        <v>127</v>
      </c>
      <c r="E19" s="141">
        <v>195</v>
      </c>
      <c r="F19" s="141">
        <v>1</v>
      </c>
      <c r="G19" s="141">
        <v>12</v>
      </c>
      <c r="H19" s="141">
        <v>208</v>
      </c>
      <c r="I19" s="141">
        <v>81</v>
      </c>
      <c r="J19" s="141">
        <v>16</v>
      </c>
      <c r="K19" s="141">
        <v>0</v>
      </c>
      <c r="L19" s="141">
        <v>56</v>
      </c>
      <c r="M19" s="141">
        <v>0</v>
      </c>
      <c r="N19" s="141">
        <v>4</v>
      </c>
      <c r="O19" s="141">
        <v>365</v>
      </c>
      <c r="P19" s="141">
        <v>608</v>
      </c>
      <c r="Q19" s="142">
        <f t="shared" si="1"/>
        <v>0.60032894736842102</v>
      </c>
    </row>
    <row r="20" spans="1:17" ht="15.95" customHeight="1" x14ac:dyDescent="0.25">
      <c r="A20" s="59" t="s">
        <v>190</v>
      </c>
      <c r="B20" s="60">
        <v>869</v>
      </c>
      <c r="C20" s="61" t="s">
        <v>11</v>
      </c>
      <c r="D20" s="62">
        <f t="shared" si="0"/>
        <v>241</v>
      </c>
      <c r="E20" s="138">
        <v>382</v>
      </c>
      <c r="F20" s="138">
        <v>2</v>
      </c>
      <c r="G20" s="138">
        <v>17</v>
      </c>
      <c r="H20" s="138">
        <v>401</v>
      </c>
      <c r="I20" s="138">
        <v>160</v>
      </c>
      <c r="J20" s="138">
        <v>37</v>
      </c>
      <c r="K20" s="138">
        <v>0</v>
      </c>
      <c r="L20" s="138">
        <v>104</v>
      </c>
      <c r="M20" s="138">
        <v>0</v>
      </c>
      <c r="N20" s="138">
        <v>9</v>
      </c>
      <c r="O20" s="138">
        <v>711</v>
      </c>
      <c r="P20" s="138">
        <v>1216</v>
      </c>
      <c r="Q20" s="139">
        <f t="shared" si="1"/>
        <v>0.58470394736842102</v>
      </c>
    </row>
    <row r="21" spans="1:17" ht="15.95" customHeight="1" x14ac:dyDescent="0.25">
      <c r="A21" s="65">
        <v>9</v>
      </c>
      <c r="B21" s="66">
        <v>870</v>
      </c>
      <c r="C21" s="67" t="s">
        <v>126</v>
      </c>
      <c r="D21" s="68">
        <f t="shared" si="0"/>
        <v>131</v>
      </c>
      <c r="E21" s="141">
        <v>199</v>
      </c>
      <c r="F21" s="141">
        <v>2</v>
      </c>
      <c r="G21" s="141">
        <v>10</v>
      </c>
      <c r="H21" s="141">
        <v>211</v>
      </c>
      <c r="I21" s="141">
        <v>80</v>
      </c>
      <c r="J21" s="141">
        <v>20</v>
      </c>
      <c r="K21" s="141">
        <v>0</v>
      </c>
      <c r="L21" s="141">
        <v>38</v>
      </c>
      <c r="M21" s="141">
        <v>0</v>
      </c>
      <c r="N21" s="141">
        <v>3</v>
      </c>
      <c r="O21" s="141">
        <v>352</v>
      </c>
      <c r="P21" s="141">
        <v>554</v>
      </c>
      <c r="Q21" s="142">
        <f t="shared" si="1"/>
        <v>0.63537906137184119</v>
      </c>
    </row>
    <row r="22" spans="1:17" ht="15.95" customHeight="1" x14ac:dyDescent="0.25">
      <c r="A22" s="71">
        <v>10</v>
      </c>
      <c r="B22" s="72">
        <v>870</v>
      </c>
      <c r="C22" s="73" t="s">
        <v>128</v>
      </c>
      <c r="D22" s="74">
        <f t="shared" si="0"/>
        <v>92</v>
      </c>
      <c r="E22" s="135">
        <v>156</v>
      </c>
      <c r="F22" s="135">
        <v>3</v>
      </c>
      <c r="G22" s="135">
        <v>10</v>
      </c>
      <c r="H22" s="135">
        <v>169</v>
      </c>
      <c r="I22" s="135">
        <v>77</v>
      </c>
      <c r="J22" s="135">
        <v>12</v>
      </c>
      <c r="K22" s="135">
        <v>1</v>
      </c>
      <c r="L22" s="135">
        <v>43</v>
      </c>
      <c r="M22" s="135">
        <v>1</v>
      </c>
      <c r="N22" s="135">
        <v>9</v>
      </c>
      <c r="O22" s="135">
        <v>312</v>
      </c>
      <c r="P22" s="135">
        <v>553</v>
      </c>
      <c r="Q22" s="136">
        <f t="shared" si="1"/>
        <v>0.56419529837251359</v>
      </c>
    </row>
    <row r="23" spans="1:17" ht="15.95" customHeight="1" x14ac:dyDescent="0.25">
      <c r="A23" s="59" t="s">
        <v>190</v>
      </c>
      <c r="B23" s="60">
        <v>870</v>
      </c>
      <c r="C23" s="61" t="s">
        <v>11</v>
      </c>
      <c r="D23" s="62">
        <f t="shared" si="0"/>
        <v>223</v>
      </c>
      <c r="E23" s="138">
        <v>355</v>
      </c>
      <c r="F23" s="138">
        <v>5</v>
      </c>
      <c r="G23" s="138">
        <v>20</v>
      </c>
      <c r="H23" s="138">
        <v>380</v>
      </c>
      <c r="I23" s="138">
        <v>157</v>
      </c>
      <c r="J23" s="138">
        <v>32</v>
      </c>
      <c r="K23" s="138">
        <v>1</v>
      </c>
      <c r="L23" s="138">
        <v>81</v>
      </c>
      <c r="M23" s="138">
        <v>1</v>
      </c>
      <c r="N23" s="138">
        <v>12</v>
      </c>
      <c r="O23" s="138">
        <v>664</v>
      </c>
      <c r="P23" s="138">
        <v>1107</v>
      </c>
      <c r="Q23" s="139">
        <f t="shared" si="1"/>
        <v>0.59981933152664857</v>
      </c>
    </row>
    <row r="24" spans="1:17" ht="15.95" customHeight="1" x14ac:dyDescent="0.25">
      <c r="A24" s="71">
        <v>11</v>
      </c>
      <c r="B24" s="72">
        <v>871</v>
      </c>
      <c r="C24" s="73" t="s">
        <v>126</v>
      </c>
      <c r="D24" s="74">
        <f t="shared" si="0"/>
        <v>39</v>
      </c>
      <c r="E24" s="135">
        <v>100</v>
      </c>
      <c r="F24" s="135">
        <v>1</v>
      </c>
      <c r="G24" s="135">
        <v>10</v>
      </c>
      <c r="H24" s="135">
        <v>111</v>
      </c>
      <c r="I24" s="135">
        <v>72</v>
      </c>
      <c r="J24" s="135">
        <v>4</v>
      </c>
      <c r="K24" s="135">
        <v>2</v>
      </c>
      <c r="L24" s="135">
        <v>43</v>
      </c>
      <c r="M24" s="135">
        <v>0</v>
      </c>
      <c r="N24" s="135">
        <v>7</v>
      </c>
      <c r="O24" s="135">
        <v>239</v>
      </c>
      <c r="P24" s="135">
        <v>377</v>
      </c>
      <c r="Q24" s="136">
        <f t="shared" si="1"/>
        <v>0.63395225464190985</v>
      </c>
    </row>
    <row r="25" spans="1:17" ht="15.95" customHeight="1" x14ac:dyDescent="0.25">
      <c r="A25" s="65">
        <v>12</v>
      </c>
      <c r="B25" s="66">
        <v>871</v>
      </c>
      <c r="C25" s="67" t="s">
        <v>128</v>
      </c>
      <c r="D25" s="68">
        <f t="shared" si="0"/>
        <v>17</v>
      </c>
      <c r="E25" s="141">
        <v>95</v>
      </c>
      <c r="F25" s="141">
        <v>1</v>
      </c>
      <c r="G25" s="141">
        <v>6</v>
      </c>
      <c r="H25" s="141">
        <v>102</v>
      </c>
      <c r="I25" s="141">
        <v>85</v>
      </c>
      <c r="J25" s="141">
        <v>16</v>
      </c>
      <c r="K25" s="141">
        <v>3</v>
      </c>
      <c r="L25" s="141">
        <v>31</v>
      </c>
      <c r="M25" s="141">
        <v>0</v>
      </c>
      <c r="N25" s="141">
        <v>2</v>
      </c>
      <c r="O25" s="141">
        <v>239</v>
      </c>
      <c r="P25" s="141">
        <v>377</v>
      </c>
      <c r="Q25" s="142">
        <f t="shared" si="1"/>
        <v>0.63395225464190985</v>
      </c>
    </row>
    <row r="26" spans="1:17" ht="15.95" customHeight="1" x14ac:dyDescent="0.25">
      <c r="A26" s="59" t="s">
        <v>190</v>
      </c>
      <c r="B26" s="60">
        <v>871</v>
      </c>
      <c r="C26" s="61" t="s">
        <v>11</v>
      </c>
      <c r="D26" s="62">
        <f t="shared" si="0"/>
        <v>56</v>
      </c>
      <c r="E26" s="138">
        <v>195</v>
      </c>
      <c r="F26" s="138">
        <v>2</v>
      </c>
      <c r="G26" s="138">
        <v>16</v>
      </c>
      <c r="H26" s="138">
        <v>213</v>
      </c>
      <c r="I26" s="138">
        <v>157</v>
      </c>
      <c r="J26" s="138">
        <v>20</v>
      </c>
      <c r="K26" s="138">
        <v>5</v>
      </c>
      <c r="L26" s="138">
        <v>74</v>
      </c>
      <c r="M26" s="138">
        <v>0</v>
      </c>
      <c r="N26" s="138">
        <v>9</v>
      </c>
      <c r="O26" s="138">
        <v>478</v>
      </c>
      <c r="P26" s="138">
        <v>754</v>
      </c>
      <c r="Q26" s="139">
        <f t="shared" si="1"/>
        <v>0.63395225464190985</v>
      </c>
    </row>
    <row r="27" spans="1:17" ht="15.95" customHeight="1" x14ac:dyDescent="0.25">
      <c r="A27" s="65">
        <v>13</v>
      </c>
      <c r="B27" s="66">
        <v>872</v>
      </c>
      <c r="C27" s="67" t="s">
        <v>126</v>
      </c>
      <c r="D27" s="68">
        <f t="shared" si="0"/>
        <v>73</v>
      </c>
      <c r="E27" s="141">
        <v>127</v>
      </c>
      <c r="F27" s="141">
        <v>1</v>
      </c>
      <c r="G27" s="141">
        <v>3</v>
      </c>
      <c r="H27" s="141">
        <v>131</v>
      </c>
      <c r="I27" s="141">
        <v>58</v>
      </c>
      <c r="J27" s="141">
        <v>2</v>
      </c>
      <c r="K27" s="141">
        <v>0</v>
      </c>
      <c r="L27" s="141">
        <v>12</v>
      </c>
      <c r="M27" s="141">
        <v>0</v>
      </c>
      <c r="N27" s="141">
        <v>3</v>
      </c>
      <c r="O27" s="141">
        <v>206</v>
      </c>
      <c r="P27" s="141">
        <v>710</v>
      </c>
      <c r="Q27" s="142">
        <f t="shared" si="1"/>
        <v>0.29014084507042254</v>
      </c>
    </row>
    <row r="28" spans="1:17" ht="15.95" customHeight="1" x14ac:dyDescent="0.25">
      <c r="A28" s="59" t="s">
        <v>190</v>
      </c>
      <c r="B28" s="60">
        <v>872</v>
      </c>
      <c r="C28" s="61" t="s">
        <v>9</v>
      </c>
      <c r="D28" s="62">
        <f t="shared" si="0"/>
        <v>73</v>
      </c>
      <c r="E28" s="138">
        <v>127</v>
      </c>
      <c r="F28" s="138">
        <v>1</v>
      </c>
      <c r="G28" s="138">
        <v>3</v>
      </c>
      <c r="H28" s="138">
        <v>131</v>
      </c>
      <c r="I28" s="138">
        <v>58</v>
      </c>
      <c r="J28" s="138">
        <v>2</v>
      </c>
      <c r="K28" s="138">
        <v>0</v>
      </c>
      <c r="L28" s="138">
        <v>12</v>
      </c>
      <c r="M28" s="138">
        <v>0</v>
      </c>
      <c r="N28" s="138">
        <v>3</v>
      </c>
      <c r="O28" s="138">
        <v>206</v>
      </c>
      <c r="P28" s="138">
        <v>710</v>
      </c>
      <c r="Q28" s="139">
        <f t="shared" si="1"/>
        <v>0.29014084507042254</v>
      </c>
    </row>
    <row r="29" spans="1:17" ht="15.95" customHeight="1" x14ac:dyDescent="0.25">
      <c r="A29" s="65">
        <v>14</v>
      </c>
      <c r="B29" s="66">
        <v>873</v>
      </c>
      <c r="C29" s="67" t="s">
        <v>126</v>
      </c>
      <c r="D29" s="68">
        <f t="shared" si="0"/>
        <v>87</v>
      </c>
      <c r="E29" s="141">
        <v>113</v>
      </c>
      <c r="F29" s="141">
        <v>1</v>
      </c>
      <c r="G29" s="141">
        <v>6</v>
      </c>
      <c r="H29" s="141">
        <v>120</v>
      </c>
      <c r="I29" s="141">
        <v>33</v>
      </c>
      <c r="J29" s="141">
        <v>3</v>
      </c>
      <c r="K29" s="141">
        <v>0</v>
      </c>
      <c r="L29" s="141">
        <v>16</v>
      </c>
      <c r="M29" s="141">
        <v>0</v>
      </c>
      <c r="N29" s="141">
        <v>2</v>
      </c>
      <c r="O29" s="141">
        <v>174</v>
      </c>
      <c r="P29" s="141">
        <v>305</v>
      </c>
      <c r="Q29" s="142">
        <f t="shared" si="1"/>
        <v>0.57049180327868854</v>
      </c>
    </row>
    <row r="30" spans="1:17" ht="15.95" customHeight="1" x14ac:dyDescent="0.25">
      <c r="A30" s="59" t="s">
        <v>190</v>
      </c>
      <c r="B30" s="60">
        <v>873</v>
      </c>
      <c r="C30" s="61" t="s">
        <v>9</v>
      </c>
      <c r="D30" s="62">
        <f t="shared" si="0"/>
        <v>87</v>
      </c>
      <c r="E30" s="138">
        <v>113</v>
      </c>
      <c r="F30" s="138">
        <v>1</v>
      </c>
      <c r="G30" s="138">
        <v>6</v>
      </c>
      <c r="H30" s="138">
        <v>120</v>
      </c>
      <c r="I30" s="138">
        <v>33</v>
      </c>
      <c r="J30" s="138">
        <v>3</v>
      </c>
      <c r="K30" s="138">
        <v>0</v>
      </c>
      <c r="L30" s="138">
        <v>16</v>
      </c>
      <c r="M30" s="138">
        <v>0</v>
      </c>
      <c r="N30" s="138">
        <v>2</v>
      </c>
      <c r="O30" s="138">
        <v>174</v>
      </c>
      <c r="P30" s="138">
        <v>305</v>
      </c>
      <c r="Q30" s="139">
        <f t="shared" si="1"/>
        <v>0.57049180327868854</v>
      </c>
    </row>
    <row r="31" spans="1:17" ht="15.95" customHeight="1" x14ac:dyDescent="0.25">
      <c r="A31" s="65">
        <v>15</v>
      </c>
      <c r="B31" s="66">
        <v>874</v>
      </c>
      <c r="C31" s="67" t="s">
        <v>126</v>
      </c>
      <c r="D31" s="68">
        <f t="shared" si="0"/>
        <v>68</v>
      </c>
      <c r="E31" s="141">
        <v>103</v>
      </c>
      <c r="F31" s="141">
        <v>1</v>
      </c>
      <c r="G31" s="141">
        <v>5</v>
      </c>
      <c r="H31" s="141">
        <v>109</v>
      </c>
      <c r="I31" s="141">
        <v>41</v>
      </c>
      <c r="J31" s="141">
        <v>2</v>
      </c>
      <c r="K31" s="141">
        <v>0</v>
      </c>
      <c r="L31" s="141">
        <v>21</v>
      </c>
      <c r="M31" s="141">
        <v>0</v>
      </c>
      <c r="N31" s="141">
        <v>1</v>
      </c>
      <c r="O31" s="141">
        <v>174</v>
      </c>
      <c r="P31" s="141">
        <v>482</v>
      </c>
      <c r="Q31" s="142">
        <f t="shared" si="1"/>
        <v>0.36099585062240663</v>
      </c>
    </row>
    <row r="32" spans="1:17" ht="15.95" customHeight="1" x14ac:dyDescent="0.25">
      <c r="A32" s="71">
        <v>16</v>
      </c>
      <c r="B32" s="72">
        <v>874</v>
      </c>
      <c r="C32" s="73" t="s">
        <v>128</v>
      </c>
      <c r="D32" s="74">
        <f t="shared" si="0"/>
        <v>55</v>
      </c>
      <c r="E32" s="135">
        <v>88</v>
      </c>
      <c r="F32" s="135">
        <v>0</v>
      </c>
      <c r="G32" s="135">
        <v>5</v>
      </c>
      <c r="H32" s="135">
        <v>93</v>
      </c>
      <c r="I32" s="135">
        <v>38</v>
      </c>
      <c r="J32" s="135">
        <v>9</v>
      </c>
      <c r="K32" s="135">
        <v>0</v>
      </c>
      <c r="L32" s="135">
        <v>27</v>
      </c>
      <c r="M32" s="135">
        <v>0</v>
      </c>
      <c r="N32" s="135">
        <v>7</v>
      </c>
      <c r="O32" s="135">
        <v>174</v>
      </c>
      <c r="P32" s="135">
        <v>482</v>
      </c>
      <c r="Q32" s="136">
        <f t="shared" si="1"/>
        <v>0.36099585062240663</v>
      </c>
    </row>
    <row r="33" spans="1:17" ht="15.95" customHeight="1" x14ac:dyDescent="0.25">
      <c r="A33" s="59" t="s">
        <v>190</v>
      </c>
      <c r="B33" s="60">
        <v>874</v>
      </c>
      <c r="C33" s="61" t="s">
        <v>11</v>
      </c>
      <c r="D33" s="62">
        <f t="shared" si="0"/>
        <v>123</v>
      </c>
      <c r="E33" s="138">
        <v>191</v>
      </c>
      <c r="F33" s="138">
        <v>1</v>
      </c>
      <c r="G33" s="138">
        <v>10</v>
      </c>
      <c r="H33" s="138">
        <v>202</v>
      </c>
      <c r="I33" s="138">
        <v>79</v>
      </c>
      <c r="J33" s="138">
        <v>11</v>
      </c>
      <c r="K33" s="138">
        <v>0</v>
      </c>
      <c r="L33" s="138">
        <v>48</v>
      </c>
      <c r="M33" s="138">
        <v>0</v>
      </c>
      <c r="N33" s="138">
        <v>8</v>
      </c>
      <c r="O33" s="138">
        <v>348</v>
      </c>
      <c r="P33" s="138">
        <v>964</v>
      </c>
      <c r="Q33" s="139">
        <f t="shared" si="1"/>
        <v>0.36099585062240663</v>
      </c>
    </row>
    <row r="34" spans="1:17" ht="15.95" customHeight="1" x14ac:dyDescent="0.25">
      <c r="A34" s="71">
        <v>17</v>
      </c>
      <c r="B34" s="72">
        <v>875</v>
      </c>
      <c r="C34" s="73" t="s">
        <v>126</v>
      </c>
      <c r="D34" s="74">
        <f t="shared" si="0"/>
        <v>103</v>
      </c>
      <c r="E34" s="135">
        <v>167</v>
      </c>
      <c r="F34" s="135">
        <v>1</v>
      </c>
      <c r="G34" s="135">
        <v>7</v>
      </c>
      <c r="H34" s="135">
        <v>175</v>
      </c>
      <c r="I34" s="135">
        <v>72</v>
      </c>
      <c r="J34" s="135">
        <v>4</v>
      </c>
      <c r="K34" s="135">
        <v>1</v>
      </c>
      <c r="L34" s="135">
        <v>16</v>
      </c>
      <c r="M34" s="135">
        <v>0</v>
      </c>
      <c r="N34" s="135">
        <v>7</v>
      </c>
      <c r="O34" s="135">
        <v>275</v>
      </c>
      <c r="P34" s="135">
        <v>502</v>
      </c>
      <c r="Q34" s="136">
        <f t="shared" si="1"/>
        <v>0.547808764940239</v>
      </c>
    </row>
    <row r="35" spans="1:17" ht="15.95" customHeight="1" x14ac:dyDescent="0.25">
      <c r="A35" s="59" t="s">
        <v>190</v>
      </c>
      <c r="B35" s="60">
        <v>875</v>
      </c>
      <c r="C35" s="61" t="s">
        <v>9</v>
      </c>
      <c r="D35" s="62">
        <f t="shared" si="0"/>
        <v>103</v>
      </c>
      <c r="E35" s="138">
        <v>167</v>
      </c>
      <c r="F35" s="138">
        <v>1</v>
      </c>
      <c r="G35" s="138">
        <v>7</v>
      </c>
      <c r="H35" s="138">
        <v>175</v>
      </c>
      <c r="I35" s="138">
        <v>72</v>
      </c>
      <c r="J35" s="138">
        <v>4</v>
      </c>
      <c r="K35" s="138">
        <v>1</v>
      </c>
      <c r="L35" s="138">
        <v>16</v>
      </c>
      <c r="M35" s="138">
        <v>0</v>
      </c>
      <c r="N35" s="138">
        <v>7</v>
      </c>
      <c r="O35" s="138">
        <v>275</v>
      </c>
      <c r="P35" s="138">
        <v>502</v>
      </c>
      <c r="Q35" s="139">
        <f t="shared" si="1"/>
        <v>0.547808764940239</v>
      </c>
    </row>
    <row r="36" spans="1:17" ht="15.95" customHeight="1" x14ac:dyDescent="0.25">
      <c r="A36" s="71">
        <v>18</v>
      </c>
      <c r="B36" s="72">
        <v>876</v>
      </c>
      <c r="C36" s="73" t="s">
        <v>126</v>
      </c>
      <c r="D36" s="74">
        <f t="shared" si="0"/>
        <v>87</v>
      </c>
      <c r="E36" s="135">
        <v>121</v>
      </c>
      <c r="F36" s="135">
        <v>1</v>
      </c>
      <c r="G36" s="135">
        <v>10</v>
      </c>
      <c r="H36" s="135">
        <v>132</v>
      </c>
      <c r="I36" s="135">
        <v>45</v>
      </c>
      <c r="J36" s="135">
        <v>17</v>
      </c>
      <c r="K36" s="135">
        <v>0</v>
      </c>
      <c r="L36" s="135">
        <v>14</v>
      </c>
      <c r="M36" s="135">
        <v>0</v>
      </c>
      <c r="N36" s="135">
        <v>2</v>
      </c>
      <c r="O36" s="135">
        <v>210</v>
      </c>
      <c r="P36" s="135">
        <v>369</v>
      </c>
      <c r="Q36" s="136">
        <f t="shared" si="1"/>
        <v>0.56910569105691056</v>
      </c>
    </row>
    <row r="37" spans="1:17" ht="15.95" customHeight="1" x14ac:dyDescent="0.25">
      <c r="A37" s="59" t="s">
        <v>190</v>
      </c>
      <c r="B37" s="60">
        <v>876</v>
      </c>
      <c r="C37" s="61" t="s">
        <v>9</v>
      </c>
      <c r="D37" s="62">
        <f t="shared" si="0"/>
        <v>87</v>
      </c>
      <c r="E37" s="138">
        <v>121</v>
      </c>
      <c r="F37" s="138">
        <v>1</v>
      </c>
      <c r="G37" s="138">
        <v>10</v>
      </c>
      <c r="H37" s="138">
        <v>132</v>
      </c>
      <c r="I37" s="138">
        <v>45</v>
      </c>
      <c r="J37" s="138">
        <v>17</v>
      </c>
      <c r="K37" s="138">
        <v>0</v>
      </c>
      <c r="L37" s="138">
        <v>14</v>
      </c>
      <c r="M37" s="138">
        <v>0</v>
      </c>
      <c r="N37" s="138">
        <v>2</v>
      </c>
      <c r="O37" s="138">
        <v>210</v>
      </c>
      <c r="P37" s="138">
        <v>369</v>
      </c>
      <c r="Q37" s="139">
        <f t="shared" si="1"/>
        <v>0.56910569105691056</v>
      </c>
    </row>
    <row r="38" spans="1:17" ht="15.95" customHeight="1" x14ac:dyDescent="0.25">
      <c r="A38" s="71">
        <v>19</v>
      </c>
      <c r="B38" s="72">
        <v>877</v>
      </c>
      <c r="C38" s="73" t="s">
        <v>126</v>
      </c>
      <c r="D38" s="74">
        <f t="shared" si="0"/>
        <v>88</v>
      </c>
      <c r="E38" s="135">
        <v>155</v>
      </c>
      <c r="F38" s="135">
        <v>0</v>
      </c>
      <c r="G38" s="135">
        <v>0</v>
      </c>
      <c r="H38" s="135">
        <v>155</v>
      </c>
      <c r="I38" s="135">
        <v>67</v>
      </c>
      <c r="J38" s="135">
        <v>4</v>
      </c>
      <c r="K38" s="135">
        <v>0</v>
      </c>
      <c r="L38" s="135">
        <v>14</v>
      </c>
      <c r="M38" s="135">
        <v>0</v>
      </c>
      <c r="N38" s="135">
        <v>3</v>
      </c>
      <c r="O38" s="135">
        <v>243</v>
      </c>
      <c r="P38" s="135">
        <v>510</v>
      </c>
      <c r="Q38" s="136">
        <f t="shared" si="1"/>
        <v>0.47647058823529409</v>
      </c>
    </row>
    <row r="39" spans="1:17" ht="15.95" customHeight="1" x14ac:dyDescent="0.25">
      <c r="A39" s="59" t="s">
        <v>190</v>
      </c>
      <c r="B39" s="60">
        <v>877</v>
      </c>
      <c r="C39" s="61" t="s">
        <v>9</v>
      </c>
      <c r="D39" s="62">
        <f t="shared" si="0"/>
        <v>88</v>
      </c>
      <c r="E39" s="138">
        <v>155</v>
      </c>
      <c r="F39" s="138">
        <v>0</v>
      </c>
      <c r="G39" s="138">
        <v>0</v>
      </c>
      <c r="H39" s="138">
        <v>155</v>
      </c>
      <c r="I39" s="138">
        <v>67</v>
      </c>
      <c r="J39" s="138">
        <v>4</v>
      </c>
      <c r="K39" s="138">
        <v>0</v>
      </c>
      <c r="L39" s="138">
        <v>14</v>
      </c>
      <c r="M39" s="138">
        <v>0</v>
      </c>
      <c r="N39" s="138">
        <v>3</v>
      </c>
      <c r="O39" s="138">
        <v>243</v>
      </c>
      <c r="P39" s="138">
        <v>510</v>
      </c>
      <c r="Q39" s="139">
        <f t="shared" si="1"/>
        <v>0.47647058823529409</v>
      </c>
    </row>
    <row r="40" spans="1:17" ht="15.95" customHeight="1" x14ac:dyDescent="0.25">
      <c r="A40" s="71">
        <v>20</v>
      </c>
      <c r="B40" s="72">
        <v>878</v>
      </c>
      <c r="C40" s="73" t="s">
        <v>126</v>
      </c>
      <c r="D40" s="74">
        <f t="shared" si="0"/>
        <v>36</v>
      </c>
      <c r="E40" s="135">
        <v>71</v>
      </c>
      <c r="F40" s="135">
        <v>0</v>
      </c>
      <c r="G40" s="135">
        <v>2</v>
      </c>
      <c r="H40" s="135">
        <v>73</v>
      </c>
      <c r="I40" s="135">
        <v>37</v>
      </c>
      <c r="J40" s="135">
        <v>12</v>
      </c>
      <c r="K40" s="135">
        <v>0</v>
      </c>
      <c r="L40" s="135">
        <v>14</v>
      </c>
      <c r="M40" s="135">
        <v>0</v>
      </c>
      <c r="N40" s="135">
        <v>0</v>
      </c>
      <c r="O40" s="135">
        <v>136</v>
      </c>
      <c r="P40" s="135">
        <v>282</v>
      </c>
      <c r="Q40" s="136">
        <f t="shared" si="1"/>
        <v>0.48226950354609927</v>
      </c>
    </row>
    <row r="41" spans="1:17" ht="15.95" customHeight="1" x14ac:dyDescent="0.25">
      <c r="A41" s="59" t="s">
        <v>190</v>
      </c>
      <c r="B41" s="60">
        <v>878</v>
      </c>
      <c r="C41" s="61" t="s">
        <v>9</v>
      </c>
      <c r="D41" s="62">
        <f t="shared" si="0"/>
        <v>36</v>
      </c>
      <c r="E41" s="138">
        <v>71</v>
      </c>
      <c r="F41" s="138">
        <v>0</v>
      </c>
      <c r="G41" s="138">
        <v>2</v>
      </c>
      <c r="H41" s="138">
        <v>73</v>
      </c>
      <c r="I41" s="138">
        <v>37</v>
      </c>
      <c r="J41" s="138">
        <v>12</v>
      </c>
      <c r="K41" s="138">
        <v>0</v>
      </c>
      <c r="L41" s="138">
        <v>14</v>
      </c>
      <c r="M41" s="138">
        <v>0</v>
      </c>
      <c r="N41" s="138">
        <v>0</v>
      </c>
      <c r="O41" s="138">
        <v>136</v>
      </c>
      <c r="P41" s="138">
        <v>282</v>
      </c>
      <c r="Q41" s="139">
        <f t="shared" si="1"/>
        <v>0.48226950354609927</v>
      </c>
    </row>
    <row r="42" spans="1:17" ht="15.95" customHeight="1" x14ac:dyDescent="0.25">
      <c r="A42" s="71">
        <v>21</v>
      </c>
      <c r="B42" s="72">
        <v>879</v>
      </c>
      <c r="C42" s="73" t="s">
        <v>126</v>
      </c>
      <c r="D42" s="74">
        <f t="shared" si="0"/>
        <v>53</v>
      </c>
      <c r="E42" s="135">
        <v>88</v>
      </c>
      <c r="F42" s="135">
        <v>2</v>
      </c>
      <c r="G42" s="135">
        <v>4</v>
      </c>
      <c r="H42" s="135">
        <v>94</v>
      </c>
      <c r="I42" s="135">
        <v>41</v>
      </c>
      <c r="J42" s="135">
        <v>2</v>
      </c>
      <c r="K42" s="135">
        <v>0</v>
      </c>
      <c r="L42" s="135">
        <v>20</v>
      </c>
      <c r="M42" s="135">
        <v>0</v>
      </c>
      <c r="N42" s="135">
        <v>5</v>
      </c>
      <c r="O42" s="135">
        <v>162</v>
      </c>
      <c r="P42" s="135">
        <v>541</v>
      </c>
      <c r="Q42" s="136">
        <f t="shared" si="1"/>
        <v>0.29944547134935307</v>
      </c>
    </row>
    <row r="43" spans="1:17" ht="15.95" customHeight="1" x14ac:dyDescent="0.25">
      <c r="A43" s="65">
        <v>22</v>
      </c>
      <c r="B43" s="66">
        <v>879</v>
      </c>
      <c r="C43" s="67" t="s">
        <v>128</v>
      </c>
      <c r="D43" s="68">
        <f t="shared" si="0"/>
        <v>85</v>
      </c>
      <c r="E43" s="141">
        <v>109</v>
      </c>
      <c r="F43" s="141">
        <v>1</v>
      </c>
      <c r="G43" s="141">
        <v>5</v>
      </c>
      <c r="H43" s="141">
        <v>115</v>
      </c>
      <c r="I43" s="141">
        <v>25</v>
      </c>
      <c r="J43" s="141">
        <v>10</v>
      </c>
      <c r="K43" s="141">
        <v>0</v>
      </c>
      <c r="L43" s="141">
        <v>30</v>
      </c>
      <c r="M43" s="141">
        <v>0</v>
      </c>
      <c r="N43" s="141">
        <v>2</v>
      </c>
      <c r="O43" s="141">
        <v>182</v>
      </c>
      <c r="P43" s="141">
        <v>540</v>
      </c>
      <c r="Q43" s="142">
        <f t="shared" si="1"/>
        <v>0.33703703703703702</v>
      </c>
    </row>
    <row r="44" spans="1:17" ht="15.95" customHeight="1" x14ac:dyDescent="0.25">
      <c r="A44" s="59" t="s">
        <v>190</v>
      </c>
      <c r="B44" s="60">
        <v>879</v>
      </c>
      <c r="C44" s="61" t="s">
        <v>11</v>
      </c>
      <c r="D44" s="62">
        <f t="shared" si="0"/>
        <v>143</v>
      </c>
      <c r="E44" s="138">
        <v>197</v>
      </c>
      <c r="F44" s="138">
        <v>3</v>
      </c>
      <c r="G44" s="138">
        <v>9</v>
      </c>
      <c r="H44" s="138">
        <v>209</v>
      </c>
      <c r="I44" s="138">
        <v>66</v>
      </c>
      <c r="J44" s="138">
        <v>12</v>
      </c>
      <c r="K44" s="138">
        <v>0</v>
      </c>
      <c r="L44" s="138">
        <v>50</v>
      </c>
      <c r="M44" s="138">
        <v>0</v>
      </c>
      <c r="N44" s="138">
        <v>7</v>
      </c>
      <c r="O44" s="138">
        <v>344</v>
      </c>
      <c r="P44" s="138">
        <v>1081</v>
      </c>
      <c r="Q44" s="139">
        <f t="shared" si="1"/>
        <v>0.31822386679000925</v>
      </c>
    </row>
    <row r="45" spans="1:17" ht="15.95" customHeight="1" x14ac:dyDescent="0.25">
      <c r="A45" s="65">
        <v>23</v>
      </c>
      <c r="B45" s="66">
        <v>880</v>
      </c>
      <c r="C45" s="67" t="s">
        <v>126</v>
      </c>
      <c r="D45" s="68">
        <f t="shared" si="0"/>
        <v>70</v>
      </c>
      <c r="E45" s="141">
        <v>124</v>
      </c>
      <c r="F45" s="141">
        <v>1</v>
      </c>
      <c r="G45" s="141">
        <v>8</v>
      </c>
      <c r="H45" s="141">
        <v>133</v>
      </c>
      <c r="I45" s="141">
        <v>63</v>
      </c>
      <c r="J45" s="141">
        <v>9</v>
      </c>
      <c r="K45" s="141">
        <v>2</v>
      </c>
      <c r="L45" s="141">
        <v>40</v>
      </c>
      <c r="M45" s="141">
        <v>0</v>
      </c>
      <c r="N45" s="141">
        <v>10</v>
      </c>
      <c r="O45" s="141">
        <v>257</v>
      </c>
      <c r="P45" s="141">
        <v>420</v>
      </c>
      <c r="Q45" s="142">
        <f t="shared" si="1"/>
        <v>0.61190476190476195</v>
      </c>
    </row>
    <row r="46" spans="1:17" ht="15.95" customHeight="1" x14ac:dyDescent="0.25">
      <c r="A46" s="59" t="s">
        <v>190</v>
      </c>
      <c r="B46" s="60">
        <v>880</v>
      </c>
      <c r="C46" s="61" t="s">
        <v>9</v>
      </c>
      <c r="D46" s="62">
        <f t="shared" si="0"/>
        <v>70</v>
      </c>
      <c r="E46" s="138">
        <v>124</v>
      </c>
      <c r="F46" s="138">
        <v>1</v>
      </c>
      <c r="G46" s="138">
        <v>8</v>
      </c>
      <c r="H46" s="138">
        <v>133</v>
      </c>
      <c r="I46" s="138">
        <v>63</v>
      </c>
      <c r="J46" s="138">
        <v>9</v>
      </c>
      <c r="K46" s="138">
        <v>2</v>
      </c>
      <c r="L46" s="138">
        <v>40</v>
      </c>
      <c r="M46" s="138">
        <v>0</v>
      </c>
      <c r="N46" s="138">
        <v>10</v>
      </c>
      <c r="O46" s="138">
        <v>257</v>
      </c>
      <c r="P46" s="138">
        <v>420</v>
      </c>
      <c r="Q46" s="139">
        <f t="shared" si="1"/>
        <v>0.61190476190476195</v>
      </c>
    </row>
    <row r="47" spans="1:17" ht="15.95" customHeight="1" x14ac:dyDescent="0.25">
      <c r="A47" s="65">
        <v>24</v>
      </c>
      <c r="B47" s="66">
        <v>881</v>
      </c>
      <c r="C47" s="67" t="s">
        <v>126</v>
      </c>
      <c r="D47" s="68">
        <f t="shared" si="0"/>
        <v>87</v>
      </c>
      <c r="E47" s="141">
        <v>88</v>
      </c>
      <c r="F47" s="141">
        <v>3</v>
      </c>
      <c r="G47" s="141">
        <v>4</v>
      </c>
      <c r="H47" s="141">
        <v>95</v>
      </c>
      <c r="I47" s="141">
        <v>182</v>
      </c>
      <c r="J47" s="141">
        <v>7</v>
      </c>
      <c r="K47" s="141">
        <v>1</v>
      </c>
      <c r="L47" s="141">
        <v>60</v>
      </c>
      <c r="M47" s="141">
        <v>1</v>
      </c>
      <c r="N47" s="141">
        <v>6</v>
      </c>
      <c r="O47" s="141">
        <v>352</v>
      </c>
      <c r="P47" s="141">
        <v>563</v>
      </c>
      <c r="Q47" s="142">
        <f t="shared" si="1"/>
        <v>0.62522202486678513</v>
      </c>
    </row>
    <row r="48" spans="1:17" ht="15.95" customHeight="1" x14ac:dyDescent="0.25">
      <c r="A48" s="71">
        <v>25</v>
      </c>
      <c r="B48" s="72">
        <v>881</v>
      </c>
      <c r="C48" s="73" t="s">
        <v>128</v>
      </c>
      <c r="D48" s="74">
        <f t="shared" si="0"/>
        <v>8</v>
      </c>
      <c r="E48" s="135">
        <v>144</v>
      </c>
      <c r="F48" s="135">
        <v>3</v>
      </c>
      <c r="G48" s="135">
        <v>10</v>
      </c>
      <c r="H48" s="135">
        <v>157</v>
      </c>
      <c r="I48" s="135">
        <v>149</v>
      </c>
      <c r="J48" s="135">
        <v>11</v>
      </c>
      <c r="K48" s="135">
        <v>0</v>
      </c>
      <c r="L48" s="135">
        <v>41</v>
      </c>
      <c r="M48" s="135">
        <v>0</v>
      </c>
      <c r="N48" s="135">
        <v>5</v>
      </c>
      <c r="O48" s="135">
        <v>363</v>
      </c>
      <c r="P48" s="135">
        <v>563</v>
      </c>
      <c r="Q48" s="136">
        <f t="shared" si="1"/>
        <v>0.64476021314387211</v>
      </c>
    </row>
    <row r="49" spans="1:17" ht="15.95" customHeight="1" x14ac:dyDescent="0.25">
      <c r="A49" s="59" t="s">
        <v>190</v>
      </c>
      <c r="B49" s="60">
        <v>881</v>
      </c>
      <c r="C49" s="61" t="s">
        <v>11</v>
      </c>
      <c r="D49" s="62">
        <f t="shared" si="0"/>
        <v>79</v>
      </c>
      <c r="E49" s="138">
        <v>232</v>
      </c>
      <c r="F49" s="138">
        <v>6</v>
      </c>
      <c r="G49" s="138">
        <v>14</v>
      </c>
      <c r="H49" s="138">
        <v>252</v>
      </c>
      <c r="I49" s="138">
        <v>331</v>
      </c>
      <c r="J49" s="138">
        <v>18</v>
      </c>
      <c r="K49" s="138">
        <v>1</v>
      </c>
      <c r="L49" s="138">
        <v>101</v>
      </c>
      <c r="M49" s="138">
        <v>1</v>
      </c>
      <c r="N49" s="138">
        <v>11</v>
      </c>
      <c r="O49" s="138">
        <v>715</v>
      </c>
      <c r="P49" s="138">
        <v>1126</v>
      </c>
      <c r="Q49" s="139">
        <f t="shared" si="1"/>
        <v>0.63499111900532856</v>
      </c>
    </row>
    <row r="50" spans="1:17" ht="15.95" customHeight="1" x14ac:dyDescent="0.25">
      <c r="A50" s="71">
        <v>26</v>
      </c>
      <c r="B50" s="72">
        <v>882</v>
      </c>
      <c r="C50" s="73" t="s">
        <v>126</v>
      </c>
      <c r="D50" s="74">
        <f t="shared" si="0"/>
        <v>6</v>
      </c>
      <c r="E50" s="135">
        <v>133</v>
      </c>
      <c r="F50" s="135">
        <v>1</v>
      </c>
      <c r="G50" s="135">
        <v>4</v>
      </c>
      <c r="H50" s="135">
        <v>138</v>
      </c>
      <c r="I50" s="135">
        <v>144</v>
      </c>
      <c r="J50" s="135">
        <v>14</v>
      </c>
      <c r="K50" s="135">
        <v>2</v>
      </c>
      <c r="L50" s="135">
        <v>48</v>
      </c>
      <c r="M50" s="135">
        <v>0</v>
      </c>
      <c r="N50" s="135">
        <v>1</v>
      </c>
      <c r="O50" s="135">
        <v>347</v>
      </c>
      <c r="P50" s="135">
        <v>533</v>
      </c>
      <c r="Q50" s="136">
        <f t="shared" si="1"/>
        <v>0.651031894934334</v>
      </c>
    </row>
    <row r="51" spans="1:17" ht="15.95" customHeight="1" x14ac:dyDescent="0.25">
      <c r="A51" s="65">
        <v>27</v>
      </c>
      <c r="B51" s="66">
        <v>882</v>
      </c>
      <c r="C51" s="67" t="s">
        <v>128</v>
      </c>
      <c r="D51" s="68">
        <f t="shared" si="0"/>
        <v>38</v>
      </c>
      <c r="E51" s="141">
        <v>144</v>
      </c>
      <c r="F51" s="141">
        <v>0</v>
      </c>
      <c r="G51" s="141">
        <v>9</v>
      </c>
      <c r="H51" s="141">
        <v>153</v>
      </c>
      <c r="I51" s="141">
        <v>115</v>
      </c>
      <c r="J51" s="141">
        <v>9</v>
      </c>
      <c r="K51" s="141">
        <v>1</v>
      </c>
      <c r="L51" s="141">
        <v>54</v>
      </c>
      <c r="M51" s="141">
        <v>0</v>
      </c>
      <c r="N51" s="141">
        <v>2</v>
      </c>
      <c r="O51" s="141">
        <v>334</v>
      </c>
      <c r="P51" s="141">
        <v>532</v>
      </c>
      <c r="Q51" s="142">
        <f t="shared" si="1"/>
        <v>0.6278195488721805</v>
      </c>
    </row>
    <row r="52" spans="1:17" ht="15.95" customHeight="1" x14ac:dyDescent="0.25">
      <c r="A52" s="59" t="s">
        <v>190</v>
      </c>
      <c r="B52" s="60">
        <v>882</v>
      </c>
      <c r="C52" s="61" t="s">
        <v>11</v>
      </c>
      <c r="D52" s="62">
        <f t="shared" si="0"/>
        <v>32</v>
      </c>
      <c r="E52" s="138">
        <v>277</v>
      </c>
      <c r="F52" s="138">
        <v>1</v>
      </c>
      <c r="G52" s="138">
        <v>13</v>
      </c>
      <c r="H52" s="138">
        <v>291</v>
      </c>
      <c r="I52" s="138">
        <v>259</v>
      </c>
      <c r="J52" s="138">
        <v>23</v>
      </c>
      <c r="K52" s="138">
        <v>3</v>
      </c>
      <c r="L52" s="138">
        <v>102</v>
      </c>
      <c r="M52" s="138">
        <v>0</v>
      </c>
      <c r="N52" s="138">
        <v>3</v>
      </c>
      <c r="O52" s="138">
        <v>681</v>
      </c>
      <c r="P52" s="138">
        <v>1065</v>
      </c>
      <c r="Q52" s="139">
        <f t="shared" si="1"/>
        <v>0.6394366197183099</v>
      </c>
    </row>
    <row r="53" spans="1:17" ht="15.95" customHeight="1" x14ac:dyDescent="0.25">
      <c r="A53" s="65">
        <v>28</v>
      </c>
      <c r="B53" s="66">
        <v>883</v>
      </c>
      <c r="C53" s="67" t="s">
        <v>126</v>
      </c>
      <c r="D53" s="68">
        <f t="shared" si="0"/>
        <v>13</v>
      </c>
      <c r="E53" s="141">
        <v>44</v>
      </c>
      <c r="F53" s="141">
        <v>1</v>
      </c>
      <c r="G53" s="141">
        <v>2</v>
      </c>
      <c r="H53" s="141">
        <v>47</v>
      </c>
      <c r="I53" s="141">
        <v>34</v>
      </c>
      <c r="J53" s="141">
        <v>4</v>
      </c>
      <c r="K53" s="141">
        <v>1</v>
      </c>
      <c r="L53" s="141">
        <v>18</v>
      </c>
      <c r="M53" s="141">
        <v>0</v>
      </c>
      <c r="N53" s="141">
        <v>1</v>
      </c>
      <c r="O53" s="141">
        <v>105</v>
      </c>
      <c r="P53" s="141">
        <v>184</v>
      </c>
      <c r="Q53" s="142">
        <f t="shared" si="1"/>
        <v>0.57065217391304346</v>
      </c>
    </row>
    <row r="54" spans="1:17" ht="15.95" customHeight="1" x14ac:dyDescent="0.25">
      <c r="A54" s="59" t="s">
        <v>190</v>
      </c>
      <c r="B54" s="60">
        <v>883</v>
      </c>
      <c r="C54" s="61" t="s">
        <v>9</v>
      </c>
      <c r="D54" s="62">
        <f t="shared" si="0"/>
        <v>13</v>
      </c>
      <c r="E54" s="138">
        <v>44</v>
      </c>
      <c r="F54" s="138">
        <v>1</v>
      </c>
      <c r="G54" s="138">
        <v>2</v>
      </c>
      <c r="H54" s="138">
        <v>47</v>
      </c>
      <c r="I54" s="138">
        <v>34</v>
      </c>
      <c r="J54" s="138">
        <v>4</v>
      </c>
      <c r="K54" s="138">
        <v>1</v>
      </c>
      <c r="L54" s="138">
        <v>18</v>
      </c>
      <c r="M54" s="138">
        <v>0</v>
      </c>
      <c r="N54" s="138">
        <v>1</v>
      </c>
      <c r="O54" s="138">
        <v>105</v>
      </c>
      <c r="P54" s="138">
        <v>184</v>
      </c>
      <c r="Q54" s="139">
        <f t="shared" si="1"/>
        <v>0.57065217391304346</v>
      </c>
    </row>
    <row r="55" spans="1:17" ht="15.95" customHeight="1" x14ac:dyDescent="0.25">
      <c r="A55" s="65">
        <v>29</v>
      </c>
      <c r="B55" s="66">
        <v>884</v>
      </c>
      <c r="C55" s="67" t="s">
        <v>126</v>
      </c>
      <c r="D55" s="68">
        <f t="shared" si="0"/>
        <v>45</v>
      </c>
      <c r="E55" s="141">
        <v>92</v>
      </c>
      <c r="F55" s="141">
        <v>1</v>
      </c>
      <c r="G55" s="141">
        <v>6</v>
      </c>
      <c r="H55" s="141">
        <v>99</v>
      </c>
      <c r="I55" s="141">
        <v>54</v>
      </c>
      <c r="J55" s="141">
        <v>6</v>
      </c>
      <c r="K55" s="141">
        <v>0</v>
      </c>
      <c r="L55" s="141">
        <v>13</v>
      </c>
      <c r="M55" s="141">
        <v>0</v>
      </c>
      <c r="N55" s="141">
        <v>3</v>
      </c>
      <c r="O55" s="141">
        <v>175</v>
      </c>
      <c r="P55" s="141">
        <v>330</v>
      </c>
      <c r="Q55" s="142">
        <f t="shared" si="1"/>
        <v>0.53030303030303028</v>
      </c>
    </row>
    <row r="56" spans="1:17" ht="15.95" customHeight="1" x14ac:dyDescent="0.25">
      <c r="A56" s="77" t="s">
        <v>190</v>
      </c>
      <c r="B56" s="78">
        <v>884</v>
      </c>
      <c r="C56" s="79" t="s">
        <v>9</v>
      </c>
      <c r="D56" s="80">
        <f t="shared" si="0"/>
        <v>45</v>
      </c>
      <c r="E56" s="145">
        <v>92</v>
      </c>
      <c r="F56" s="144">
        <v>1</v>
      </c>
      <c r="G56" s="144">
        <v>6</v>
      </c>
      <c r="H56" s="144">
        <v>99</v>
      </c>
      <c r="I56" s="144">
        <v>54</v>
      </c>
      <c r="J56" s="144">
        <v>6</v>
      </c>
      <c r="K56" s="144">
        <v>0</v>
      </c>
      <c r="L56" s="144">
        <v>13</v>
      </c>
      <c r="M56" s="144">
        <v>0</v>
      </c>
      <c r="N56" s="144">
        <v>3</v>
      </c>
      <c r="O56" s="144">
        <v>175</v>
      </c>
      <c r="P56" s="145">
        <v>330</v>
      </c>
      <c r="Q56" s="146">
        <f t="shared" si="1"/>
        <v>0.53030303030303028</v>
      </c>
    </row>
    <row r="57" spans="1:17" ht="17.100000000000001" customHeight="1" x14ac:dyDescent="0.25">
      <c r="A57" s="53">
        <v>30</v>
      </c>
      <c r="B57" s="54">
        <v>885</v>
      </c>
      <c r="C57" s="55" t="s">
        <v>126</v>
      </c>
      <c r="D57" s="56">
        <f t="shared" si="0"/>
        <v>20</v>
      </c>
      <c r="E57" s="132">
        <v>19</v>
      </c>
      <c r="F57" s="141">
        <v>2</v>
      </c>
      <c r="G57" s="141">
        <v>1</v>
      </c>
      <c r="H57" s="141">
        <v>22</v>
      </c>
      <c r="I57" s="141">
        <v>42</v>
      </c>
      <c r="J57" s="141">
        <v>15</v>
      </c>
      <c r="K57" s="141">
        <v>0</v>
      </c>
      <c r="L57" s="141">
        <v>13</v>
      </c>
      <c r="M57" s="141">
        <v>0</v>
      </c>
      <c r="N57" s="141">
        <v>2</v>
      </c>
      <c r="O57" s="141">
        <v>94</v>
      </c>
      <c r="P57" s="132">
        <v>196</v>
      </c>
      <c r="Q57" s="133">
        <f t="shared" si="1"/>
        <v>0.47959183673469385</v>
      </c>
    </row>
    <row r="58" spans="1:17" ht="17.100000000000001" customHeight="1" x14ac:dyDescent="0.25">
      <c r="A58" s="59" t="s">
        <v>190</v>
      </c>
      <c r="B58" s="60">
        <v>885</v>
      </c>
      <c r="C58" s="61" t="s">
        <v>9</v>
      </c>
      <c r="D58" s="62">
        <f t="shared" si="0"/>
        <v>20</v>
      </c>
      <c r="E58" s="138">
        <v>19</v>
      </c>
      <c r="F58" s="138">
        <v>2</v>
      </c>
      <c r="G58" s="138">
        <v>1</v>
      </c>
      <c r="H58" s="138">
        <v>22</v>
      </c>
      <c r="I58" s="138">
        <v>42</v>
      </c>
      <c r="J58" s="138">
        <v>15</v>
      </c>
      <c r="K58" s="138">
        <v>0</v>
      </c>
      <c r="L58" s="138">
        <v>13</v>
      </c>
      <c r="M58" s="138">
        <v>0</v>
      </c>
      <c r="N58" s="138">
        <v>2</v>
      </c>
      <c r="O58" s="138">
        <v>94</v>
      </c>
      <c r="P58" s="138">
        <v>196</v>
      </c>
      <c r="Q58" s="139">
        <f t="shared" si="1"/>
        <v>0.47959183673469385</v>
      </c>
    </row>
    <row r="59" spans="1:17" ht="17.100000000000001" customHeight="1" x14ac:dyDescent="0.25">
      <c r="A59" s="65">
        <v>31</v>
      </c>
      <c r="B59" s="66">
        <v>886</v>
      </c>
      <c r="C59" s="67" t="s">
        <v>126</v>
      </c>
      <c r="D59" s="68">
        <f t="shared" si="0"/>
        <v>73</v>
      </c>
      <c r="E59" s="141">
        <v>120</v>
      </c>
      <c r="F59" s="141">
        <v>2</v>
      </c>
      <c r="G59" s="141">
        <v>8</v>
      </c>
      <c r="H59" s="141">
        <v>130</v>
      </c>
      <c r="I59" s="141">
        <v>57</v>
      </c>
      <c r="J59" s="141">
        <v>4</v>
      </c>
      <c r="K59" s="141">
        <v>0</v>
      </c>
      <c r="L59" s="141">
        <v>26</v>
      </c>
      <c r="M59" s="141">
        <v>0</v>
      </c>
      <c r="N59" s="141">
        <v>6</v>
      </c>
      <c r="O59" s="141">
        <v>223</v>
      </c>
      <c r="P59" s="141">
        <v>412</v>
      </c>
      <c r="Q59" s="142">
        <f t="shared" si="1"/>
        <v>0.54126213592233008</v>
      </c>
    </row>
    <row r="60" spans="1:17" ht="17.100000000000001" customHeight="1" x14ac:dyDescent="0.25">
      <c r="A60" s="59" t="s">
        <v>190</v>
      </c>
      <c r="B60" s="60">
        <v>886</v>
      </c>
      <c r="C60" s="61" t="s">
        <v>9</v>
      </c>
      <c r="D60" s="62">
        <f t="shared" si="0"/>
        <v>73</v>
      </c>
      <c r="E60" s="138">
        <v>120</v>
      </c>
      <c r="F60" s="138">
        <v>2</v>
      </c>
      <c r="G60" s="138">
        <v>8</v>
      </c>
      <c r="H60" s="138">
        <v>130</v>
      </c>
      <c r="I60" s="138">
        <v>57</v>
      </c>
      <c r="J60" s="138">
        <v>4</v>
      </c>
      <c r="K60" s="138">
        <v>0</v>
      </c>
      <c r="L60" s="138">
        <v>26</v>
      </c>
      <c r="M60" s="138">
        <v>0</v>
      </c>
      <c r="N60" s="138">
        <v>6</v>
      </c>
      <c r="O60" s="138">
        <v>223</v>
      </c>
      <c r="P60" s="138">
        <v>412</v>
      </c>
      <c r="Q60" s="139">
        <f t="shared" si="1"/>
        <v>0.54126213592233008</v>
      </c>
    </row>
    <row r="61" spans="1:17" ht="17.100000000000001" customHeight="1" x14ac:dyDescent="0.25">
      <c r="A61" s="65">
        <v>32</v>
      </c>
      <c r="B61" s="66">
        <v>887</v>
      </c>
      <c r="C61" s="67" t="s">
        <v>126</v>
      </c>
      <c r="D61" s="68">
        <f t="shared" si="0"/>
        <v>53</v>
      </c>
      <c r="E61" s="141">
        <v>73</v>
      </c>
      <c r="F61" s="141">
        <v>1</v>
      </c>
      <c r="G61" s="141">
        <v>5</v>
      </c>
      <c r="H61" s="141">
        <v>79</v>
      </c>
      <c r="I61" s="141">
        <v>5</v>
      </c>
      <c r="J61" s="141">
        <v>11</v>
      </c>
      <c r="K61" s="141">
        <v>0</v>
      </c>
      <c r="L61" s="141">
        <v>26</v>
      </c>
      <c r="M61" s="141">
        <v>0</v>
      </c>
      <c r="N61" s="141">
        <v>4</v>
      </c>
      <c r="O61" s="141">
        <v>125</v>
      </c>
      <c r="P61" s="141">
        <v>430</v>
      </c>
      <c r="Q61" s="142">
        <f t="shared" si="1"/>
        <v>0.29069767441860467</v>
      </c>
    </row>
    <row r="62" spans="1:17" ht="17.100000000000001" customHeight="1" x14ac:dyDescent="0.25">
      <c r="A62" s="71">
        <v>33</v>
      </c>
      <c r="B62" s="72">
        <v>887</v>
      </c>
      <c r="C62" s="73" t="s">
        <v>128</v>
      </c>
      <c r="D62" s="74">
        <f t="shared" si="0"/>
        <v>50</v>
      </c>
      <c r="E62" s="135">
        <v>83</v>
      </c>
      <c r="F62" s="135">
        <v>0</v>
      </c>
      <c r="G62" s="135">
        <v>2</v>
      </c>
      <c r="H62" s="135">
        <v>85</v>
      </c>
      <c r="I62" s="135">
        <v>11</v>
      </c>
      <c r="J62" s="135">
        <v>14</v>
      </c>
      <c r="K62" s="135">
        <v>0</v>
      </c>
      <c r="L62" s="135">
        <v>35</v>
      </c>
      <c r="M62" s="135">
        <v>0</v>
      </c>
      <c r="N62" s="135">
        <v>0</v>
      </c>
      <c r="O62" s="135">
        <v>145</v>
      </c>
      <c r="P62" s="135">
        <v>429</v>
      </c>
      <c r="Q62" s="136">
        <f t="shared" si="1"/>
        <v>0.33799533799533799</v>
      </c>
    </row>
    <row r="63" spans="1:17" ht="17.100000000000001" customHeight="1" x14ac:dyDescent="0.25">
      <c r="A63" s="59" t="s">
        <v>190</v>
      </c>
      <c r="B63" s="60">
        <v>887</v>
      </c>
      <c r="C63" s="61" t="s">
        <v>11</v>
      </c>
      <c r="D63" s="62">
        <f t="shared" si="0"/>
        <v>103</v>
      </c>
      <c r="E63" s="138">
        <v>156</v>
      </c>
      <c r="F63" s="138">
        <v>1</v>
      </c>
      <c r="G63" s="138">
        <v>7</v>
      </c>
      <c r="H63" s="138">
        <v>164</v>
      </c>
      <c r="I63" s="138">
        <v>16</v>
      </c>
      <c r="J63" s="138">
        <v>25</v>
      </c>
      <c r="K63" s="138">
        <v>0</v>
      </c>
      <c r="L63" s="138">
        <v>61</v>
      </c>
      <c r="M63" s="138">
        <v>0</v>
      </c>
      <c r="N63" s="138">
        <v>4</v>
      </c>
      <c r="O63" s="138">
        <v>270</v>
      </c>
      <c r="P63" s="138">
        <v>859</v>
      </c>
      <c r="Q63" s="139">
        <f t="shared" si="1"/>
        <v>0.31431897555296856</v>
      </c>
    </row>
    <row r="64" spans="1:17" ht="17.100000000000001" customHeight="1" x14ac:dyDescent="0.25">
      <c r="A64" s="71">
        <v>34</v>
      </c>
      <c r="B64" s="72">
        <v>888</v>
      </c>
      <c r="C64" s="73" t="s">
        <v>126</v>
      </c>
      <c r="D64" s="74">
        <f t="shared" si="0"/>
        <v>62</v>
      </c>
      <c r="E64" s="135">
        <v>85</v>
      </c>
      <c r="F64" s="135">
        <v>1</v>
      </c>
      <c r="G64" s="135">
        <v>1</v>
      </c>
      <c r="H64" s="135">
        <v>87</v>
      </c>
      <c r="I64" s="135">
        <v>10</v>
      </c>
      <c r="J64" s="135">
        <v>12</v>
      </c>
      <c r="K64" s="135">
        <v>0</v>
      </c>
      <c r="L64" s="135">
        <v>25</v>
      </c>
      <c r="M64" s="135">
        <v>0</v>
      </c>
      <c r="N64" s="135">
        <v>0</v>
      </c>
      <c r="O64" s="135">
        <v>134</v>
      </c>
      <c r="P64" s="135">
        <v>724</v>
      </c>
      <c r="Q64" s="136">
        <f t="shared" si="1"/>
        <v>0.18508287292817679</v>
      </c>
    </row>
    <row r="65" spans="1:17" ht="17.100000000000001" customHeight="1" x14ac:dyDescent="0.25">
      <c r="A65" s="65">
        <v>35</v>
      </c>
      <c r="B65" s="66">
        <v>888</v>
      </c>
      <c r="C65" s="67" t="s">
        <v>128</v>
      </c>
      <c r="D65" s="68">
        <f t="shared" si="0"/>
        <v>60</v>
      </c>
      <c r="E65" s="141">
        <v>76</v>
      </c>
      <c r="F65" s="141">
        <v>0</v>
      </c>
      <c r="G65" s="141">
        <v>5</v>
      </c>
      <c r="H65" s="141">
        <v>81</v>
      </c>
      <c r="I65" s="141">
        <v>17</v>
      </c>
      <c r="J65" s="141">
        <v>3</v>
      </c>
      <c r="K65" s="141">
        <v>1</v>
      </c>
      <c r="L65" s="141">
        <v>21</v>
      </c>
      <c r="M65" s="141">
        <v>0</v>
      </c>
      <c r="N65" s="141">
        <v>4</v>
      </c>
      <c r="O65" s="141">
        <v>127</v>
      </c>
      <c r="P65" s="141">
        <v>724</v>
      </c>
      <c r="Q65" s="142">
        <f t="shared" si="1"/>
        <v>0.17541436464088397</v>
      </c>
    </row>
    <row r="66" spans="1:17" ht="17.100000000000001" customHeight="1" x14ac:dyDescent="0.25">
      <c r="A66" s="71">
        <v>36</v>
      </c>
      <c r="B66" s="72">
        <v>888</v>
      </c>
      <c r="C66" s="73" t="s">
        <v>129</v>
      </c>
      <c r="D66" s="74">
        <f t="shared" si="0"/>
        <v>51</v>
      </c>
      <c r="E66" s="135">
        <v>70</v>
      </c>
      <c r="F66" s="135">
        <v>0</v>
      </c>
      <c r="G66" s="135">
        <v>4</v>
      </c>
      <c r="H66" s="135">
        <v>74</v>
      </c>
      <c r="I66" s="135">
        <v>19</v>
      </c>
      <c r="J66" s="135">
        <v>23</v>
      </c>
      <c r="K66" s="135">
        <v>1</v>
      </c>
      <c r="L66" s="135">
        <v>14</v>
      </c>
      <c r="M66" s="135">
        <v>1</v>
      </c>
      <c r="N66" s="135">
        <v>0</v>
      </c>
      <c r="O66" s="135">
        <v>132</v>
      </c>
      <c r="P66" s="135">
        <v>723</v>
      </c>
      <c r="Q66" s="136">
        <f t="shared" si="1"/>
        <v>0.18257261410788381</v>
      </c>
    </row>
    <row r="67" spans="1:17" ht="17.100000000000001" customHeight="1" x14ac:dyDescent="0.25">
      <c r="A67" s="59" t="s">
        <v>190</v>
      </c>
      <c r="B67" s="60">
        <v>888</v>
      </c>
      <c r="C67" s="61" t="s">
        <v>12</v>
      </c>
      <c r="D67" s="62">
        <f t="shared" si="0"/>
        <v>182</v>
      </c>
      <c r="E67" s="138">
        <v>231</v>
      </c>
      <c r="F67" s="138">
        <v>1</v>
      </c>
      <c r="G67" s="138">
        <v>10</v>
      </c>
      <c r="H67" s="138">
        <v>242</v>
      </c>
      <c r="I67" s="138">
        <v>46</v>
      </c>
      <c r="J67" s="138">
        <v>38</v>
      </c>
      <c r="K67" s="138">
        <v>2</v>
      </c>
      <c r="L67" s="138">
        <v>60</v>
      </c>
      <c r="M67" s="138">
        <v>1</v>
      </c>
      <c r="N67" s="138">
        <v>4</v>
      </c>
      <c r="O67" s="138">
        <v>393</v>
      </c>
      <c r="P67" s="138">
        <v>2171</v>
      </c>
      <c r="Q67" s="139">
        <f t="shared" si="1"/>
        <v>0.18102257024412713</v>
      </c>
    </row>
    <row r="68" spans="1:17" ht="17.100000000000001" customHeight="1" x14ac:dyDescent="0.25">
      <c r="A68" s="71">
        <v>37</v>
      </c>
      <c r="B68" s="72">
        <v>889</v>
      </c>
      <c r="C68" s="73" t="s">
        <v>126</v>
      </c>
      <c r="D68" s="74">
        <f t="shared" si="0"/>
        <v>54</v>
      </c>
      <c r="E68" s="135">
        <v>80</v>
      </c>
      <c r="F68" s="135">
        <v>0</v>
      </c>
      <c r="G68" s="135">
        <v>14</v>
      </c>
      <c r="H68" s="135">
        <v>94</v>
      </c>
      <c r="I68" s="135">
        <v>40</v>
      </c>
      <c r="J68" s="135">
        <v>8</v>
      </c>
      <c r="K68" s="135">
        <v>1</v>
      </c>
      <c r="L68" s="135">
        <v>36</v>
      </c>
      <c r="M68" s="135">
        <v>0</v>
      </c>
      <c r="N68" s="135">
        <v>4</v>
      </c>
      <c r="O68" s="135">
        <v>183</v>
      </c>
      <c r="P68" s="135">
        <v>312</v>
      </c>
      <c r="Q68" s="136">
        <f t="shared" si="1"/>
        <v>0.58653846153846156</v>
      </c>
    </row>
    <row r="69" spans="1:17" ht="17.100000000000001" customHeight="1" x14ac:dyDescent="0.25">
      <c r="A69" s="59" t="s">
        <v>190</v>
      </c>
      <c r="B69" s="60">
        <v>889</v>
      </c>
      <c r="C69" s="61" t="s">
        <v>9</v>
      </c>
      <c r="D69" s="62">
        <f t="shared" si="0"/>
        <v>54</v>
      </c>
      <c r="E69" s="138">
        <v>80</v>
      </c>
      <c r="F69" s="138">
        <v>0</v>
      </c>
      <c r="G69" s="138">
        <v>14</v>
      </c>
      <c r="H69" s="138">
        <v>94</v>
      </c>
      <c r="I69" s="138">
        <v>40</v>
      </c>
      <c r="J69" s="138">
        <v>8</v>
      </c>
      <c r="K69" s="138">
        <v>1</v>
      </c>
      <c r="L69" s="138">
        <v>36</v>
      </c>
      <c r="M69" s="138">
        <v>0</v>
      </c>
      <c r="N69" s="138">
        <v>4</v>
      </c>
      <c r="O69" s="138">
        <v>183</v>
      </c>
      <c r="P69" s="138">
        <v>312</v>
      </c>
      <c r="Q69" s="139">
        <f t="shared" si="1"/>
        <v>0.58653846153846156</v>
      </c>
    </row>
    <row r="70" spans="1:17" ht="17.100000000000001" customHeight="1" x14ac:dyDescent="0.25">
      <c r="A70" s="71">
        <v>38</v>
      </c>
      <c r="B70" s="72">
        <v>890</v>
      </c>
      <c r="C70" s="73" t="s">
        <v>126</v>
      </c>
      <c r="D70" s="74">
        <f t="shared" si="0"/>
        <v>25</v>
      </c>
      <c r="E70" s="135">
        <v>91</v>
      </c>
      <c r="F70" s="135">
        <v>2</v>
      </c>
      <c r="G70" s="135">
        <v>7</v>
      </c>
      <c r="H70" s="135">
        <v>100</v>
      </c>
      <c r="I70" s="135">
        <v>75</v>
      </c>
      <c r="J70" s="135">
        <v>6</v>
      </c>
      <c r="K70" s="135">
        <v>1</v>
      </c>
      <c r="L70" s="135">
        <v>23</v>
      </c>
      <c r="M70" s="135">
        <v>0</v>
      </c>
      <c r="N70" s="135">
        <v>2</v>
      </c>
      <c r="O70" s="135">
        <v>207</v>
      </c>
      <c r="P70" s="135">
        <v>393</v>
      </c>
      <c r="Q70" s="136">
        <f t="shared" si="1"/>
        <v>0.52671755725190839</v>
      </c>
    </row>
    <row r="71" spans="1:17" ht="17.100000000000001" customHeight="1" x14ac:dyDescent="0.25">
      <c r="A71" s="65">
        <v>39</v>
      </c>
      <c r="B71" s="66">
        <v>890</v>
      </c>
      <c r="C71" s="67" t="s">
        <v>128</v>
      </c>
      <c r="D71" s="68">
        <f t="shared" si="0"/>
        <v>18</v>
      </c>
      <c r="E71" s="141">
        <v>84</v>
      </c>
      <c r="F71" s="141">
        <v>1</v>
      </c>
      <c r="G71" s="141">
        <v>3</v>
      </c>
      <c r="H71" s="141">
        <v>88</v>
      </c>
      <c r="I71" s="141">
        <v>70</v>
      </c>
      <c r="J71" s="141">
        <v>4</v>
      </c>
      <c r="K71" s="141">
        <v>1</v>
      </c>
      <c r="L71" s="141">
        <v>26</v>
      </c>
      <c r="M71" s="141">
        <v>0</v>
      </c>
      <c r="N71" s="141">
        <v>4</v>
      </c>
      <c r="O71" s="141">
        <v>193</v>
      </c>
      <c r="P71" s="141">
        <v>392</v>
      </c>
      <c r="Q71" s="142">
        <f t="shared" si="1"/>
        <v>0.49234693877551022</v>
      </c>
    </row>
    <row r="72" spans="1:17" ht="17.100000000000001" customHeight="1" x14ac:dyDescent="0.25">
      <c r="A72" s="59" t="s">
        <v>190</v>
      </c>
      <c r="B72" s="60">
        <v>890</v>
      </c>
      <c r="C72" s="61" t="s">
        <v>11</v>
      </c>
      <c r="D72" s="62">
        <f t="shared" si="0"/>
        <v>43</v>
      </c>
      <c r="E72" s="138">
        <v>175</v>
      </c>
      <c r="F72" s="138">
        <v>3</v>
      </c>
      <c r="G72" s="138">
        <v>10</v>
      </c>
      <c r="H72" s="138">
        <v>188</v>
      </c>
      <c r="I72" s="138">
        <v>145</v>
      </c>
      <c r="J72" s="138">
        <v>10</v>
      </c>
      <c r="K72" s="138">
        <v>2</v>
      </c>
      <c r="L72" s="138">
        <v>49</v>
      </c>
      <c r="M72" s="138">
        <v>0</v>
      </c>
      <c r="N72" s="138">
        <v>6</v>
      </c>
      <c r="O72" s="138">
        <v>400</v>
      </c>
      <c r="P72" s="138">
        <v>785</v>
      </c>
      <c r="Q72" s="139">
        <f t="shared" si="1"/>
        <v>0.50955414012738853</v>
      </c>
    </row>
    <row r="73" spans="1:17" ht="17.100000000000001" customHeight="1" x14ac:dyDescent="0.25">
      <c r="A73" s="65">
        <v>40</v>
      </c>
      <c r="B73" s="66">
        <v>891</v>
      </c>
      <c r="C73" s="67" t="s">
        <v>126</v>
      </c>
      <c r="D73" s="68">
        <f t="shared" ref="D73:D82" si="2">(LARGE(H73:L73,1)-LARGE(H73:L73,2))</f>
        <v>25</v>
      </c>
      <c r="E73" s="141">
        <v>118</v>
      </c>
      <c r="F73" s="141">
        <v>0</v>
      </c>
      <c r="G73" s="141">
        <v>4</v>
      </c>
      <c r="H73" s="141">
        <v>122</v>
      </c>
      <c r="I73" s="141">
        <v>36</v>
      </c>
      <c r="J73" s="141">
        <v>19</v>
      </c>
      <c r="K73" s="141">
        <v>2</v>
      </c>
      <c r="L73" s="141">
        <v>97</v>
      </c>
      <c r="M73" s="141">
        <v>0</v>
      </c>
      <c r="N73" s="141">
        <v>2</v>
      </c>
      <c r="O73" s="141">
        <v>278</v>
      </c>
      <c r="P73" s="141">
        <v>426</v>
      </c>
      <c r="Q73" s="142">
        <f t="shared" ref="Q73:Q82" si="3">O73/P73</f>
        <v>0.65258215962441313</v>
      </c>
    </row>
    <row r="74" spans="1:17" ht="17.100000000000001" customHeight="1" x14ac:dyDescent="0.25">
      <c r="A74" s="71">
        <v>41</v>
      </c>
      <c r="B74" s="72">
        <v>891</v>
      </c>
      <c r="C74" s="73" t="s">
        <v>128</v>
      </c>
      <c r="D74" s="74">
        <f t="shared" si="2"/>
        <v>24</v>
      </c>
      <c r="E74" s="135">
        <v>89</v>
      </c>
      <c r="F74" s="135">
        <v>0</v>
      </c>
      <c r="G74" s="135">
        <v>10</v>
      </c>
      <c r="H74" s="135">
        <v>99</v>
      </c>
      <c r="I74" s="135">
        <v>51</v>
      </c>
      <c r="J74" s="135">
        <v>14</v>
      </c>
      <c r="K74" s="135">
        <v>0</v>
      </c>
      <c r="L74" s="135">
        <v>75</v>
      </c>
      <c r="M74" s="135">
        <v>0</v>
      </c>
      <c r="N74" s="135">
        <v>5</v>
      </c>
      <c r="O74" s="135">
        <v>244</v>
      </c>
      <c r="P74" s="135">
        <v>426</v>
      </c>
      <c r="Q74" s="136">
        <f t="shared" si="3"/>
        <v>0.57276995305164324</v>
      </c>
    </row>
    <row r="75" spans="1:17" ht="17.100000000000001" customHeight="1" x14ac:dyDescent="0.25">
      <c r="A75" s="65">
        <v>42</v>
      </c>
      <c r="B75" s="66">
        <v>891</v>
      </c>
      <c r="C75" s="67" t="s">
        <v>130</v>
      </c>
      <c r="D75" s="68">
        <f t="shared" si="2"/>
        <v>24</v>
      </c>
      <c r="E75" s="141">
        <v>49</v>
      </c>
      <c r="F75" s="141">
        <v>0</v>
      </c>
      <c r="G75" s="141">
        <v>6</v>
      </c>
      <c r="H75" s="141">
        <v>55</v>
      </c>
      <c r="I75" s="141">
        <v>31</v>
      </c>
      <c r="J75" s="141">
        <v>1</v>
      </c>
      <c r="K75" s="141">
        <v>0</v>
      </c>
      <c r="L75" s="141">
        <v>4</v>
      </c>
      <c r="M75" s="141">
        <v>0</v>
      </c>
      <c r="N75" s="141">
        <v>0</v>
      </c>
      <c r="O75" s="141">
        <v>91</v>
      </c>
      <c r="P75" s="141">
        <v>147</v>
      </c>
      <c r="Q75" s="142">
        <f t="shared" si="3"/>
        <v>0.61904761904761907</v>
      </c>
    </row>
    <row r="76" spans="1:17" ht="17.100000000000001" customHeight="1" x14ac:dyDescent="0.25">
      <c r="A76" s="59" t="s">
        <v>190</v>
      </c>
      <c r="B76" s="60">
        <v>891</v>
      </c>
      <c r="C76" s="61" t="s">
        <v>12</v>
      </c>
      <c r="D76" s="62">
        <f t="shared" si="2"/>
        <v>100</v>
      </c>
      <c r="E76" s="138">
        <v>256</v>
      </c>
      <c r="F76" s="138">
        <v>0</v>
      </c>
      <c r="G76" s="138">
        <v>20</v>
      </c>
      <c r="H76" s="138">
        <v>276</v>
      </c>
      <c r="I76" s="138">
        <v>118</v>
      </c>
      <c r="J76" s="138">
        <v>34</v>
      </c>
      <c r="K76" s="138">
        <v>2</v>
      </c>
      <c r="L76" s="138">
        <v>176</v>
      </c>
      <c r="M76" s="138">
        <v>0</v>
      </c>
      <c r="N76" s="138">
        <v>7</v>
      </c>
      <c r="O76" s="138">
        <v>613</v>
      </c>
      <c r="P76" s="138">
        <v>999</v>
      </c>
      <c r="Q76" s="139">
        <f t="shared" si="3"/>
        <v>0.61361361361361366</v>
      </c>
    </row>
    <row r="77" spans="1:17" ht="17.100000000000001" customHeight="1" x14ac:dyDescent="0.25">
      <c r="A77" s="65">
        <v>43</v>
      </c>
      <c r="B77" s="66">
        <v>892</v>
      </c>
      <c r="C77" s="67" t="s">
        <v>126</v>
      </c>
      <c r="D77" s="68">
        <f t="shared" si="2"/>
        <v>2</v>
      </c>
      <c r="E77" s="141">
        <v>21</v>
      </c>
      <c r="F77" s="141">
        <v>1</v>
      </c>
      <c r="G77" s="141">
        <v>0</v>
      </c>
      <c r="H77" s="141">
        <v>22</v>
      </c>
      <c r="I77" s="141">
        <v>20</v>
      </c>
      <c r="J77" s="141">
        <v>11</v>
      </c>
      <c r="K77" s="141">
        <v>0</v>
      </c>
      <c r="L77" s="141">
        <v>14</v>
      </c>
      <c r="M77" s="141">
        <v>0</v>
      </c>
      <c r="N77" s="141">
        <v>0</v>
      </c>
      <c r="O77" s="141">
        <v>67</v>
      </c>
      <c r="P77" s="141">
        <v>117</v>
      </c>
      <c r="Q77" s="142">
        <f t="shared" si="3"/>
        <v>0.57264957264957261</v>
      </c>
    </row>
    <row r="78" spans="1:17" ht="17.100000000000001" customHeight="1" x14ac:dyDescent="0.25">
      <c r="A78" s="59" t="s">
        <v>190</v>
      </c>
      <c r="B78" s="60">
        <v>892</v>
      </c>
      <c r="C78" s="61" t="s">
        <v>9</v>
      </c>
      <c r="D78" s="62">
        <f t="shared" si="2"/>
        <v>2</v>
      </c>
      <c r="E78" s="138">
        <v>21</v>
      </c>
      <c r="F78" s="138">
        <v>1</v>
      </c>
      <c r="G78" s="138">
        <v>0</v>
      </c>
      <c r="H78" s="138">
        <v>22</v>
      </c>
      <c r="I78" s="138">
        <v>20</v>
      </c>
      <c r="J78" s="138">
        <v>11</v>
      </c>
      <c r="K78" s="138">
        <v>0</v>
      </c>
      <c r="L78" s="138">
        <v>14</v>
      </c>
      <c r="M78" s="138">
        <v>0</v>
      </c>
      <c r="N78" s="138">
        <v>0</v>
      </c>
      <c r="O78" s="138">
        <v>67</v>
      </c>
      <c r="P78" s="138">
        <v>117</v>
      </c>
      <c r="Q78" s="139">
        <f t="shared" si="3"/>
        <v>0.57264957264957261</v>
      </c>
    </row>
    <row r="79" spans="1:17" ht="17.100000000000001" customHeight="1" x14ac:dyDescent="0.25">
      <c r="A79" s="65">
        <v>44</v>
      </c>
      <c r="B79" s="66">
        <v>893</v>
      </c>
      <c r="C79" s="67" t="s">
        <v>126</v>
      </c>
      <c r="D79" s="68">
        <f t="shared" si="2"/>
        <v>7</v>
      </c>
      <c r="E79" s="141">
        <v>33</v>
      </c>
      <c r="F79" s="141">
        <v>0</v>
      </c>
      <c r="G79" s="141">
        <v>0</v>
      </c>
      <c r="H79" s="141">
        <v>33</v>
      </c>
      <c r="I79" s="141">
        <v>20</v>
      </c>
      <c r="J79" s="141">
        <v>3</v>
      </c>
      <c r="K79" s="141">
        <v>0</v>
      </c>
      <c r="L79" s="141">
        <v>26</v>
      </c>
      <c r="M79" s="141">
        <v>0</v>
      </c>
      <c r="N79" s="141">
        <v>0</v>
      </c>
      <c r="O79" s="141">
        <v>82</v>
      </c>
      <c r="P79" s="141">
        <v>143</v>
      </c>
      <c r="Q79" s="142">
        <f t="shared" si="3"/>
        <v>0.57342657342657344</v>
      </c>
    </row>
    <row r="80" spans="1:17" ht="17.100000000000001" customHeight="1" x14ac:dyDescent="0.25">
      <c r="A80" s="59" t="s">
        <v>190</v>
      </c>
      <c r="B80" s="60">
        <v>893</v>
      </c>
      <c r="C80" s="61" t="s">
        <v>9</v>
      </c>
      <c r="D80" s="62">
        <f t="shared" si="2"/>
        <v>7</v>
      </c>
      <c r="E80" s="138">
        <v>33</v>
      </c>
      <c r="F80" s="138">
        <v>0</v>
      </c>
      <c r="G80" s="138">
        <v>0</v>
      </c>
      <c r="H80" s="138">
        <v>33</v>
      </c>
      <c r="I80" s="138">
        <v>20</v>
      </c>
      <c r="J80" s="138">
        <v>3</v>
      </c>
      <c r="K80" s="138">
        <v>0</v>
      </c>
      <c r="L80" s="138">
        <v>26</v>
      </c>
      <c r="M80" s="138">
        <v>0</v>
      </c>
      <c r="N80" s="138">
        <v>0</v>
      </c>
      <c r="O80" s="138">
        <v>82</v>
      </c>
      <c r="P80" s="138">
        <v>143</v>
      </c>
      <c r="Q80" s="139">
        <f t="shared" si="3"/>
        <v>0.57342657342657344</v>
      </c>
    </row>
    <row r="81" spans="1:17" ht="17.100000000000001" customHeight="1" x14ac:dyDescent="0.25">
      <c r="A81" s="65">
        <v>45</v>
      </c>
      <c r="B81" s="66">
        <v>894</v>
      </c>
      <c r="C81" s="67" t="s">
        <v>126</v>
      </c>
      <c r="D81" s="68">
        <f t="shared" si="2"/>
        <v>102</v>
      </c>
      <c r="E81" s="141">
        <v>147</v>
      </c>
      <c r="F81" s="141">
        <v>1</v>
      </c>
      <c r="G81" s="141">
        <v>12</v>
      </c>
      <c r="H81" s="141">
        <v>160</v>
      </c>
      <c r="I81" s="141">
        <v>53</v>
      </c>
      <c r="J81" s="141">
        <v>10</v>
      </c>
      <c r="K81" s="141">
        <v>4</v>
      </c>
      <c r="L81" s="141">
        <v>58</v>
      </c>
      <c r="M81" s="141">
        <v>0</v>
      </c>
      <c r="N81" s="141">
        <v>4</v>
      </c>
      <c r="O81" s="141">
        <v>289</v>
      </c>
      <c r="P81" s="141">
        <v>504</v>
      </c>
      <c r="Q81" s="142">
        <f t="shared" si="3"/>
        <v>0.57341269841269837</v>
      </c>
    </row>
    <row r="82" spans="1:17" ht="17.100000000000001" customHeight="1" x14ac:dyDescent="0.25">
      <c r="A82" s="77" t="s">
        <v>190</v>
      </c>
      <c r="B82" s="78">
        <v>894</v>
      </c>
      <c r="C82" s="79" t="s">
        <v>9</v>
      </c>
      <c r="D82" s="80">
        <f t="shared" si="2"/>
        <v>102</v>
      </c>
      <c r="E82" s="145">
        <v>147</v>
      </c>
      <c r="F82" s="201">
        <v>1</v>
      </c>
      <c r="G82" s="201">
        <v>12</v>
      </c>
      <c r="H82" s="201">
        <v>160</v>
      </c>
      <c r="I82" s="201">
        <v>53</v>
      </c>
      <c r="J82" s="201">
        <v>10</v>
      </c>
      <c r="K82" s="201">
        <v>4</v>
      </c>
      <c r="L82" s="201">
        <v>58</v>
      </c>
      <c r="M82" s="201">
        <v>0</v>
      </c>
      <c r="N82" s="201">
        <v>4</v>
      </c>
      <c r="O82" s="201">
        <v>289</v>
      </c>
      <c r="P82" s="145">
        <v>504</v>
      </c>
      <c r="Q82" s="146">
        <f t="shared" si="3"/>
        <v>0.57341269841269837</v>
      </c>
    </row>
    <row r="83" spans="1:17" ht="11.1" customHeight="1" x14ac:dyDescent="0.25">
      <c r="B83" s="2"/>
      <c r="C83" s="2"/>
      <c r="D83" s="2"/>
    </row>
    <row r="84" spans="1:17" ht="17.45" customHeight="1" x14ac:dyDescent="0.3">
      <c r="A84" s="427" t="s">
        <v>43</v>
      </c>
      <c r="B84" s="405"/>
      <c r="C84" s="406"/>
      <c r="D84" s="407" t="s">
        <v>35</v>
      </c>
      <c r="E84" s="436" t="s">
        <v>242</v>
      </c>
      <c r="F84" s="437"/>
      <c r="G84" s="437"/>
      <c r="H84" s="437"/>
      <c r="I84" s="437"/>
      <c r="J84" s="437"/>
      <c r="K84" s="437"/>
      <c r="L84" s="437"/>
      <c r="M84" s="437"/>
      <c r="N84" s="438"/>
      <c r="O84" s="407" t="s">
        <v>39</v>
      </c>
      <c r="P84" s="407" t="s">
        <v>211</v>
      </c>
      <c r="Q84" s="366" t="s">
        <v>33</v>
      </c>
    </row>
    <row r="85" spans="1:17" ht="15.75" customHeight="1" x14ac:dyDescent="0.25">
      <c r="A85" s="431" t="s">
        <v>123</v>
      </c>
      <c r="B85" s="425" t="s">
        <v>25</v>
      </c>
      <c r="C85" s="425" t="s">
        <v>26</v>
      </c>
      <c r="D85" s="408"/>
      <c r="E85" s="14"/>
      <c r="F85" s="7"/>
      <c r="G85" s="52" t="s">
        <v>38</v>
      </c>
      <c r="H85" s="410" t="s">
        <v>34</v>
      </c>
      <c r="I85" s="35"/>
      <c r="J85" s="7"/>
      <c r="K85" s="7"/>
      <c r="L85" s="7"/>
      <c r="M85" s="43"/>
      <c r="N85" s="96"/>
      <c r="O85" s="408"/>
      <c r="P85" s="408"/>
      <c r="Q85" s="367"/>
    </row>
    <row r="86" spans="1:17" ht="15.75" x14ac:dyDescent="0.25">
      <c r="A86" s="432"/>
      <c r="B86" s="360"/>
      <c r="C86" s="360"/>
      <c r="D86" s="408"/>
      <c r="E86" s="14"/>
      <c r="F86" s="7"/>
      <c r="G86" s="7"/>
      <c r="H86" s="410"/>
      <c r="I86" s="35"/>
      <c r="J86" s="7"/>
      <c r="K86" s="7"/>
      <c r="L86" s="7"/>
      <c r="M86" s="7"/>
      <c r="N86" s="12"/>
      <c r="O86" s="408"/>
      <c r="P86" s="408"/>
      <c r="Q86" s="367"/>
    </row>
    <row r="87" spans="1:17" ht="15.75" x14ac:dyDescent="0.25">
      <c r="A87" s="432"/>
      <c r="B87" s="360"/>
      <c r="C87" s="360"/>
      <c r="D87" s="408"/>
      <c r="E87" s="15"/>
      <c r="F87" s="8"/>
      <c r="G87" s="8"/>
      <c r="H87" s="8"/>
      <c r="I87" s="35"/>
      <c r="J87" s="8"/>
      <c r="K87" s="8"/>
      <c r="L87" s="8"/>
      <c r="M87" s="8"/>
      <c r="N87" s="13"/>
      <c r="O87" s="408"/>
      <c r="P87" s="408"/>
      <c r="Q87" s="367"/>
    </row>
    <row r="88" spans="1:17" ht="17.100000000000001" customHeight="1" x14ac:dyDescent="0.25">
      <c r="A88" s="433"/>
      <c r="B88" s="360"/>
      <c r="C88" s="426"/>
      <c r="D88" s="365"/>
      <c r="E88" s="297" t="s">
        <v>0</v>
      </c>
      <c r="F88" s="296" t="s">
        <v>2</v>
      </c>
      <c r="G88" s="296" t="s">
        <v>8</v>
      </c>
      <c r="H88" s="296" t="s">
        <v>34</v>
      </c>
      <c r="I88" s="296" t="s">
        <v>1</v>
      </c>
      <c r="J88" s="296" t="s">
        <v>5</v>
      </c>
      <c r="K88" s="296" t="s">
        <v>6</v>
      </c>
      <c r="L88" s="296" t="s">
        <v>7</v>
      </c>
      <c r="M88" s="294" t="s">
        <v>32</v>
      </c>
      <c r="N88" s="295" t="s">
        <v>40</v>
      </c>
      <c r="O88" s="409"/>
      <c r="P88" s="409"/>
      <c r="Q88" s="368"/>
    </row>
    <row r="89" spans="1:17" s="30" customFormat="1" ht="17.100000000000001" customHeight="1" x14ac:dyDescent="0.25">
      <c r="A89" s="434" t="s">
        <v>190</v>
      </c>
      <c r="B89" s="434">
        <v>29</v>
      </c>
      <c r="C89" s="434">
        <v>45</v>
      </c>
      <c r="D89" s="33">
        <f t="shared" ref="D89" si="4">(LARGE(H89:L89,1)-LARGE(H89:L89,2))</f>
        <v>2854</v>
      </c>
      <c r="E89" s="125">
        <f>SUM(E9:E82)/2</f>
        <v>5227</v>
      </c>
      <c r="F89" s="125">
        <f t="shared" ref="F89:P89" si="5">SUM(F9:F82)/2</f>
        <v>63</v>
      </c>
      <c r="G89" s="125">
        <f t="shared" si="5"/>
        <v>291</v>
      </c>
      <c r="H89" s="155">
        <f t="shared" si="5"/>
        <v>5581</v>
      </c>
      <c r="I89" s="155">
        <f t="shared" si="5"/>
        <v>2727</v>
      </c>
      <c r="J89" s="155">
        <f t="shared" si="5"/>
        <v>476</v>
      </c>
      <c r="K89" s="155">
        <f t="shared" si="5"/>
        <v>32</v>
      </c>
      <c r="L89" s="155">
        <f t="shared" si="5"/>
        <v>1602</v>
      </c>
      <c r="M89" s="125">
        <f t="shared" si="5"/>
        <v>5</v>
      </c>
      <c r="N89" s="125">
        <f t="shared" si="5"/>
        <v>178</v>
      </c>
      <c r="O89" s="33">
        <f t="shared" ref="O89" si="6">SUM(H89:N89)</f>
        <v>10601</v>
      </c>
      <c r="P89" s="125">
        <f t="shared" si="5"/>
        <v>21229</v>
      </c>
      <c r="Q89" s="126">
        <f t="shared" ref="Q89" si="7">O89/P89</f>
        <v>0.49936407744123607</v>
      </c>
    </row>
    <row r="90" spans="1:17" s="30" customFormat="1" ht="17.100000000000001" customHeight="1" x14ac:dyDescent="0.25">
      <c r="A90" s="435"/>
      <c r="B90" s="435"/>
      <c r="C90" s="435"/>
      <c r="D90" s="127">
        <f>D89/$O89</f>
        <v>0.26921988491651733</v>
      </c>
      <c r="E90" s="127">
        <f>E89/$O89</f>
        <v>0.49306669182152629</v>
      </c>
      <c r="F90" s="127">
        <f t="shared" ref="F90:O90" si="8">F89/$O89</f>
        <v>5.9428355815489102E-3</v>
      </c>
      <c r="G90" s="127">
        <f t="shared" si="8"/>
        <v>2.7450240543344967E-2</v>
      </c>
      <c r="H90" s="127">
        <f t="shared" si="8"/>
        <v>0.52645976794642013</v>
      </c>
      <c r="I90" s="127">
        <f t="shared" si="8"/>
        <v>0.25723988302990286</v>
      </c>
      <c r="J90" s="127">
        <f t="shared" si="8"/>
        <v>4.4901424393925103E-2</v>
      </c>
      <c r="K90" s="127">
        <f t="shared" si="8"/>
        <v>3.0185831525327798E-3</v>
      </c>
      <c r="L90" s="127">
        <f t="shared" si="8"/>
        <v>0.1511178190736723</v>
      </c>
      <c r="M90" s="127">
        <f t="shared" si="8"/>
        <v>4.7165361758324685E-4</v>
      </c>
      <c r="N90" s="127">
        <f t="shared" si="8"/>
        <v>1.679086878596359E-2</v>
      </c>
      <c r="O90" s="127">
        <f t="shared" si="8"/>
        <v>1</v>
      </c>
      <c r="P90" s="128"/>
      <c r="Q90" s="128"/>
    </row>
    <row r="91" spans="1:17" ht="11.1" customHeight="1" x14ac:dyDescent="0.25">
      <c r="B91" s="2"/>
      <c r="C91" s="2"/>
      <c r="D91" s="2"/>
    </row>
    <row r="92" spans="1:17" ht="17.45" customHeight="1" x14ac:dyDescent="0.3">
      <c r="A92" s="427" t="s">
        <v>43</v>
      </c>
      <c r="B92" s="405"/>
      <c r="C92" s="406"/>
      <c r="D92" s="407" t="s">
        <v>35</v>
      </c>
      <c r="E92" s="436" t="s">
        <v>235</v>
      </c>
      <c r="F92" s="437"/>
      <c r="G92" s="437"/>
      <c r="H92" s="437"/>
      <c r="I92" s="437"/>
      <c r="J92" s="437"/>
      <c r="K92" s="437"/>
      <c r="L92" s="437"/>
      <c r="M92" s="437"/>
      <c r="N92" s="438"/>
      <c r="O92" s="407" t="s">
        <v>39</v>
      </c>
      <c r="P92" s="407" t="s">
        <v>211</v>
      </c>
      <c r="Q92" s="366" t="s">
        <v>33</v>
      </c>
    </row>
    <row r="93" spans="1:17" ht="15.75" customHeight="1" x14ac:dyDescent="0.25">
      <c r="A93" s="431" t="s">
        <v>123</v>
      </c>
      <c r="B93" s="425" t="s">
        <v>25</v>
      </c>
      <c r="C93" s="425" t="s">
        <v>26</v>
      </c>
      <c r="D93" s="408"/>
      <c r="E93" s="415"/>
      <c r="F93" s="416"/>
      <c r="G93" s="421"/>
      <c r="H93" s="416"/>
      <c r="I93" s="35"/>
      <c r="J93" s="7"/>
      <c r="K93" s="7"/>
      <c r="L93" s="7"/>
      <c r="M93" s="43"/>
      <c r="N93" s="96"/>
      <c r="O93" s="408"/>
      <c r="P93" s="408"/>
      <c r="Q93" s="367"/>
    </row>
    <row r="94" spans="1:17" ht="15.75" x14ac:dyDescent="0.25">
      <c r="A94" s="432"/>
      <c r="B94" s="360"/>
      <c r="C94" s="360"/>
      <c r="D94" s="408"/>
      <c r="E94" s="417"/>
      <c r="F94" s="418"/>
      <c r="G94" s="422"/>
      <c r="H94" s="418"/>
      <c r="I94" s="35"/>
      <c r="J94" s="7"/>
      <c r="K94" s="7"/>
      <c r="L94" s="7"/>
      <c r="M94" s="7"/>
      <c r="N94" s="12"/>
      <c r="O94" s="408"/>
      <c r="P94" s="408"/>
      <c r="Q94" s="367"/>
    </row>
    <row r="95" spans="1:17" ht="15.75" x14ac:dyDescent="0.25">
      <c r="A95" s="432"/>
      <c r="B95" s="360"/>
      <c r="C95" s="360"/>
      <c r="D95" s="408"/>
      <c r="E95" s="456"/>
      <c r="F95" s="450"/>
      <c r="G95" s="451"/>
      <c r="H95" s="450"/>
      <c r="I95" s="35"/>
      <c r="J95" s="8"/>
      <c r="K95" s="8"/>
      <c r="L95" s="8"/>
      <c r="M95" s="8"/>
      <c r="N95" s="13"/>
      <c r="O95" s="408"/>
      <c r="P95" s="408"/>
      <c r="Q95" s="367"/>
    </row>
    <row r="96" spans="1:17" ht="17.100000000000001" customHeight="1" x14ac:dyDescent="0.25">
      <c r="A96" s="433"/>
      <c r="B96" s="360"/>
      <c r="C96" s="426"/>
      <c r="D96" s="365"/>
      <c r="E96" s="419" t="s">
        <v>0</v>
      </c>
      <c r="F96" s="420"/>
      <c r="G96" s="420" t="s">
        <v>2</v>
      </c>
      <c r="H96" s="420"/>
      <c r="I96" s="296" t="s">
        <v>1</v>
      </c>
      <c r="J96" s="296" t="s">
        <v>5</v>
      </c>
      <c r="K96" s="296" t="s">
        <v>6</v>
      </c>
      <c r="L96" s="296" t="s">
        <v>7</v>
      </c>
      <c r="M96" s="294" t="s">
        <v>32</v>
      </c>
      <c r="N96" s="295" t="s">
        <v>40</v>
      </c>
      <c r="O96" s="409"/>
      <c r="P96" s="409"/>
      <c r="Q96" s="368"/>
    </row>
    <row r="97" spans="1:17" s="30" customFormat="1" ht="17.100000000000001" customHeight="1" x14ac:dyDescent="0.25">
      <c r="A97" s="434" t="s">
        <v>190</v>
      </c>
      <c r="B97" s="434">
        <v>29</v>
      </c>
      <c r="C97" s="434">
        <v>45</v>
      </c>
      <c r="D97" s="33">
        <f>(LARGE(E97:L97,1)-LARGE(E97:L97,2))</f>
        <v>2646</v>
      </c>
      <c r="E97" s="411">
        <f>ROUND(G89/2,0)+E89</f>
        <v>5373</v>
      </c>
      <c r="F97" s="412"/>
      <c r="G97" s="411">
        <f>INT(G89/2)+F89</f>
        <v>208</v>
      </c>
      <c r="H97" s="412"/>
      <c r="I97" s="125">
        <f>I89</f>
        <v>2727</v>
      </c>
      <c r="J97" s="125">
        <f t="shared" ref="J97:P97" si="9">J89</f>
        <v>476</v>
      </c>
      <c r="K97" s="125">
        <f t="shared" si="9"/>
        <v>32</v>
      </c>
      <c r="L97" s="125">
        <f t="shared" si="9"/>
        <v>1602</v>
      </c>
      <c r="M97" s="125">
        <f t="shared" si="9"/>
        <v>5</v>
      </c>
      <c r="N97" s="125">
        <f t="shared" si="9"/>
        <v>178</v>
      </c>
      <c r="O97" s="33">
        <f>INT(SUM(E97:N97))</f>
        <v>10601</v>
      </c>
      <c r="P97" s="125">
        <f t="shared" si="9"/>
        <v>21229</v>
      </c>
      <c r="Q97" s="126">
        <f t="shared" ref="Q97" si="10">O97/P97</f>
        <v>0.49936407744123607</v>
      </c>
    </row>
    <row r="98" spans="1:17" s="30" customFormat="1" ht="17.100000000000001" customHeight="1" x14ac:dyDescent="0.25">
      <c r="A98" s="435"/>
      <c r="B98" s="435"/>
      <c r="C98" s="435"/>
      <c r="D98" s="127">
        <f>D97/$O97</f>
        <v>0.24959909442505424</v>
      </c>
      <c r="E98" s="445">
        <f>E97/$O97</f>
        <v>0.5068389774549571</v>
      </c>
      <c r="F98" s="446"/>
      <c r="G98" s="445">
        <f>G97/$O97</f>
        <v>1.9620790491463071E-2</v>
      </c>
      <c r="H98" s="446"/>
      <c r="I98" s="127">
        <f t="shared" ref="I98" si="11">I97/$O97</f>
        <v>0.25723988302990286</v>
      </c>
      <c r="J98" s="127">
        <f t="shared" ref="J98" si="12">J97/$O97</f>
        <v>4.4901424393925103E-2</v>
      </c>
      <c r="K98" s="127">
        <f t="shared" ref="K98" si="13">K97/$O97</f>
        <v>3.0185831525327798E-3</v>
      </c>
      <c r="L98" s="127">
        <f t="shared" ref="L98" si="14">L97/$O97</f>
        <v>0.1511178190736723</v>
      </c>
      <c r="M98" s="127">
        <f t="shared" ref="M98" si="15">M97/$O97</f>
        <v>4.7165361758324685E-4</v>
      </c>
      <c r="N98" s="127">
        <f t="shared" ref="N98" si="16">N97/$O97</f>
        <v>1.679086878596359E-2</v>
      </c>
      <c r="O98" s="127">
        <f t="shared" ref="O98" si="17">O97/$O97</f>
        <v>1</v>
      </c>
      <c r="P98" s="128"/>
      <c r="Q98" s="128"/>
    </row>
    <row r="99" spans="1:17" x14ac:dyDescent="0.25">
      <c r="B99" s="2"/>
      <c r="C99" s="2"/>
      <c r="D99" s="2"/>
    </row>
    <row r="100" spans="1:17" x14ac:dyDescent="0.25">
      <c r="B100" s="2"/>
      <c r="C100" s="2"/>
      <c r="D100" s="2"/>
    </row>
    <row r="101" spans="1:17" x14ac:dyDescent="0.25">
      <c r="B101" s="2"/>
      <c r="C101" s="2"/>
      <c r="D101" s="2"/>
    </row>
    <row r="102" spans="1:17" x14ac:dyDescent="0.25">
      <c r="B102" s="2"/>
      <c r="C102" s="2"/>
      <c r="D102" s="2"/>
    </row>
    <row r="103" spans="1:17" x14ac:dyDescent="0.25">
      <c r="B103" s="2"/>
      <c r="C103" s="2"/>
      <c r="D103" s="2"/>
    </row>
    <row r="104" spans="1:17" x14ac:dyDescent="0.25">
      <c r="B104" s="2"/>
      <c r="C104" s="2"/>
      <c r="D104" s="2"/>
    </row>
    <row r="105" spans="1:17" x14ac:dyDescent="0.25">
      <c r="B105" s="2"/>
      <c r="C105" s="2"/>
      <c r="D105" s="2"/>
    </row>
    <row r="106" spans="1:17" x14ac:dyDescent="0.25">
      <c r="B106" s="2"/>
      <c r="C106" s="2"/>
      <c r="D106" s="2"/>
    </row>
    <row r="107" spans="1:17" x14ac:dyDescent="0.25">
      <c r="B107" s="2"/>
      <c r="C107" s="2"/>
      <c r="D107" s="2"/>
    </row>
    <row r="108" spans="1:17" x14ac:dyDescent="0.25">
      <c r="B108" s="2"/>
      <c r="C108" s="2"/>
      <c r="D108" s="2"/>
    </row>
    <row r="109" spans="1:17" x14ac:dyDescent="0.25">
      <c r="B109" s="2"/>
      <c r="C109" s="2"/>
      <c r="D109" s="2"/>
    </row>
    <row r="110" spans="1:17" x14ac:dyDescent="0.25">
      <c r="B110" s="2"/>
      <c r="C110" s="2"/>
      <c r="D110" s="2"/>
    </row>
    <row r="111" spans="1:17" x14ac:dyDescent="0.25">
      <c r="B111" s="2"/>
      <c r="C111" s="2"/>
      <c r="D111" s="2"/>
    </row>
    <row r="112" spans="1:17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</sheetData>
  <mergeCells count="40">
    <mergeCell ref="A97:A98"/>
    <mergeCell ref="B97:B98"/>
    <mergeCell ref="C97:C98"/>
    <mergeCell ref="G98:H98"/>
    <mergeCell ref="E93:F95"/>
    <mergeCell ref="G93:H95"/>
    <mergeCell ref="E96:F96"/>
    <mergeCell ref="G96:H96"/>
    <mergeCell ref="E97:F97"/>
    <mergeCell ref="G97:H97"/>
    <mergeCell ref="E98:F98"/>
    <mergeCell ref="B5:C7"/>
    <mergeCell ref="H5:H6"/>
    <mergeCell ref="D92:D96"/>
    <mergeCell ref="C89:C90"/>
    <mergeCell ref="A92:C92"/>
    <mergeCell ref="E92:N92"/>
    <mergeCell ref="A89:A90"/>
    <mergeCell ref="B89:B90"/>
    <mergeCell ref="A93:A96"/>
    <mergeCell ref="B93:B96"/>
    <mergeCell ref="C93:C96"/>
    <mergeCell ref="A85:A88"/>
    <mergeCell ref="B85:B88"/>
    <mergeCell ref="A84:C84"/>
    <mergeCell ref="C85:C88"/>
    <mergeCell ref="E4:N4"/>
    <mergeCell ref="D84:D88"/>
    <mergeCell ref="E84:N84"/>
    <mergeCell ref="D4:D8"/>
    <mergeCell ref="O4:O8"/>
    <mergeCell ref="H85:H86"/>
    <mergeCell ref="O92:O96"/>
    <mergeCell ref="P92:P96"/>
    <mergeCell ref="Q92:Q96"/>
    <mergeCell ref="P4:P8"/>
    <mergeCell ref="Q4:Q8"/>
    <mergeCell ref="O84:O88"/>
    <mergeCell ref="P84:P88"/>
    <mergeCell ref="Q84:Q88"/>
  </mergeCells>
  <conditionalFormatting sqref="H12:L12">
    <cfRule type="cellIs" dxfId="1170" priority="61" operator="equal">
      <formula>LARGE($H12:$L12,2)</formula>
    </cfRule>
    <cfRule type="cellIs" dxfId="1169" priority="62" operator="equal">
      <formula>LARGE($H12:$L12,1)</formula>
    </cfRule>
  </conditionalFormatting>
  <conditionalFormatting sqref="H14:L14">
    <cfRule type="cellIs" dxfId="1168" priority="59" operator="equal">
      <formula>LARGE($H14:$L14,2)</formula>
    </cfRule>
    <cfRule type="cellIs" dxfId="1167" priority="60" operator="equal">
      <formula>LARGE($H14:$L14,1)</formula>
    </cfRule>
  </conditionalFormatting>
  <conditionalFormatting sqref="H17:L17">
    <cfRule type="cellIs" dxfId="1166" priority="57" operator="equal">
      <formula>LARGE($H17:$L17,2)</formula>
    </cfRule>
    <cfRule type="cellIs" dxfId="1165" priority="58" operator="equal">
      <formula>LARGE($H17:$L17,1)</formula>
    </cfRule>
  </conditionalFormatting>
  <conditionalFormatting sqref="H26:L26">
    <cfRule type="cellIs" dxfId="1164" priority="55" operator="equal">
      <formula>LARGE($H26:$L26,2)</formula>
    </cfRule>
    <cfRule type="cellIs" dxfId="1163" priority="56" operator="equal">
      <formula>LARGE($H26:$L26,1)</formula>
    </cfRule>
  </conditionalFormatting>
  <conditionalFormatting sqref="H20:L20">
    <cfRule type="cellIs" dxfId="1162" priority="53" operator="equal">
      <formula>LARGE($H20:$L20,2)</formula>
    </cfRule>
    <cfRule type="cellIs" dxfId="1161" priority="54" operator="equal">
      <formula>LARGE($H20:$L20,1)</formula>
    </cfRule>
  </conditionalFormatting>
  <conditionalFormatting sqref="H23:L23">
    <cfRule type="cellIs" dxfId="1160" priority="51" operator="equal">
      <formula>LARGE($H23:$L23,2)</formula>
    </cfRule>
    <cfRule type="cellIs" dxfId="1159" priority="52" operator="equal">
      <formula>LARGE($H23:$L23,1)</formula>
    </cfRule>
  </conditionalFormatting>
  <conditionalFormatting sqref="H37:L37">
    <cfRule type="cellIs" dxfId="1158" priority="49" operator="equal">
      <formula>LARGE($H37:$L37,2)</formula>
    </cfRule>
    <cfRule type="cellIs" dxfId="1157" priority="50" operator="equal">
      <formula>LARGE($H37:$L37,1)</formula>
    </cfRule>
  </conditionalFormatting>
  <conditionalFormatting sqref="H30:L30">
    <cfRule type="cellIs" dxfId="1156" priority="47" operator="equal">
      <formula>LARGE($H30:$L30,2)</formula>
    </cfRule>
    <cfRule type="cellIs" dxfId="1155" priority="48" operator="equal">
      <formula>LARGE($H30:$L30,1)</formula>
    </cfRule>
  </conditionalFormatting>
  <conditionalFormatting sqref="H28:L28">
    <cfRule type="cellIs" dxfId="1154" priority="45" operator="equal">
      <formula>LARGE($H28:$L28,2)</formula>
    </cfRule>
    <cfRule type="cellIs" dxfId="1153" priority="46" operator="equal">
      <formula>LARGE($H28:$L28,1)</formula>
    </cfRule>
  </conditionalFormatting>
  <conditionalFormatting sqref="H35:L35">
    <cfRule type="cellIs" dxfId="1152" priority="43" operator="equal">
      <formula>LARGE($H35:$L35,2)</formula>
    </cfRule>
    <cfRule type="cellIs" dxfId="1151" priority="44" operator="equal">
      <formula>LARGE($H35:$L35,1)</formula>
    </cfRule>
  </conditionalFormatting>
  <conditionalFormatting sqref="H33:L33">
    <cfRule type="cellIs" dxfId="1150" priority="41" operator="equal">
      <formula>LARGE($H33:$L33,2)</formula>
    </cfRule>
    <cfRule type="cellIs" dxfId="1149" priority="42" operator="equal">
      <formula>LARGE($H33:$L33,1)</formula>
    </cfRule>
  </conditionalFormatting>
  <conditionalFormatting sqref="H52:L52">
    <cfRule type="cellIs" dxfId="1148" priority="39" operator="equal">
      <formula>LARGE($H52:$L52,2)</formula>
    </cfRule>
    <cfRule type="cellIs" dxfId="1147" priority="40" operator="equal">
      <formula>LARGE($H52:$L52,1)</formula>
    </cfRule>
  </conditionalFormatting>
  <conditionalFormatting sqref="H44:L44">
    <cfRule type="cellIs" dxfId="1146" priority="37" operator="equal">
      <formula>LARGE($H44:$L44,2)</formula>
    </cfRule>
    <cfRule type="cellIs" dxfId="1145" priority="38" operator="equal">
      <formula>LARGE($H44:$L44,1)</formula>
    </cfRule>
  </conditionalFormatting>
  <conditionalFormatting sqref="H41:L41">
    <cfRule type="cellIs" dxfId="1144" priority="35" operator="equal">
      <formula>LARGE($H41:$L41,2)</formula>
    </cfRule>
    <cfRule type="cellIs" dxfId="1143" priority="36" operator="equal">
      <formula>LARGE($H41:$L41,1)</formula>
    </cfRule>
  </conditionalFormatting>
  <conditionalFormatting sqref="H39:L39">
    <cfRule type="cellIs" dxfId="1142" priority="33" operator="equal">
      <formula>LARGE($H39:$L39,2)</formula>
    </cfRule>
    <cfRule type="cellIs" dxfId="1141" priority="34" operator="equal">
      <formula>LARGE($H39:$L39,1)</formula>
    </cfRule>
  </conditionalFormatting>
  <conditionalFormatting sqref="H49:L49">
    <cfRule type="cellIs" dxfId="1140" priority="31" operator="equal">
      <formula>LARGE($H49:$L49,2)</formula>
    </cfRule>
    <cfRule type="cellIs" dxfId="1139" priority="32" operator="equal">
      <formula>LARGE($H49:$L49,1)</formula>
    </cfRule>
  </conditionalFormatting>
  <conditionalFormatting sqref="H46:L46">
    <cfRule type="cellIs" dxfId="1138" priority="29" operator="equal">
      <formula>LARGE($H46:$L46,2)</formula>
    </cfRule>
    <cfRule type="cellIs" dxfId="1137" priority="30" operator="equal">
      <formula>LARGE($H46:$L46,1)</formula>
    </cfRule>
  </conditionalFormatting>
  <conditionalFormatting sqref="H56:L56">
    <cfRule type="cellIs" dxfId="1136" priority="27" operator="equal">
      <formula>LARGE($H56:$L56,2)</formula>
    </cfRule>
    <cfRule type="cellIs" dxfId="1135" priority="28" operator="equal">
      <formula>LARGE($H56:$L56,1)</formula>
    </cfRule>
  </conditionalFormatting>
  <conditionalFormatting sqref="H54:L54">
    <cfRule type="cellIs" dxfId="1134" priority="25" operator="equal">
      <formula>LARGE($H54:$L54,2)</formula>
    </cfRule>
    <cfRule type="cellIs" dxfId="1133" priority="26" operator="equal">
      <formula>LARGE($H54:$L54,1)</formula>
    </cfRule>
  </conditionalFormatting>
  <conditionalFormatting sqref="H67:L67">
    <cfRule type="cellIs" dxfId="1132" priority="23" operator="equal">
      <formula>LARGE($H67:$L67,2)</formula>
    </cfRule>
    <cfRule type="cellIs" dxfId="1131" priority="24" operator="equal">
      <formula>LARGE($H67:$L67,1)</formula>
    </cfRule>
  </conditionalFormatting>
  <conditionalFormatting sqref="H60:L60">
    <cfRule type="cellIs" dxfId="1130" priority="21" operator="equal">
      <formula>LARGE($H60:$L60,2)</formula>
    </cfRule>
    <cfRule type="cellIs" dxfId="1129" priority="22" operator="equal">
      <formula>LARGE($H60:$L60,1)</formula>
    </cfRule>
  </conditionalFormatting>
  <conditionalFormatting sqref="H58:L58">
    <cfRule type="cellIs" dxfId="1128" priority="19" operator="equal">
      <formula>LARGE($H58:$L58,2)</formula>
    </cfRule>
    <cfRule type="cellIs" dxfId="1127" priority="20" operator="equal">
      <formula>LARGE($H58:$L58,1)</formula>
    </cfRule>
  </conditionalFormatting>
  <conditionalFormatting sqref="H63:L63">
    <cfRule type="cellIs" dxfId="1126" priority="17" operator="equal">
      <formula>LARGE($H63:$L63,2)</formula>
    </cfRule>
    <cfRule type="cellIs" dxfId="1125" priority="18" operator="equal">
      <formula>LARGE($H63:$L63,1)</formula>
    </cfRule>
  </conditionalFormatting>
  <conditionalFormatting sqref="H76:L76">
    <cfRule type="cellIs" dxfId="1124" priority="15" operator="equal">
      <formula>LARGE($H76:$L76,2)</formula>
    </cfRule>
    <cfRule type="cellIs" dxfId="1123" priority="16" operator="equal">
      <formula>LARGE($H76:$L76,1)</formula>
    </cfRule>
  </conditionalFormatting>
  <conditionalFormatting sqref="H69:L69">
    <cfRule type="cellIs" dxfId="1122" priority="13" operator="equal">
      <formula>LARGE($H69:$L69,2)</formula>
    </cfRule>
    <cfRule type="cellIs" dxfId="1121" priority="14" operator="equal">
      <formula>LARGE($H69:$L69,1)</formula>
    </cfRule>
  </conditionalFormatting>
  <conditionalFormatting sqref="H72:L72">
    <cfRule type="cellIs" dxfId="1120" priority="11" operator="equal">
      <formula>LARGE($H72:$L72,2)</formula>
    </cfRule>
    <cfRule type="cellIs" dxfId="1119" priority="12" operator="equal">
      <formula>LARGE($H72:$L72,1)</formula>
    </cfRule>
  </conditionalFormatting>
  <conditionalFormatting sqref="H80:L80">
    <cfRule type="cellIs" dxfId="1118" priority="9" operator="equal">
      <formula>LARGE($H80:$L80,2)</formula>
    </cfRule>
    <cfRule type="cellIs" dxfId="1117" priority="10" operator="equal">
      <formula>LARGE($H80:$L80,1)</formula>
    </cfRule>
  </conditionalFormatting>
  <conditionalFormatting sqref="H78:L78">
    <cfRule type="cellIs" dxfId="1116" priority="7" operator="equal">
      <formula>LARGE($H78:$L78,2)</formula>
    </cfRule>
    <cfRule type="cellIs" dxfId="1115" priority="8" operator="equal">
      <formula>LARGE($H78:$L78,1)</formula>
    </cfRule>
  </conditionalFormatting>
  <conditionalFormatting sqref="H82:L82">
    <cfRule type="cellIs" dxfId="1114" priority="5" operator="equal">
      <formula>LARGE($H82:$L82,2)</formula>
    </cfRule>
    <cfRule type="cellIs" dxfId="1113" priority="6" operator="equal">
      <formula>LARGE($H82:$L82,1)</formula>
    </cfRule>
  </conditionalFormatting>
  <conditionalFormatting sqref="H89:L89">
    <cfRule type="cellIs" dxfId="1112" priority="3" operator="equal">
      <formula>LARGE($H89:$L89,2)</formula>
    </cfRule>
    <cfRule type="cellIs" dxfId="1111" priority="4" operator="equal">
      <formula>LARGE($H89:$L89,1)</formula>
    </cfRule>
  </conditionalFormatting>
  <conditionalFormatting sqref="E97:L97">
    <cfRule type="cellIs" dxfId="1110" priority="1" operator="equal">
      <formula>LARGE($E97:$L97,2)</formula>
    </cfRule>
    <cfRule type="cellIs" dxfId="1109" priority="2" operator="equal">
      <formula>LARGE($E97:$L97,1)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2411"/>
  <sheetViews>
    <sheetView view="pageBreakPreview" zoomScaleSheetLayoutView="100" workbookViewId="0">
      <selection activeCell="P15" sqref="P15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bestFit="1" customWidth="1"/>
    <col min="5" max="6" width="11" customWidth="1"/>
    <col min="7" max="8" width="11.140625" customWidth="1"/>
    <col min="9" max="10" width="11.28515625" customWidth="1"/>
    <col min="11" max="13" width="11.140625" customWidth="1"/>
    <col min="14" max="15" width="11" customWidth="1"/>
    <col min="16" max="18" width="11.7109375" customWidth="1"/>
  </cols>
  <sheetData>
    <row r="1" spans="1:18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8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8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8" ht="17.100000000000001" customHeight="1" x14ac:dyDescent="0.3">
      <c r="B4" s="1"/>
      <c r="C4" s="1"/>
      <c r="D4" s="402" t="s">
        <v>35</v>
      </c>
      <c r="E4" s="491" t="s">
        <v>240</v>
      </c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07" t="s">
        <v>39</v>
      </c>
      <c r="Q4" s="407" t="s">
        <v>211</v>
      </c>
      <c r="R4" s="366" t="s">
        <v>33</v>
      </c>
    </row>
    <row r="5" spans="1:18" ht="15.75" customHeight="1" x14ac:dyDescent="0.25">
      <c r="B5" s="423" t="s">
        <v>66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3"/>
      <c r="N5" s="43"/>
      <c r="O5" s="96"/>
      <c r="P5" s="408"/>
      <c r="Q5" s="408"/>
      <c r="R5" s="367"/>
    </row>
    <row r="6" spans="1:18" ht="15.75" x14ac:dyDescent="0.25">
      <c r="B6" s="423"/>
      <c r="C6" s="443"/>
      <c r="D6" s="360"/>
      <c r="E6" s="14"/>
      <c r="F6" s="7"/>
      <c r="G6" s="7"/>
      <c r="H6" s="410"/>
      <c r="I6" s="35"/>
      <c r="J6" s="7"/>
      <c r="K6" s="7"/>
      <c r="L6" s="7"/>
      <c r="M6" s="3"/>
      <c r="N6" s="7"/>
      <c r="O6" s="12"/>
      <c r="P6" s="408"/>
      <c r="Q6" s="408"/>
      <c r="R6" s="367"/>
    </row>
    <row r="7" spans="1:18" ht="15.75" x14ac:dyDescent="0.25">
      <c r="B7" s="424"/>
      <c r="C7" s="444"/>
      <c r="D7" s="360"/>
      <c r="E7" s="15"/>
      <c r="F7" s="8"/>
      <c r="G7" s="8"/>
      <c r="H7" s="8"/>
      <c r="I7" s="35"/>
      <c r="J7" s="7"/>
      <c r="K7" s="8"/>
      <c r="L7" s="8"/>
      <c r="M7" s="3"/>
      <c r="N7" s="8"/>
      <c r="O7" s="13"/>
      <c r="P7" s="408"/>
      <c r="Q7" s="408"/>
      <c r="R7" s="367"/>
    </row>
    <row r="8" spans="1:18" ht="24" customHeight="1" x14ac:dyDescent="0.25">
      <c r="A8" s="279" t="s">
        <v>123</v>
      </c>
      <c r="B8" s="280" t="s">
        <v>36</v>
      </c>
      <c r="C8" s="281" t="s">
        <v>31</v>
      </c>
      <c r="D8" s="426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4</v>
      </c>
      <c r="K8" s="293" t="s">
        <v>5</v>
      </c>
      <c r="L8" s="293" t="s">
        <v>7</v>
      </c>
      <c r="M8" s="293" t="s">
        <v>30</v>
      </c>
      <c r="N8" s="294" t="s">
        <v>32</v>
      </c>
      <c r="O8" s="295" t="s">
        <v>40</v>
      </c>
      <c r="P8" s="409"/>
      <c r="Q8" s="409"/>
      <c r="R8" s="368"/>
    </row>
    <row r="9" spans="1:18" ht="15" customHeight="1" x14ac:dyDescent="0.25">
      <c r="A9" s="53">
        <v>1</v>
      </c>
      <c r="B9" s="54">
        <v>895</v>
      </c>
      <c r="C9" s="55" t="s">
        <v>126</v>
      </c>
      <c r="D9" s="131">
        <v>23</v>
      </c>
      <c r="E9" s="132">
        <v>54</v>
      </c>
      <c r="F9" s="132">
        <v>0</v>
      </c>
      <c r="G9" s="132">
        <v>0</v>
      </c>
      <c r="H9" s="132">
        <v>54</v>
      </c>
      <c r="I9" s="132">
        <v>126</v>
      </c>
      <c r="J9" s="132">
        <v>3</v>
      </c>
      <c r="K9" s="132">
        <v>103</v>
      </c>
      <c r="L9" s="132">
        <v>36</v>
      </c>
      <c r="M9" s="132">
        <v>6</v>
      </c>
      <c r="N9" s="132">
        <v>0</v>
      </c>
      <c r="O9" s="132">
        <v>2</v>
      </c>
      <c r="P9" s="132">
        <v>330</v>
      </c>
      <c r="Q9" s="132">
        <v>512</v>
      </c>
      <c r="R9" s="133">
        <v>0.64453125</v>
      </c>
    </row>
    <row r="10" spans="1:18" ht="15" customHeight="1" x14ac:dyDescent="0.25">
      <c r="A10" s="71">
        <v>2</v>
      </c>
      <c r="B10" s="72">
        <v>895</v>
      </c>
      <c r="C10" s="73" t="s">
        <v>128</v>
      </c>
      <c r="D10" s="134">
        <v>24</v>
      </c>
      <c r="E10" s="135">
        <v>41</v>
      </c>
      <c r="F10" s="135">
        <v>2</v>
      </c>
      <c r="G10" s="135">
        <v>3</v>
      </c>
      <c r="H10" s="135">
        <v>46</v>
      </c>
      <c r="I10" s="135">
        <v>110</v>
      </c>
      <c r="J10" s="135">
        <v>0</v>
      </c>
      <c r="K10" s="135">
        <v>86</v>
      </c>
      <c r="L10" s="135">
        <v>26</v>
      </c>
      <c r="M10" s="135">
        <v>3</v>
      </c>
      <c r="N10" s="135">
        <v>0</v>
      </c>
      <c r="O10" s="135">
        <v>5</v>
      </c>
      <c r="P10" s="135">
        <v>276</v>
      </c>
      <c r="Q10" s="135">
        <v>419</v>
      </c>
      <c r="R10" s="136">
        <v>0.6587112171837709</v>
      </c>
    </row>
    <row r="11" spans="1:18" ht="15" customHeight="1" x14ac:dyDescent="0.25">
      <c r="A11" s="59" t="s">
        <v>191</v>
      </c>
      <c r="B11" s="60">
        <v>895</v>
      </c>
      <c r="C11" s="61" t="s">
        <v>11</v>
      </c>
      <c r="D11" s="137">
        <v>47</v>
      </c>
      <c r="E11" s="138">
        <v>95</v>
      </c>
      <c r="F11" s="138">
        <v>2</v>
      </c>
      <c r="G11" s="138">
        <v>3</v>
      </c>
      <c r="H11" s="138">
        <v>100</v>
      </c>
      <c r="I11" s="138">
        <v>236</v>
      </c>
      <c r="J11" s="138">
        <v>3</v>
      </c>
      <c r="K11" s="138">
        <v>189</v>
      </c>
      <c r="L11" s="138">
        <v>62</v>
      </c>
      <c r="M11" s="138">
        <v>9</v>
      </c>
      <c r="N11" s="138">
        <v>0</v>
      </c>
      <c r="O11" s="138">
        <v>7</v>
      </c>
      <c r="P11" s="138">
        <v>606</v>
      </c>
      <c r="Q11" s="138">
        <v>931</v>
      </c>
      <c r="R11" s="139">
        <v>0.65091299677765846</v>
      </c>
    </row>
    <row r="12" spans="1:18" ht="15" customHeight="1" x14ac:dyDescent="0.25">
      <c r="A12" s="65">
        <v>3</v>
      </c>
      <c r="B12" s="66">
        <v>897</v>
      </c>
      <c r="C12" s="67" t="s">
        <v>126</v>
      </c>
      <c r="D12" s="140">
        <v>29</v>
      </c>
      <c r="E12" s="141">
        <v>46</v>
      </c>
      <c r="F12" s="141">
        <v>0</v>
      </c>
      <c r="G12" s="141">
        <v>0</v>
      </c>
      <c r="H12" s="141">
        <v>46</v>
      </c>
      <c r="I12" s="141">
        <v>75</v>
      </c>
      <c r="J12" s="141">
        <v>14</v>
      </c>
      <c r="K12" s="141">
        <v>37</v>
      </c>
      <c r="L12" s="141">
        <v>3</v>
      </c>
      <c r="M12" s="141">
        <v>0</v>
      </c>
      <c r="N12" s="141">
        <v>0</v>
      </c>
      <c r="O12" s="141">
        <v>4</v>
      </c>
      <c r="P12" s="141">
        <v>179</v>
      </c>
      <c r="Q12" s="141">
        <v>269</v>
      </c>
      <c r="R12" s="142">
        <v>0.66542750929368033</v>
      </c>
    </row>
    <row r="13" spans="1:18" ht="15" customHeight="1" x14ac:dyDescent="0.25">
      <c r="A13" s="59" t="s">
        <v>191</v>
      </c>
      <c r="B13" s="60">
        <v>897</v>
      </c>
      <c r="C13" s="61" t="s">
        <v>9</v>
      </c>
      <c r="D13" s="137">
        <v>29</v>
      </c>
      <c r="E13" s="138">
        <v>46</v>
      </c>
      <c r="F13" s="138">
        <v>0</v>
      </c>
      <c r="G13" s="138">
        <v>0</v>
      </c>
      <c r="H13" s="138">
        <v>46</v>
      </c>
      <c r="I13" s="138">
        <v>75</v>
      </c>
      <c r="J13" s="138">
        <v>14</v>
      </c>
      <c r="K13" s="138">
        <v>37</v>
      </c>
      <c r="L13" s="138">
        <v>3</v>
      </c>
      <c r="M13" s="138">
        <v>0</v>
      </c>
      <c r="N13" s="138">
        <v>0</v>
      </c>
      <c r="O13" s="138">
        <v>4</v>
      </c>
      <c r="P13" s="138">
        <v>179</v>
      </c>
      <c r="Q13" s="138">
        <v>269</v>
      </c>
      <c r="R13" s="139">
        <v>0.66542750929368033</v>
      </c>
    </row>
    <row r="14" spans="1:18" ht="15" customHeight="1" x14ac:dyDescent="0.25">
      <c r="A14" s="65">
        <v>4</v>
      </c>
      <c r="B14" s="66">
        <v>898</v>
      </c>
      <c r="C14" s="67" t="s">
        <v>126</v>
      </c>
      <c r="D14" s="140">
        <v>13</v>
      </c>
      <c r="E14" s="141">
        <v>18</v>
      </c>
      <c r="F14" s="141">
        <v>2</v>
      </c>
      <c r="G14" s="141">
        <v>1</v>
      </c>
      <c r="H14" s="141">
        <v>21</v>
      </c>
      <c r="I14" s="141">
        <v>34</v>
      </c>
      <c r="J14" s="141">
        <v>6</v>
      </c>
      <c r="K14" s="141">
        <v>20</v>
      </c>
      <c r="L14" s="141">
        <v>0</v>
      </c>
      <c r="M14" s="141">
        <v>0</v>
      </c>
      <c r="N14" s="141">
        <v>0</v>
      </c>
      <c r="O14" s="141">
        <v>0</v>
      </c>
      <c r="P14" s="141">
        <v>81</v>
      </c>
      <c r="Q14" s="141">
        <v>129</v>
      </c>
      <c r="R14" s="142">
        <v>0.62790697674418605</v>
      </c>
    </row>
    <row r="15" spans="1:18" ht="15" customHeight="1" x14ac:dyDescent="0.25">
      <c r="A15" s="59" t="s">
        <v>191</v>
      </c>
      <c r="B15" s="60">
        <v>898</v>
      </c>
      <c r="C15" s="61" t="s">
        <v>9</v>
      </c>
      <c r="D15" s="137">
        <v>13</v>
      </c>
      <c r="E15" s="138">
        <v>18</v>
      </c>
      <c r="F15" s="138">
        <v>2</v>
      </c>
      <c r="G15" s="138">
        <v>1</v>
      </c>
      <c r="H15" s="138">
        <v>21</v>
      </c>
      <c r="I15" s="138">
        <v>34</v>
      </c>
      <c r="J15" s="138">
        <v>6</v>
      </c>
      <c r="K15" s="138">
        <v>20</v>
      </c>
      <c r="L15" s="138">
        <v>0</v>
      </c>
      <c r="M15" s="138">
        <v>0</v>
      </c>
      <c r="N15" s="138">
        <v>0</v>
      </c>
      <c r="O15" s="138">
        <v>0</v>
      </c>
      <c r="P15" s="138">
        <v>81</v>
      </c>
      <c r="Q15" s="138">
        <v>129</v>
      </c>
      <c r="R15" s="139">
        <v>0.62790697674418605</v>
      </c>
    </row>
    <row r="16" spans="1:18" ht="15" customHeight="1" x14ac:dyDescent="0.25">
      <c r="A16" s="65">
        <v>5</v>
      </c>
      <c r="B16" s="66">
        <v>899</v>
      </c>
      <c r="C16" s="67" t="s">
        <v>126</v>
      </c>
      <c r="D16" s="140">
        <v>38</v>
      </c>
      <c r="E16" s="141">
        <v>66</v>
      </c>
      <c r="F16" s="141">
        <v>2</v>
      </c>
      <c r="G16" s="141">
        <v>0</v>
      </c>
      <c r="H16" s="141">
        <v>68</v>
      </c>
      <c r="I16" s="141">
        <v>106</v>
      </c>
      <c r="J16" s="141">
        <v>6</v>
      </c>
      <c r="K16" s="141">
        <v>52</v>
      </c>
      <c r="L16" s="141">
        <v>8</v>
      </c>
      <c r="M16" s="141">
        <v>0</v>
      </c>
      <c r="N16" s="141">
        <v>1</v>
      </c>
      <c r="O16" s="141">
        <v>3</v>
      </c>
      <c r="P16" s="141">
        <v>244</v>
      </c>
      <c r="Q16" s="141">
        <v>343</v>
      </c>
      <c r="R16" s="142">
        <v>0.71137026239067058</v>
      </c>
    </row>
    <row r="17" spans="1:18" ht="15" customHeight="1" x14ac:dyDescent="0.25">
      <c r="A17" s="59" t="s">
        <v>191</v>
      </c>
      <c r="B17" s="60">
        <v>899</v>
      </c>
      <c r="C17" s="61" t="s">
        <v>9</v>
      </c>
      <c r="D17" s="137">
        <v>38</v>
      </c>
      <c r="E17" s="138">
        <v>66</v>
      </c>
      <c r="F17" s="138">
        <v>2</v>
      </c>
      <c r="G17" s="138">
        <v>0</v>
      </c>
      <c r="H17" s="138">
        <v>68</v>
      </c>
      <c r="I17" s="138">
        <v>106</v>
      </c>
      <c r="J17" s="138">
        <v>6</v>
      </c>
      <c r="K17" s="138">
        <v>52</v>
      </c>
      <c r="L17" s="138">
        <v>8</v>
      </c>
      <c r="M17" s="138">
        <v>0</v>
      </c>
      <c r="N17" s="138">
        <v>1</v>
      </c>
      <c r="O17" s="138">
        <v>3</v>
      </c>
      <c r="P17" s="138">
        <v>244</v>
      </c>
      <c r="Q17" s="138">
        <v>343</v>
      </c>
      <c r="R17" s="139">
        <v>0.71137026239067058</v>
      </c>
    </row>
    <row r="18" spans="1:18" ht="15" customHeight="1" x14ac:dyDescent="0.25">
      <c r="A18" s="65">
        <v>6</v>
      </c>
      <c r="B18" s="66">
        <v>901</v>
      </c>
      <c r="C18" s="67" t="s">
        <v>126</v>
      </c>
      <c r="D18" s="140">
        <v>18</v>
      </c>
      <c r="E18" s="141">
        <v>37</v>
      </c>
      <c r="F18" s="141">
        <v>0</v>
      </c>
      <c r="G18" s="141">
        <v>0</v>
      </c>
      <c r="H18" s="141">
        <v>37</v>
      </c>
      <c r="I18" s="141">
        <v>19</v>
      </c>
      <c r="J18" s="141">
        <v>10</v>
      </c>
      <c r="K18" s="141">
        <v>7</v>
      </c>
      <c r="L18" s="141">
        <v>6</v>
      </c>
      <c r="M18" s="141">
        <v>0</v>
      </c>
      <c r="N18" s="141">
        <v>0</v>
      </c>
      <c r="O18" s="141">
        <v>0</v>
      </c>
      <c r="P18" s="141">
        <v>79</v>
      </c>
      <c r="Q18" s="141">
        <v>124</v>
      </c>
      <c r="R18" s="142">
        <v>0.63709677419354838</v>
      </c>
    </row>
    <row r="19" spans="1:18" ht="15" customHeight="1" x14ac:dyDescent="0.25">
      <c r="A19" s="59" t="s">
        <v>191</v>
      </c>
      <c r="B19" s="60">
        <v>901</v>
      </c>
      <c r="C19" s="61" t="s">
        <v>9</v>
      </c>
      <c r="D19" s="137">
        <v>18</v>
      </c>
      <c r="E19" s="138">
        <v>37</v>
      </c>
      <c r="F19" s="138">
        <v>0</v>
      </c>
      <c r="G19" s="138">
        <v>0</v>
      </c>
      <c r="H19" s="138">
        <v>37</v>
      </c>
      <c r="I19" s="138">
        <v>19</v>
      </c>
      <c r="J19" s="138">
        <v>10</v>
      </c>
      <c r="K19" s="138">
        <v>7</v>
      </c>
      <c r="L19" s="138">
        <v>6</v>
      </c>
      <c r="M19" s="138">
        <v>0</v>
      </c>
      <c r="N19" s="138">
        <v>0</v>
      </c>
      <c r="O19" s="138">
        <v>0</v>
      </c>
      <c r="P19" s="138">
        <v>79</v>
      </c>
      <c r="Q19" s="138">
        <v>124</v>
      </c>
      <c r="R19" s="139">
        <v>0.63709677419354838</v>
      </c>
    </row>
    <row r="20" spans="1:18" ht="15" customHeight="1" x14ac:dyDescent="0.25">
      <c r="A20" s="65">
        <v>7</v>
      </c>
      <c r="B20" s="66">
        <v>902</v>
      </c>
      <c r="C20" s="67" t="s">
        <v>126</v>
      </c>
      <c r="D20" s="140">
        <v>48</v>
      </c>
      <c r="E20" s="141">
        <v>86</v>
      </c>
      <c r="F20" s="141">
        <v>1</v>
      </c>
      <c r="G20" s="141">
        <v>2</v>
      </c>
      <c r="H20" s="141">
        <v>89</v>
      </c>
      <c r="I20" s="141">
        <v>137</v>
      </c>
      <c r="J20" s="141">
        <v>2</v>
      </c>
      <c r="K20" s="141">
        <v>71</v>
      </c>
      <c r="L20" s="141">
        <v>16</v>
      </c>
      <c r="M20" s="141">
        <v>1</v>
      </c>
      <c r="N20" s="141">
        <v>0</v>
      </c>
      <c r="O20" s="141">
        <v>9</v>
      </c>
      <c r="P20" s="141">
        <v>325</v>
      </c>
      <c r="Q20" s="141">
        <v>514</v>
      </c>
      <c r="R20" s="142">
        <v>0.63229571984435795</v>
      </c>
    </row>
    <row r="21" spans="1:18" ht="15" customHeight="1" x14ac:dyDescent="0.25">
      <c r="A21" s="59" t="s">
        <v>191</v>
      </c>
      <c r="B21" s="60">
        <v>902</v>
      </c>
      <c r="C21" s="61" t="s">
        <v>9</v>
      </c>
      <c r="D21" s="137">
        <v>48</v>
      </c>
      <c r="E21" s="138">
        <v>86</v>
      </c>
      <c r="F21" s="138">
        <v>1</v>
      </c>
      <c r="G21" s="138">
        <v>2</v>
      </c>
      <c r="H21" s="138">
        <v>89</v>
      </c>
      <c r="I21" s="138">
        <v>137</v>
      </c>
      <c r="J21" s="138">
        <v>2</v>
      </c>
      <c r="K21" s="138">
        <v>71</v>
      </c>
      <c r="L21" s="138">
        <v>16</v>
      </c>
      <c r="M21" s="138">
        <v>1</v>
      </c>
      <c r="N21" s="138">
        <v>0</v>
      </c>
      <c r="O21" s="138">
        <v>9</v>
      </c>
      <c r="P21" s="138">
        <v>325</v>
      </c>
      <c r="Q21" s="138">
        <v>514</v>
      </c>
      <c r="R21" s="139">
        <v>0.63229571984435795</v>
      </c>
    </row>
    <row r="22" spans="1:18" ht="15" customHeight="1" x14ac:dyDescent="0.25">
      <c r="A22" s="65">
        <v>8</v>
      </c>
      <c r="B22" s="66">
        <v>904</v>
      </c>
      <c r="C22" s="67" t="s">
        <v>126</v>
      </c>
      <c r="D22" s="140">
        <v>45</v>
      </c>
      <c r="E22" s="141">
        <v>5</v>
      </c>
      <c r="F22" s="141">
        <v>1</v>
      </c>
      <c r="G22" s="141">
        <v>0</v>
      </c>
      <c r="H22" s="141">
        <v>6</v>
      </c>
      <c r="I22" s="141">
        <v>78</v>
      </c>
      <c r="J22" s="141">
        <v>1</v>
      </c>
      <c r="K22" s="141">
        <v>28</v>
      </c>
      <c r="L22" s="141">
        <v>33</v>
      </c>
      <c r="M22" s="141">
        <v>10</v>
      </c>
      <c r="N22" s="141">
        <v>0</v>
      </c>
      <c r="O22" s="141">
        <v>3</v>
      </c>
      <c r="P22" s="141">
        <v>159</v>
      </c>
      <c r="Q22" s="141">
        <v>265</v>
      </c>
      <c r="R22" s="142">
        <v>0.6</v>
      </c>
    </row>
    <row r="23" spans="1:18" ht="15" customHeight="1" x14ac:dyDescent="0.25">
      <c r="A23" s="59" t="s">
        <v>191</v>
      </c>
      <c r="B23" s="60">
        <v>904</v>
      </c>
      <c r="C23" s="61" t="s">
        <v>9</v>
      </c>
      <c r="D23" s="137">
        <v>45</v>
      </c>
      <c r="E23" s="138">
        <v>5</v>
      </c>
      <c r="F23" s="138">
        <v>1</v>
      </c>
      <c r="G23" s="138">
        <v>0</v>
      </c>
      <c r="H23" s="138">
        <v>6</v>
      </c>
      <c r="I23" s="138">
        <v>78</v>
      </c>
      <c r="J23" s="138">
        <v>1</v>
      </c>
      <c r="K23" s="138">
        <v>28</v>
      </c>
      <c r="L23" s="138">
        <v>33</v>
      </c>
      <c r="M23" s="138">
        <v>10</v>
      </c>
      <c r="N23" s="138">
        <v>0</v>
      </c>
      <c r="O23" s="138">
        <v>3</v>
      </c>
      <c r="P23" s="138">
        <v>159</v>
      </c>
      <c r="Q23" s="138">
        <v>265</v>
      </c>
      <c r="R23" s="139">
        <v>0.6</v>
      </c>
    </row>
    <row r="24" spans="1:18" ht="15" customHeight="1" x14ac:dyDescent="0.25">
      <c r="A24" s="65">
        <v>9</v>
      </c>
      <c r="B24" s="66">
        <v>905</v>
      </c>
      <c r="C24" s="67" t="s">
        <v>126</v>
      </c>
      <c r="D24" s="140">
        <v>1</v>
      </c>
      <c r="E24" s="141">
        <v>38</v>
      </c>
      <c r="F24" s="141">
        <v>0</v>
      </c>
      <c r="G24" s="141">
        <v>0</v>
      </c>
      <c r="H24" s="141">
        <v>38</v>
      </c>
      <c r="I24" s="141">
        <v>39</v>
      </c>
      <c r="J24" s="141">
        <v>2</v>
      </c>
      <c r="K24" s="141">
        <v>13</v>
      </c>
      <c r="L24" s="141">
        <v>21</v>
      </c>
      <c r="M24" s="141">
        <v>5</v>
      </c>
      <c r="N24" s="141">
        <v>0</v>
      </c>
      <c r="O24" s="141">
        <v>1</v>
      </c>
      <c r="P24" s="141">
        <v>119</v>
      </c>
      <c r="Q24" s="141">
        <v>154</v>
      </c>
      <c r="R24" s="142">
        <v>0.77272727272727271</v>
      </c>
    </row>
    <row r="25" spans="1:18" ht="15" customHeight="1" x14ac:dyDescent="0.25">
      <c r="A25" s="59" t="s">
        <v>191</v>
      </c>
      <c r="B25" s="60">
        <v>905</v>
      </c>
      <c r="C25" s="61" t="s">
        <v>9</v>
      </c>
      <c r="D25" s="137">
        <v>1</v>
      </c>
      <c r="E25" s="138">
        <v>38</v>
      </c>
      <c r="F25" s="138">
        <v>0</v>
      </c>
      <c r="G25" s="138">
        <v>0</v>
      </c>
      <c r="H25" s="138">
        <v>38</v>
      </c>
      <c r="I25" s="138">
        <v>39</v>
      </c>
      <c r="J25" s="138">
        <v>2</v>
      </c>
      <c r="K25" s="138">
        <v>13</v>
      </c>
      <c r="L25" s="138">
        <v>21</v>
      </c>
      <c r="M25" s="138">
        <v>5</v>
      </c>
      <c r="N25" s="138">
        <v>0</v>
      </c>
      <c r="O25" s="138">
        <v>1</v>
      </c>
      <c r="P25" s="138">
        <v>119</v>
      </c>
      <c r="Q25" s="138">
        <v>154</v>
      </c>
      <c r="R25" s="139">
        <v>0.77272727272727271</v>
      </c>
    </row>
    <row r="26" spans="1:18" ht="15" customHeight="1" x14ac:dyDescent="0.25">
      <c r="A26" s="65">
        <v>10</v>
      </c>
      <c r="B26" s="66">
        <v>906</v>
      </c>
      <c r="C26" s="67" t="s">
        <v>126</v>
      </c>
      <c r="D26" s="140">
        <v>49</v>
      </c>
      <c r="E26" s="141">
        <v>87</v>
      </c>
      <c r="F26" s="141">
        <v>1</v>
      </c>
      <c r="G26" s="141">
        <v>0</v>
      </c>
      <c r="H26" s="141">
        <v>88</v>
      </c>
      <c r="I26" s="141">
        <v>158</v>
      </c>
      <c r="J26" s="141">
        <v>5</v>
      </c>
      <c r="K26" s="141">
        <v>71</v>
      </c>
      <c r="L26" s="141">
        <v>109</v>
      </c>
      <c r="M26" s="141">
        <v>12</v>
      </c>
      <c r="N26" s="141">
        <v>0</v>
      </c>
      <c r="O26" s="141">
        <v>10</v>
      </c>
      <c r="P26" s="141">
        <v>453</v>
      </c>
      <c r="Q26" s="141">
        <v>648</v>
      </c>
      <c r="R26" s="142">
        <v>0.69907407407407407</v>
      </c>
    </row>
    <row r="27" spans="1:18" ht="15" customHeight="1" x14ac:dyDescent="0.25">
      <c r="A27" s="59" t="s">
        <v>191</v>
      </c>
      <c r="B27" s="60">
        <v>906</v>
      </c>
      <c r="C27" s="61" t="s">
        <v>9</v>
      </c>
      <c r="D27" s="137">
        <v>49</v>
      </c>
      <c r="E27" s="138">
        <v>87</v>
      </c>
      <c r="F27" s="138">
        <v>1</v>
      </c>
      <c r="G27" s="138">
        <v>0</v>
      </c>
      <c r="H27" s="138">
        <v>88</v>
      </c>
      <c r="I27" s="138">
        <v>158</v>
      </c>
      <c r="J27" s="138">
        <v>5</v>
      </c>
      <c r="K27" s="138">
        <v>71</v>
      </c>
      <c r="L27" s="138">
        <v>109</v>
      </c>
      <c r="M27" s="138">
        <v>12</v>
      </c>
      <c r="N27" s="138">
        <v>0</v>
      </c>
      <c r="O27" s="138">
        <v>10</v>
      </c>
      <c r="P27" s="138">
        <v>453</v>
      </c>
      <c r="Q27" s="138">
        <v>648</v>
      </c>
      <c r="R27" s="139">
        <v>0.69907407407407407</v>
      </c>
    </row>
    <row r="28" spans="1:18" ht="15" customHeight="1" x14ac:dyDescent="0.25">
      <c r="A28" s="65">
        <v>11</v>
      </c>
      <c r="B28" s="66">
        <v>907</v>
      </c>
      <c r="C28" s="67" t="s">
        <v>126</v>
      </c>
      <c r="D28" s="140">
        <v>6</v>
      </c>
      <c r="E28" s="141">
        <v>125</v>
      </c>
      <c r="F28" s="141">
        <v>0</v>
      </c>
      <c r="G28" s="141">
        <v>0</v>
      </c>
      <c r="H28" s="141">
        <v>125</v>
      </c>
      <c r="I28" s="141">
        <v>131</v>
      </c>
      <c r="J28" s="141">
        <v>2</v>
      </c>
      <c r="K28" s="141">
        <v>25</v>
      </c>
      <c r="L28" s="141">
        <v>72</v>
      </c>
      <c r="M28" s="141">
        <v>20</v>
      </c>
      <c r="N28" s="141">
        <v>0</v>
      </c>
      <c r="O28" s="141">
        <v>2</v>
      </c>
      <c r="P28" s="141">
        <v>377</v>
      </c>
      <c r="Q28" s="141">
        <v>521</v>
      </c>
      <c r="R28" s="142">
        <v>0.72360844529750479</v>
      </c>
    </row>
    <row r="29" spans="1:18" ht="15" customHeight="1" x14ac:dyDescent="0.25">
      <c r="A29" s="59" t="s">
        <v>191</v>
      </c>
      <c r="B29" s="60">
        <v>907</v>
      </c>
      <c r="C29" s="61" t="s">
        <v>9</v>
      </c>
      <c r="D29" s="137">
        <v>6</v>
      </c>
      <c r="E29" s="138">
        <v>125</v>
      </c>
      <c r="F29" s="138">
        <v>0</v>
      </c>
      <c r="G29" s="138">
        <v>0</v>
      </c>
      <c r="H29" s="138">
        <v>125</v>
      </c>
      <c r="I29" s="138">
        <v>131</v>
      </c>
      <c r="J29" s="138">
        <v>2</v>
      </c>
      <c r="K29" s="138">
        <v>25</v>
      </c>
      <c r="L29" s="138">
        <v>72</v>
      </c>
      <c r="M29" s="138">
        <v>20</v>
      </c>
      <c r="N29" s="138">
        <v>0</v>
      </c>
      <c r="O29" s="138">
        <v>2</v>
      </c>
      <c r="P29" s="138">
        <v>377</v>
      </c>
      <c r="Q29" s="138">
        <v>521</v>
      </c>
      <c r="R29" s="139">
        <v>0.72360844529750479</v>
      </c>
    </row>
    <row r="30" spans="1:18" ht="15" customHeight="1" x14ac:dyDescent="0.25">
      <c r="A30" s="65">
        <v>12</v>
      </c>
      <c r="B30" s="66">
        <v>908</v>
      </c>
      <c r="C30" s="67" t="s">
        <v>126</v>
      </c>
      <c r="D30" s="140">
        <v>6</v>
      </c>
      <c r="E30" s="141">
        <v>110</v>
      </c>
      <c r="F30" s="141">
        <v>0</v>
      </c>
      <c r="G30" s="141">
        <v>3</v>
      </c>
      <c r="H30" s="141">
        <v>113</v>
      </c>
      <c r="I30" s="141">
        <v>107</v>
      </c>
      <c r="J30" s="141">
        <v>4</v>
      </c>
      <c r="K30" s="141">
        <v>43</v>
      </c>
      <c r="L30" s="141">
        <v>97</v>
      </c>
      <c r="M30" s="141">
        <v>17</v>
      </c>
      <c r="N30" s="141">
        <v>0</v>
      </c>
      <c r="O30" s="141">
        <v>3</v>
      </c>
      <c r="P30" s="141">
        <v>384</v>
      </c>
      <c r="Q30" s="141">
        <v>574</v>
      </c>
      <c r="R30" s="142">
        <v>0.66898954703832758</v>
      </c>
    </row>
    <row r="31" spans="1:18" ht="15" customHeight="1" x14ac:dyDescent="0.25">
      <c r="A31" s="59" t="s">
        <v>191</v>
      </c>
      <c r="B31" s="60">
        <v>908</v>
      </c>
      <c r="C31" s="61" t="s">
        <v>9</v>
      </c>
      <c r="D31" s="137">
        <v>6</v>
      </c>
      <c r="E31" s="138">
        <v>110</v>
      </c>
      <c r="F31" s="138">
        <v>0</v>
      </c>
      <c r="G31" s="138">
        <v>3</v>
      </c>
      <c r="H31" s="138">
        <v>113</v>
      </c>
      <c r="I31" s="138">
        <v>107</v>
      </c>
      <c r="J31" s="138">
        <v>4</v>
      </c>
      <c r="K31" s="138">
        <v>43</v>
      </c>
      <c r="L31" s="138">
        <v>97</v>
      </c>
      <c r="M31" s="138">
        <v>17</v>
      </c>
      <c r="N31" s="138">
        <v>0</v>
      </c>
      <c r="O31" s="138">
        <v>3</v>
      </c>
      <c r="P31" s="138">
        <v>384</v>
      </c>
      <c r="Q31" s="138">
        <v>574</v>
      </c>
      <c r="R31" s="139">
        <v>0.66898954703832758</v>
      </c>
    </row>
    <row r="32" spans="1:18" ht="15" customHeight="1" x14ac:dyDescent="0.25">
      <c r="A32" s="65">
        <v>13</v>
      </c>
      <c r="B32" s="66">
        <v>909</v>
      </c>
      <c r="C32" s="67" t="s">
        <v>126</v>
      </c>
      <c r="D32" s="140">
        <v>67</v>
      </c>
      <c r="E32" s="141">
        <v>91</v>
      </c>
      <c r="F32" s="141">
        <v>2</v>
      </c>
      <c r="G32" s="141">
        <v>0</v>
      </c>
      <c r="H32" s="141">
        <v>93</v>
      </c>
      <c r="I32" s="141">
        <v>160</v>
      </c>
      <c r="J32" s="141">
        <v>6</v>
      </c>
      <c r="K32" s="141">
        <v>29</v>
      </c>
      <c r="L32" s="141">
        <v>74</v>
      </c>
      <c r="M32" s="141">
        <v>22</v>
      </c>
      <c r="N32" s="141">
        <v>0</v>
      </c>
      <c r="O32" s="141">
        <v>5</v>
      </c>
      <c r="P32" s="141">
        <v>389</v>
      </c>
      <c r="Q32" s="141">
        <v>576</v>
      </c>
      <c r="R32" s="142">
        <v>0.67534722222222221</v>
      </c>
    </row>
    <row r="33" spans="1:18" ht="15" customHeight="1" x14ac:dyDescent="0.25">
      <c r="A33" s="59" t="s">
        <v>191</v>
      </c>
      <c r="B33" s="60">
        <v>909</v>
      </c>
      <c r="C33" s="61" t="s">
        <v>9</v>
      </c>
      <c r="D33" s="137">
        <v>67</v>
      </c>
      <c r="E33" s="138">
        <v>91</v>
      </c>
      <c r="F33" s="138">
        <v>2</v>
      </c>
      <c r="G33" s="138">
        <v>0</v>
      </c>
      <c r="H33" s="138">
        <v>93</v>
      </c>
      <c r="I33" s="138">
        <v>160</v>
      </c>
      <c r="J33" s="138">
        <v>6</v>
      </c>
      <c r="K33" s="138">
        <v>29</v>
      </c>
      <c r="L33" s="138">
        <v>74</v>
      </c>
      <c r="M33" s="138">
        <v>22</v>
      </c>
      <c r="N33" s="138">
        <v>0</v>
      </c>
      <c r="O33" s="138">
        <v>5</v>
      </c>
      <c r="P33" s="138">
        <v>389</v>
      </c>
      <c r="Q33" s="138">
        <v>576</v>
      </c>
      <c r="R33" s="139">
        <v>0.67534722222222221</v>
      </c>
    </row>
    <row r="34" spans="1:18" ht="15" customHeight="1" x14ac:dyDescent="0.25">
      <c r="A34" s="65">
        <v>14</v>
      </c>
      <c r="B34" s="66">
        <v>910</v>
      </c>
      <c r="C34" s="67" t="s">
        <v>126</v>
      </c>
      <c r="D34" s="140">
        <v>1</v>
      </c>
      <c r="E34" s="141">
        <v>149</v>
      </c>
      <c r="F34" s="141">
        <v>0</v>
      </c>
      <c r="G34" s="141">
        <v>0</v>
      </c>
      <c r="H34" s="141">
        <v>149</v>
      </c>
      <c r="I34" s="141">
        <v>148</v>
      </c>
      <c r="J34" s="141">
        <v>7</v>
      </c>
      <c r="K34" s="141">
        <v>25</v>
      </c>
      <c r="L34" s="141">
        <v>99</v>
      </c>
      <c r="M34" s="141">
        <v>7</v>
      </c>
      <c r="N34" s="141">
        <v>0</v>
      </c>
      <c r="O34" s="141">
        <v>8</v>
      </c>
      <c r="P34" s="141">
        <v>443</v>
      </c>
      <c r="Q34" s="141">
        <v>669</v>
      </c>
      <c r="R34" s="142">
        <v>0.66218236173393119</v>
      </c>
    </row>
    <row r="35" spans="1:18" ht="15" customHeight="1" x14ac:dyDescent="0.25">
      <c r="A35" s="59" t="s">
        <v>191</v>
      </c>
      <c r="B35" s="60">
        <v>910</v>
      </c>
      <c r="C35" s="61" t="s">
        <v>9</v>
      </c>
      <c r="D35" s="137">
        <v>1</v>
      </c>
      <c r="E35" s="138">
        <v>149</v>
      </c>
      <c r="F35" s="138">
        <v>0</v>
      </c>
      <c r="G35" s="138">
        <v>0</v>
      </c>
      <c r="H35" s="138">
        <v>149</v>
      </c>
      <c r="I35" s="138">
        <v>148</v>
      </c>
      <c r="J35" s="138">
        <v>7</v>
      </c>
      <c r="K35" s="138">
        <v>25</v>
      </c>
      <c r="L35" s="138">
        <v>99</v>
      </c>
      <c r="M35" s="138">
        <v>7</v>
      </c>
      <c r="N35" s="138">
        <v>0</v>
      </c>
      <c r="O35" s="138">
        <v>8</v>
      </c>
      <c r="P35" s="138">
        <v>443</v>
      </c>
      <c r="Q35" s="138">
        <v>669</v>
      </c>
      <c r="R35" s="139">
        <v>0.66218236173393119</v>
      </c>
    </row>
    <row r="36" spans="1:18" ht="15" customHeight="1" x14ac:dyDescent="0.25">
      <c r="A36" s="65">
        <v>15</v>
      </c>
      <c r="B36" s="66">
        <v>911</v>
      </c>
      <c r="C36" s="67" t="s">
        <v>126</v>
      </c>
      <c r="D36" s="140">
        <v>4</v>
      </c>
      <c r="E36" s="141">
        <v>163</v>
      </c>
      <c r="F36" s="141">
        <v>1</v>
      </c>
      <c r="G36" s="141">
        <v>0</v>
      </c>
      <c r="H36" s="141">
        <v>164</v>
      </c>
      <c r="I36" s="141">
        <v>160</v>
      </c>
      <c r="J36" s="141">
        <v>3</v>
      </c>
      <c r="K36" s="141">
        <v>19</v>
      </c>
      <c r="L36" s="141">
        <v>64</v>
      </c>
      <c r="M36" s="141">
        <v>6</v>
      </c>
      <c r="N36" s="141">
        <v>0</v>
      </c>
      <c r="O36" s="141">
        <v>8</v>
      </c>
      <c r="P36" s="141">
        <v>424</v>
      </c>
      <c r="Q36" s="141">
        <v>665</v>
      </c>
      <c r="R36" s="142">
        <v>0.63759398496240605</v>
      </c>
    </row>
    <row r="37" spans="1:18" ht="15" customHeight="1" x14ac:dyDescent="0.25">
      <c r="A37" s="59" t="s">
        <v>191</v>
      </c>
      <c r="B37" s="60">
        <v>911</v>
      </c>
      <c r="C37" s="61" t="s">
        <v>9</v>
      </c>
      <c r="D37" s="137">
        <v>4</v>
      </c>
      <c r="E37" s="138">
        <v>163</v>
      </c>
      <c r="F37" s="138">
        <v>1</v>
      </c>
      <c r="G37" s="138">
        <v>0</v>
      </c>
      <c r="H37" s="138">
        <v>164</v>
      </c>
      <c r="I37" s="138">
        <v>160</v>
      </c>
      <c r="J37" s="138">
        <v>3</v>
      </c>
      <c r="K37" s="138">
        <v>19</v>
      </c>
      <c r="L37" s="138">
        <v>64</v>
      </c>
      <c r="M37" s="138">
        <v>6</v>
      </c>
      <c r="N37" s="138">
        <v>0</v>
      </c>
      <c r="O37" s="138">
        <v>8</v>
      </c>
      <c r="P37" s="138">
        <v>424</v>
      </c>
      <c r="Q37" s="138">
        <v>665</v>
      </c>
      <c r="R37" s="139">
        <v>0.63759398496240605</v>
      </c>
    </row>
    <row r="38" spans="1:18" ht="15" customHeight="1" x14ac:dyDescent="0.25">
      <c r="A38" s="65">
        <v>16</v>
      </c>
      <c r="B38" s="66">
        <v>912</v>
      </c>
      <c r="C38" s="67" t="s">
        <v>126</v>
      </c>
      <c r="D38" s="140">
        <v>18</v>
      </c>
      <c r="E38" s="141">
        <v>27</v>
      </c>
      <c r="F38" s="141">
        <v>0</v>
      </c>
      <c r="G38" s="141">
        <v>0</v>
      </c>
      <c r="H38" s="141">
        <v>27</v>
      </c>
      <c r="I38" s="141">
        <v>45</v>
      </c>
      <c r="J38" s="141">
        <v>0</v>
      </c>
      <c r="K38" s="141">
        <v>7</v>
      </c>
      <c r="L38" s="141">
        <v>9</v>
      </c>
      <c r="M38" s="141">
        <v>5</v>
      </c>
      <c r="N38" s="141">
        <v>0</v>
      </c>
      <c r="O38" s="141">
        <v>0</v>
      </c>
      <c r="P38" s="141">
        <v>93</v>
      </c>
      <c r="Q38" s="141">
        <v>129</v>
      </c>
      <c r="R38" s="142">
        <v>0.72093023255813948</v>
      </c>
    </row>
    <row r="39" spans="1:18" ht="15" customHeight="1" x14ac:dyDescent="0.25">
      <c r="A39" s="59" t="s">
        <v>191</v>
      </c>
      <c r="B39" s="60">
        <v>912</v>
      </c>
      <c r="C39" s="61" t="s">
        <v>9</v>
      </c>
      <c r="D39" s="137">
        <v>18</v>
      </c>
      <c r="E39" s="138">
        <v>27</v>
      </c>
      <c r="F39" s="138">
        <v>0</v>
      </c>
      <c r="G39" s="138">
        <v>0</v>
      </c>
      <c r="H39" s="138">
        <v>27</v>
      </c>
      <c r="I39" s="138">
        <v>45</v>
      </c>
      <c r="J39" s="138">
        <v>0</v>
      </c>
      <c r="K39" s="138">
        <v>7</v>
      </c>
      <c r="L39" s="138">
        <v>9</v>
      </c>
      <c r="M39" s="138">
        <v>5</v>
      </c>
      <c r="N39" s="138">
        <v>0</v>
      </c>
      <c r="O39" s="138">
        <v>0</v>
      </c>
      <c r="P39" s="138">
        <v>93</v>
      </c>
      <c r="Q39" s="138">
        <v>129</v>
      </c>
      <c r="R39" s="139">
        <v>0.72093023255813948</v>
      </c>
    </row>
    <row r="40" spans="1:18" ht="15" customHeight="1" x14ac:dyDescent="0.25">
      <c r="A40" s="65">
        <v>17</v>
      </c>
      <c r="B40" s="66">
        <v>913</v>
      </c>
      <c r="C40" s="67" t="s">
        <v>126</v>
      </c>
      <c r="D40" s="140">
        <v>6</v>
      </c>
      <c r="E40" s="141">
        <v>89</v>
      </c>
      <c r="F40" s="141">
        <v>0</v>
      </c>
      <c r="G40" s="141">
        <v>0</v>
      </c>
      <c r="H40" s="141">
        <v>89</v>
      </c>
      <c r="I40" s="141">
        <v>83</v>
      </c>
      <c r="J40" s="141">
        <v>3</v>
      </c>
      <c r="K40" s="141">
        <v>11</v>
      </c>
      <c r="L40" s="141">
        <v>9</v>
      </c>
      <c r="M40" s="141">
        <v>2</v>
      </c>
      <c r="N40" s="141">
        <v>0</v>
      </c>
      <c r="O40" s="141">
        <v>6</v>
      </c>
      <c r="P40" s="141">
        <v>203</v>
      </c>
      <c r="Q40" s="141">
        <v>292</v>
      </c>
      <c r="R40" s="142">
        <v>0.6952054794520548</v>
      </c>
    </row>
    <row r="41" spans="1:18" ht="15" customHeight="1" x14ac:dyDescent="0.25">
      <c r="A41" s="77" t="s">
        <v>191</v>
      </c>
      <c r="B41" s="78">
        <v>913</v>
      </c>
      <c r="C41" s="79" t="s">
        <v>9</v>
      </c>
      <c r="D41" s="152">
        <v>6</v>
      </c>
      <c r="E41" s="145">
        <v>89</v>
      </c>
      <c r="F41" s="145">
        <v>0</v>
      </c>
      <c r="G41" s="145">
        <v>0</v>
      </c>
      <c r="H41" s="145">
        <v>89</v>
      </c>
      <c r="I41" s="145">
        <v>83</v>
      </c>
      <c r="J41" s="145">
        <v>3</v>
      </c>
      <c r="K41" s="145">
        <v>11</v>
      </c>
      <c r="L41" s="145">
        <v>9</v>
      </c>
      <c r="M41" s="145">
        <v>2</v>
      </c>
      <c r="N41" s="145">
        <v>0</v>
      </c>
      <c r="O41" s="145">
        <v>6</v>
      </c>
      <c r="P41" s="145">
        <v>203</v>
      </c>
      <c r="Q41" s="145">
        <v>292</v>
      </c>
      <c r="R41" s="146">
        <v>0.6952054794520548</v>
      </c>
    </row>
    <row r="42" spans="1:18" ht="9.9499999999999993" customHeight="1" x14ac:dyDescent="0.25">
      <c r="B42" s="2"/>
      <c r="C42" s="2"/>
      <c r="D42" s="2"/>
    </row>
    <row r="43" spans="1:18" ht="17.100000000000001" customHeight="1" x14ac:dyDescent="0.3">
      <c r="A43" s="427" t="s">
        <v>43</v>
      </c>
      <c r="B43" s="405"/>
      <c r="C43" s="406"/>
      <c r="D43" s="407" t="s">
        <v>35</v>
      </c>
      <c r="E43" s="491" t="s">
        <v>236</v>
      </c>
      <c r="F43" s="491"/>
      <c r="G43" s="491"/>
      <c r="H43" s="491"/>
      <c r="I43" s="491"/>
      <c r="J43" s="491"/>
      <c r="K43" s="491"/>
      <c r="L43" s="491"/>
      <c r="M43" s="491"/>
      <c r="N43" s="491"/>
      <c r="O43" s="491"/>
      <c r="P43" s="407" t="s">
        <v>39</v>
      </c>
      <c r="Q43" s="407" t="s">
        <v>211</v>
      </c>
      <c r="R43" s="366" t="s">
        <v>33</v>
      </c>
    </row>
    <row r="44" spans="1:18" ht="15" customHeight="1" x14ac:dyDescent="0.25">
      <c r="A44" s="431" t="s">
        <v>123</v>
      </c>
      <c r="B44" s="425" t="s">
        <v>25</v>
      </c>
      <c r="C44" s="425" t="s">
        <v>26</v>
      </c>
      <c r="D44" s="408"/>
      <c r="E44" s="14"/>
      <c r="F44" s="7"/>
      <c r="G44" s="52" t="s">
        <v>38</v>
      </c>
      <c r="H44" s="410" t="s">
        <v>34</v>
      </c>
      <c r="I44" s="35"/>
      <c r="J44" s="7"/>
      <c r="K44" s="7"/>
      <c r="L44" s="7"/>
      <c r="M44" s="35"/>
      <c r="N44" s="43"/>
      <c r="O44" s="96"/>
      <c r="P44" s="408"/>
      <c r="Q44" s="408"/>
      <c r="R44" s="367"/>
    </row>
    <row r="45" spans="1:18" ht="15" customHeight="1" x14ac:dyDescent="0.25">
      <c r="A45" s="432"/>
      <c r="B45" s="360"/>
      <c r="C45" s="360"/>
      <c r="D45" s="408"/>
      <c r="E45" s="14"/>
      <c r="F45" s="7"/>
      <c r="G45" s="7"/>
      <c r="H45" s="410"/>
      <c r="I45" s="35"/>
      <c r="J45" s="7"/>
      <c r="K45" s="7"/>
      <c r="L45" s="7"/>
      <c r="M45" s="35"/>
      <c r="N45" s="7"/>
      <c r="O45" s="12"/>
      <c r="P45" s="408"/>
      <c r="Q45" s="408"/>
      <c r="R45" s="367"/>
    </row>
    <row r="46" spans="1:18" ht="15" customHeight="1" x14ac:dyDescent="0.25">
      <c r="A46" s="432"/>
      <c r="B46" s="360"/>
      <c r="C46" s="360"/>
      <c r="D46" s="408"/>
      <c r="E46" s="15"/>
      <c r="F46" s="8"/>
      <c r="G46" s="8"/>
      <c r="H46" s="8"/>
      <c r="I46" s="35"/>
      <c r="J46" s="7"/>
      <c r="K46" s="8"/>
      <c r="L46" s="8"/>
      <c r="M46" s="35"/>
      <c r="N46" s="8"/>
      <c r="O46" s="13"/>
      <c r="P46" s="408"/>
      <c r="Q46" s="408"/>
      <c r="R46" s="367"/>
    </row>
    <row r="47" spans="1:18" ht="27" x14ac:dyDescent="0.25">
      <c r="A47" s="433"/>
      <c r="B47" s="360"/>
      <c r="C47" s="426"/>
      <c r="D47" s="365"/>
      <c r="E47" s="297" t="s">
        <v>0</v>
      </c>
      <c r="F47" s="293" t="s">
        <v>2</v>
      </c>
      <c r="G47" s="293" t="s">
        <v>8</v>
      </c>
      <c r="H47" s="293" t="s">
        <v>34</v>
      </c>
      <c r="I47" s="293" t="s">
        <v>1</v>
      </c>
      <c r="J47" s="293" t="s">
        <v>4</v>
      </c>
      <c r="K47" s="293" t="s">
        <v>5</v>
      </c>
      <c r="L47" s="293" t="s">
        <v>7</v>
      </c>
      <c r="M47" s="293" t="s">
        <v>30</v>
      </c>
      <c r="N47" s="294" t="s">
        <v>32</v>
      </c>
      <c r="O47" s="295" t="s">
        <v>40</v>
      </c>
      <c r="P47" s="409"/>
      <c r="Q47" s="409"/>
      <c r="R47" s="368"/>
    </row>
    <row r="48" spans="1:18" s="30" customFormat="1" ht="17.100000000000001" customHeight="1" x14ac:dyDescent="0.25">
      <c r="A48" s="434" t="s">
        <v>191</v>
      </c>
      <c r="B48" s="434">
        <v>16</v>
      </c>
      <c r="C48" s="434">
        <v>17</v>
      </c>
      <c r="D48" s="124">
        <f>(LARGE(H48:M48,1)-LARGE(H48:M48,2))</f>
        <v>463</v>
      </c>
      <c r="E48" s="125">
        <f>SUM(E9:E41)/2</f>
        <v>1232</v>
      </c>
      <c r="F48" s="125">
        <f t="shared" ref="F48:Q48" si="0">SUM(F9:F41)/2</f>
        <v>12</v>
      </c>
      <c r="G48" s="125">
        <f t="shared" si="0"/>
        <v>9</v>
      </c>
      <c r="H48" s="155">
        <f t="shared" si="0"/>
        <v>1253</v>
      </c>
      <c r="I48" s="155">
        <f t="shared" si="0"/>
        <v>1716</v>
      </c>
      <c r="J48" s="155">
        <f t="shared" si="0"/>
        <v>74</v>
      </c>
      <c r="K48" s="155">
        <f t="shared" si="0"/>
        <v>647</v>
      </c>
      <c r="L48" s="155">
        <f t="shared" si="0"/>
        <v>682</v>
      </c>
      <c r="M48" s="155">
        <f t="shared" si="0"/>
        <v>116</v>
      </c>
      <c r="N48" s="125">
        <f t="shared" si="0"/>
        <v>1</v>
      </c>
      <c r="O48" s="125">
        <f t="shared" si="0"/>
        <v>69</v>
      </c>
      <c r="P48" s="33">
        <f t="shared" ref="P48" si="1">SUM(H48:O48)</f>
        <v>4558</v>
      </c>
      <c r="Q48" s="125">
        <f t="shared" si="0"/>
        <v>6803</v>
      </c>
      <c r="R48" s="126">
        <f t="shared" ref="R48" si="2">P48/Q48</f>
        <v>0.66999853006026755</v>
      </c>
    </row>
    <row r="49" spans="1:18" s="30" customFormat="1" ht="17.100000000000001" customHeight="1" x14ac:dyDescent="0.25">
      <c r="A49" s="435"/>
      <c r="B49" s="435"/>
      <c r="C49" s="435"/>
      <c r="D49" s="127">
        <f>D48/$P48</f>
        <v>0.10157964019306713</v>
      </c>
      <c r="E49" s="127">
        <f>E48/$P48</f>
        <v>0.27029398859148751</v>
      </c>
      <c r="F49" s="127">
        <f t="shared" ref="F49:O49" si="3">F48/$P48</f>
        <v>2.6327336551118913E-3</v>
      </c>
      <c r="G49" s="127">
        <f t="shared" si="3"/>
        <v>1.9745502413339184E-3</v>
      </c>
      <c r="H49" s="127">
        <f t="shared" si="3"/>
        <v>0.27490127248793328</v>
      </c>
      <c r="I49" s="127">
        <f t="shared" si="3"/>
        <v>0.37648091268100042</v>
      </c>
      <c r="J49" s="127">
        <f t="shared" si="3"/>
        <v>1.6235190873189996E-2</v>
      </c>
      <c r="K49" s="127">
        <f t="shared" si="3"/>
        <v>0.14194822290478279</v>
      </c>
      <c r="L49" s="127">
        <f t="shared" si="3"/>
        <v>0.14962702939885913</v>
      </c>
      <c r="M49" s="127">
        <f t="shared" si="3"/>
        <v>2.5449758666081616E-2</v>
      </c>
      <c r="N49" s="127">
        <f t="shared" si="3"/>
        <v>2.1939447125932427E-4</v>
      </c>
      <c r="O49" s="127">
        <f t="shared" si="3"/>
        <v>1.5138218516893374E-2</v>
      </c>
      <c r="P49" s="127">
        <f>P48/$P48</f>
        <v>1</v>
      </c>
      <c r="Q49" s="128"/>
      <c r="R49" s="128"/>
    </row>
    <row r="50" spans="1:18" ht="9.9499999999999993" customHeight="1" x14ac:dyDescent="0.25">
      <c r="B50" s="2"/>
      <c r="C50" s="2"/>
      <c r="D50" s="2"/>
    </row>
    <row r="51" spans="1:18" ht="17.100000000000001" customHeight="1" x14ac:dyDescent="0.3">
      <c r="A51" s="427" t="s">
        <v>43</v>
      </c>
      <c r="B51" s="405"/>
      <c r="C51" s="406"/>
      <c r="D51" s="407" t="s">
        <v>35</v>
      </c>
      <c r="E51" s="491" t="s">
        <v>237</v>
      </c>
      <c r="F51" s="491"/>
      <c r="G51" s="491"/>
      <c r="H51" s="491"/>
      <c r="I51" s="491"/>
      <c r="J51" s="491"/>
      <c r="K51" s="491"/>
      <c r="L51" s="491"/>
      <c r="M51" s="491"/>
      <c r="N51" s="491"/>
      <c r="O51" s="491"/>
      <c r="P51" s="407" t="s">
        <v>39</v>
      </c>
      <c r="Q51" s="407" t="s">
        <v>211</v>
      </c>
      <c r="R51" s="366" t="s">
        <v>33</v>
      </c>
    </row>
    <row r="52" spans="1:18" ht="15" customHeight="1" x14ac:dyDescent="0.25">
      <c r="A52" s="431" t="s">
        <v>123</v>
      </c>
      <c r="B52" s="425" t="s">
        <v>25</v>
      </c>
      <c r="C52" s="425" t="s">
        <v>26</v>
      </c>
      <c r="D52" s="408"/>
      <c r="E52" s="415"/>
      <c r="F52" s="416"/>
      <c r="G52" s="421"/>
      <c r="H52" s="416"/>
      <c r="I52" s="35"/>
      <c r="J52" s="7"/>
      <c r="K52" s="7"/>
      <c r="L52" s="7"/>
      <c r="M52" s="35"/>
      <c r="N52" s="43"/>
      <c r="O52" s="96"/>
      <c r="P52" s="408"/>
      <c r="Q52" s="408"/>
      <c r="R52" s="367"/>
    </row>
    <row r="53" spans="1:18" ht="15" customHeight="1" x14ac:dyDescent="0.25">
      <c r="A53" s="432"/>
      <c r="B53" s="360"/>
      <c r="C53" s="360"/>
      <c r="D53" s="408"/>
      <c r="E53" s="417"/>
      <c r="F53" s="418"/>
      <c r="G53" s="422"/>
      <c r="H53" s="418"/>
      <c r="I53" s="35"/>
      <c r="J53" s="7"/>
      <c r="K53" s="7"/>
      <c r="L53" s="7"/>
      <c r="M53" s="35"/>
      <c r="N53" s="7"/>
      <c r="O53" s="12"/>
      <c r="P53" s="408"/>
      <c r="Q53" s="408"/>
      <c r="R53" s="367"/>
    </row>
    <row r="54" spans="1:18" ht="15" customHeight="1" x14ac:dyDescent="0.25">
      <c r="A54" s="432"/>
      <c r="B54" s="360"/>
      <c r="C54" s="360"/>
      <c r="D54" s="408"/>
      <c r="E54" s="456"/>
      <c r="F54" s="450"/>
      <c r="G54" s="451"/>
      <c r="H54" s="450"/>
      <c r="I54" s="35"/>
      <c r="J54" s="7"/>
      <c r="K54" s="8"/>
      <c r="L54" s="8"/>
      <c r="M54" s="35"/>
      <c r="N54" s="8"/>
      <c r="O54" s="13"/>
      <c r="P54" s="408"/>
      <c r="Q54" s="408"/>
      <c r="R54" s="367"/>
    </row>
    <row r="55" spans="1:18" ht="27" x14ac:dyDescent="0.25">
      <c r="A55" s="433"/>
      <c r="B55" s="360"/>
      <c r="C55" s="426"/>
      <c r="D55" s="365"/>
      <c r="E55" s="457" t="s">
        <v>0</v>
      </c>
      <c r="F55" s="453"/>
      <c r="G55" s="454" t="s">
        <v>2</v>
      </c>
      <c r="H55" s="453"/>
      <c r="I55" s="293" t="s">
        <v>1</v>
      </c>
      <c r="J55" s="293" t="s">
        <v>4</v>
      </c>
      <c r="K55" s="293" t="s">
        <v>5</v>
      </c>
      <c r="L55" s="293" t="s">
        <v>7</v>
      </c>
      <c r="M55" s="293" t="s">
        <v>30</v>
      </c>
      <c r="N55" s="294" t="s">
        <v>32</v>
      </c>
      <c r="O55" s="295" t="s">
        <v>40</v>
      </c>
      <c r="P55" s="409"/>
      <c r="Q55" s="409"/>
      <c r="R55" s="368"/>
    </row>
    <row r="56" spans="1:18" s="30" customFormat="1" ht="17.100000000000001" customHeight="1" x14ac:dyDescent="0.25">
      <c r="A56" s="434" t="s">
        <v>191</v>
      </c>
      <c r="B56" s="434">
        <v>16</v>
      </c>
      <c r="C56" s="434">
        <v>17</v>
      </c>
      <c r="D56" s="33">
        <f>(LARGE(E56:M56,1)-LARGE(E56:M56,2))</f>
        <v>479</v>
      </c>
      <c r="E56" s="411">
        <f>ROUND(G48/2,0)+E48</f>
        <v>1237</v>
      </c>
      <c r="F56" s="412"/>
      <c r="G56" s="411">
        <f>INT(G48/2)+F48</f>
        <v>16</v>
      </c>
      <c r="H56" s="412"/>
      <c r="I56" s="125">
        <f>I48</f>
        <v>1716</v>
      </c>
      <c r="J56" s="125">
        <f t="shared" ref="J56:Q56" si="4">J48</f>
        <v>74</v>
      </c>
      <c r="K56" s="125">
        <f t="shared" si="4"/>
        <v>647</v>
      </c>
      <c r="L56" s="125">
        <f t="shared" si="4"/>
        <v>682</v>
      </c>
      <c r="M56" s="206">
        <f t="shared" si="4"/>
        <v>116</v>
      </c>
      <c r="N56" s="125">
        <f t="shared" si="4"/>
        <v>1</v>
      </c>
      <c r="O56" s="125">
        <f t="shared" si="4"/>
        <v>69</v>
      </c>
      <c r="P56" s="33">
        <f>INT(SUM(E56:O56))</f>
        <v>4558</v>
      </c>
      <c r="Q56" s="125">
        <f t="shared" si="4"/>
        <v>6803</v>
      </c>
      <c r="R56" s="126">
        <f t="shared" ref="R56" si="5">P56/Q56</f>
        <v>0.66999853006026755</v>
      </c>
    </row>
    <row r="57" spans="1:18" s="30" customFormat="1" ht="17.100000000000001" customHeight="1" x14ac:dyDescent="0.25">
      <c r="A57" s="435"/>
      <c r="B57" s="435"/>
      <c r="C57" s="435"/>
      <c r="D57" s="127">
        <f>D56/$P56</f>
        <v>0.10508995173321632</v>
      </c>
      <c r="E57" s="445">
        <f>E56/$P56</f>
        <v>0.27139096094778414</v>
      </c>
      <c r="F57" s="446"/>
      <c r="G57" s="445">
        <f>G56/$P56</f>
        <v>3.5103115401491883E-3</v>
      </c>
      <c r="H57" s="446"/>
      <c r="I57" s="127">
        <f t="shared" ref="I57" si="6">I56/$P56</f>
        <v>0.37648091268100042</v>
      </c>
      <c r="J57" s="127">
        <f t="shared" ref="J57" si="7">J56/$P56</f>
        <v>1.6235190873189996E-2</v>
      </c>
      <c r="K57" s="127">
        <f t="shared" ref="K57" si="8">K56/$P56</f>
        <v>0.14194822290478279</v>
      </c>
      <c r="L57" s="127">
        <f t="shared" ref="L57" si="9">L56/$P56</f>
        <v>0.14962702939885913</v>
      </c>
      <c r="M57" s="127">
        <f t="shared" ref="M57" si="10">M56/$P56</f>
        <v>2.5449758666081616E-2</v>
      </c>
      <c r="N57" s="127">
        <f t="shared" ref="N57" si="11">N56/$P56</f>
        <v>2.1939447125932427E-4</v>
      </c>
      <c r="O57" s="127">
        <f t="shared" ref="O57" si="12">O56/$P56</f>
        <v>1.5138218516893374E-2</v>
      </c>
      <c r="P57" s="127">
        <f>P56/$P56</f>
        <v>1</v>
      </c>
      <c r="Q57" s="128"/>
      <c r="R57" s="128"/>
    </row>
    <row r="58" spans="1:18" x14ac:dyDescent="0.25">
      <c r="B58" s="2"/>
      <c r="C58" s="2"/>
      <c r="D58" s="2"/>
    </row>
    <row r="59" spans="1:18" x14ac:dyDescent="0.25">
      <c r="B59" s="2"/>
      <c r="C59" s="2"/>
      <c r="D59" s="2"/>
    </row>
    <row r="60" spans="1:18" x14ac:dyDescent="0.25">
      <c r="B60" s="2"/>
      <c r="C60" s="2"/>
      <c r="D60" s="2"/>
    </row>
    <row r="61" spans="1:18" x14ac:dyDescent="0.25">
      <c r="B61" s="2"/>
      <c r="C61" s="2"/>
      <c r="D61" s="2"/>
    </row>
    <row r="62" spans="1:18" x14ac:dyDescent="0.25">
      <c r="B62" s="2"/>
      <c r="C62" s="2"/>
      <c r="D62" s="2"/>
    </row>
    <row r="63" spans="1:18" x14ac:dyDescent="0.25">
      <c r="B63" s="2"/>
      <c r="C63" s="2"/>
      <c r="D63" s="2"/>
    </row>
    <row r="64" spans="1:18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</sheetData>
  <mergeCells count="40">
    <mergeCell ref="A56:A57"/>
    <mergeCell ref="B56:B57"/>
    <mergeCell ref="C56:C57"/>
    <mergeCell ref="G57:H57"/>
    <mergeCell ref="E52:F54"/>
    <mergeCell ref="G52:H54"/>
    <mergeCell ref="E55:F55"/>
    <mergeCell ref="G55:H55"/>
    <mergeCell ref="E56:F56"/>
    <mergeCell ref="G56:H56"/>
    <mergeCell ref="E57:F57"/>
    <mergeCell ref="D51:D55"/>
    <mergeCell ref="A52:A55"/>
    <mergeCell ref="A48:A49"/>
    <mergeCell ref="B48:B49"/>
    <mergeCell ref="P51:P55"/>
    <mergeCell ref="Q51:Q55"/>
    <mergeCell ref="R51:R55"/>
    <mergeCell ref="B52:B55"/>
    <mergeCell ref="C52:C55"/>
    <mergeCell ref="C48:C49"/>
    <mergeCell ref="A51:C51"/>
    <mergeCell ref="E51:O51"/>
    <mergeCell ref="B5:C7"/>
    <mergeCell ref="D4:D8"/>
    <mergeCell ref="E4:O4"/>
    <mergeCell ref="H44:H45"/>
    <mergeCell ref="E43:O43"/>
    <mergeCell ref="H5:H6"/>
    <mergeCell ref="A43:C43"/>
    <mergeCell ref="C44:C47"/>
    <mergeCell ref="D43:D47"/>
    <mergeCell ref="A44:A47"/>
    <mergeCell ref="B44:B47"/>
    <mergeCell ref="P4:P8"/>
    <mergeCell ref="Q4:Q8"/>
    <mergeCell ref="R4:R8"/>
    <mergeCell ref="P43:P47"/>
    <mergeCell ref="Q43:Q47"/>
    <mergeCell ref="R43:R47"/>
  </mergeCells>
  <conditionalFormatting sqref="H11:M11">
    <cfRule type="cellIs" dxfId="1108" priority="39" operator="equal">
      <formula>LARGE($H11:$M11,2)</formula>
    </cfRule>
    <cfRule type="cellIs" dxfId="1107" priority="40" operator="equal">
      <formula>LARGE($H11:$M11,1)</formula>
    </cfRule>
  </conditionalFormatting>
  <conditionalFormatting sqref="H13:M13">
    <cfRule type="cellIs" dxfId="1106" priority="37" operator="equal">
      <formula>LARGE($H13:$M13,2)</formula>
    </cfRule>
    <cfRule type="cellIs" dxfId="1105" priority="38" operator="equal">
      <formula>LARGE($H13:$M13,1)</formula>
    </cfRule>
  </conditionalFormatting>
  <conditionalFormatting sqref="H15:M15">
    <cfRule type="cellIs" dxfId="1104" priority="35" operator="equal">
      <formula>LARGE($H15:$M15,2)</formula>
    </cfRule>
    <cfRule type="cellIs" dxfId="1103" priority="36" operator="equal">
      <formula>LARGE($H15:$M15,1)</formula>
    </cfRule>
  </conditionalFormatting>
  <conditionalFormatting sqref="H17:M17">
    <cfRule type="cellIs" dxfId="1102" priority="33" operator="equal">
      <formula>LARGE($H17:$M17,2)</formula>
    </cfRule>
    <cfRule type="cellIs" dxfId="1101" priority="34" operator="equal">
      <formula>LARGE($H17:$M17,1)</formula>
    </cfRule>
  </conditionalFormatting>
  <conditionalFormatting sqref="H19:M19">
    <cfRule type="cellIs" dxfId="1100" priority="31" operator="equal">
      <formula>LARGE($H19:$M19,2)</formula>
    </cfRule>
    <cfRule type="cellIs" dxfId="1099" priority="32" operator="equal">
      <formula>LARGE($H19:$M19,1)</formula>
    </cfRule>
  </conditionalFormatting>
  <conditionalFormatting sqref="H21:M21">
    <cfRule type="cellIs" dxfId="1098" priority="29" operator="equal">
      <formula>LARGE($H21:$M21,2)</formula>
    </cfRule>
    <cfRule type="cellIs" dxfId="1097" priority="30" operator="equal">
      <formula>LARGE($H21:$M21,1)</formula>
    </cfRule>
  </conditionalFormatting>
  <conditionalFormatting sqref="H23:M23">
    <cfRule type="cellIs" dxfId="1096" priority="27" operator="equal">
      <formula>LARGE($H23:$M23,2)</formula>
    </cfRule>
    <cfRule type="cellIs" dxfId="1095" priority="28" operator="equal">
      <formula>LARGE($H23:$M23,1)</formula>
    </cfRule>
  </conditionalFormatting>
  <conditionalFormatting sqref="H25:M25">
    <cfRule type="cellIs" dxfId="1094" priority="25" operator="equal">
      <formula>LARGE($H25:$M25,2)</formula>
    </cfRule>
    <cfRule type="cellIs" dxfId="1093" priority="26" operator="equal">
      <formula>LARGE($H25:$M25,1)</formula>
    </cfRule>
  </conditionalFormatting>
  <conditionalFormatting sqref="H27:M27">
    <cfRule type="cellIs" dxfId="1092" priority="23" operator="equal">
      <formula>LARGE($H27:$M27,2)</formula>
    </cfRule>
    <cfRule type="cellIs" dxfId="1091" priority="24" operator="equal">
      <formula>LARGE($H27:$M27,1)</formula>
    </cfRule>
  </conditionalFormatting>
  <conditionalFormatting sqref="H29:M29">
    <cfRule type="cellIs" dxfId="1090" priority="21" operator="equal">
      <formula>LARGE($H29:$M29,2)</formula>
    </cfRule>
    <cfRule type="cellIs" dxfId="1089" priority="22" operator="equal">
      <formula>LARGE($H29:$M29,1)</formula>
    </cfRule>
  </conditionalFormatting>
  <conditionalFormatting sqref="H31:M31">
    <cfRule type="cellIs" dxfId="1088" priority="19" operator="equal">
      <formula>LARGE($H31:$M31,2)</formula>
    </cfRule>
    <cfRule type="cellIs" dxfId="1087" priority="20" operator="equal">
      <formula>LARGE($H31:$M31,1)</formula>
    </cfRule>
  </conditionalFormatting>
  <conditionalFormatting sqref="H33:M33">
    <cfRule type="cellIs" dxfId="1086" priority="17" operator="equal">
      <formula>LARGE($H33:$M33,2)</formula>
    </cfRule>
    <cfRule type="cellIs" dxfId="1085" priority="18" operator="equal">
      <formula>LARGE($H33:$M33,1)</formula>
    </cfRule>
  </conditionalFormatting>
  <conditionalFormatting sqref="H35:M35">
    <cfRule type="cellIs" dxfId="1084" priority="15" operator="equal">
      <formula>LARGE($H35:$M35,2)</formula>
    </cfRule>
    <cfRule type="cellIs" dxfId="1083" priority="16" operator="equal">
      <formula>LARGE($H35:$M35,1)</formula>
    </cfRule>
  </conditionalFormatting>
  <conditionalFormatting sqref="H37:M37">
    <cfRule type="cellIs" dxfId="1082" priority="13" operator="equal">
      <formula>LARGE($H37:$M37,2)</formula>
    </cfRule>
    <cfRule type="cellIs" dxfId="1081" priority="14" operator="equal">
      <formula>LARGE($H37:$M37,1)</formula>
    </cfRule>
  </conditionalFormatting>
  <conditionalFormatting sqref="H39:M39">
    <cfRule type="cellIs" dxfId="1080" priority="11" operator="equal">
      <formula>LARGE($H39:$M39,2)</formula>
    </cfRule>
    <cfRule type="cellIs" dxfId="1079" priority="12" operator="equal">
      <formula>LARGE($H39:$M39,1)</formula>
    </cfRule>
  </conditionalFormatting>
  <conditionalFormatting sqref="H41:M41">
    <cfRule type="cellIs" dxfId="1078" priority="9" operator="equal">
      <formula>LARGE($H41:$M41,2)</formula>
    </cfRule>
    <cfRule type="cellIs" dxfId="1077" priority="10" operator="equal">
      <formula>LARGE($H41:$M41,1)</formula>
    </cfRule>
  </conditionalFormatting>
  <conditionalFormatting sqref="H48:M48">
    <cfRule type="cellIs" dxfId="1076" priority="7" operator="equal">
      <formula>LARGE($H48:$M48,2)</formula>
    </cfRule>
    <cfRule type="cellIs" dxfId="1075" priority="8" operator="equal">
      <formula>LARGE($H48:$M48,1)</formula>
    </cfRule>
  </conditionalFormatting>
  <conditionalFormatting sqref="E56:M56">
    <cfRule type="cellIs" dxfId="1074" priority="1" operator="equal">
      <formula>LARGE($E56:$L56,2)</formula>
    </cfRule>
    <cfRule type="cellIs" dxfId="1073" priority="2" operator="equal">
      <formula>LARGE($E56:$L56,1)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2345"/>
  <sheetViews>
    <sheetView view="pageBreakPreview" zoomScaleSheetLayoutView="100" workbookViewId="0">
      <selection activeCell="U11" sqref="U11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8" width="12.140625" customWidth="1"/>
    <col min="9" max="14" width="12.28515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7.100000000000001" customHeight="1" x14ac:dyDescent="0.3">
      <c r="B4" s="1"/>
      <c r="C4" s="1"/>
      <c r="D4" s="402" t="s">
        <v>35</v>
      </c>
      <c r="E4" s="436" t="s">
        <v>233</v>
      </c>
      <c r="F4" s="437"/>
      <c r="G4" s="437"/>
      <c r="H4" s="437"/>
      <c r="I4" s="437"/>
      <c r="J4" s="437"/>
      <c r="K4" s="437"/>
      <c r="L4" s="437"/>
      <c r="M4" s="437"/>
      <c r="N4" s="438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193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423"/>
      <c r="C6" s="443"/>
      <c r="D6" s="360"/>
      <c r="E6" s="14"/>
      <c r="F6" s="7"/>
      <c r="G6" s="7"/>
      <c r="H6" s="410"/>
      <c r="I6" s="35"/>
      <c r="J6" s="7"/>
      <c r="K6" s="7"/>
      <c r="L6" s="7"/>
      <c r="M6" s="7"/>
      <c r="N6" s="12"/>
      <c r="O6" s="408"/>
      <c r="P6" s="408"/>
      <c r="Q6" s="367"/>
    </row>
    <row r="7" spans="1:17" ht="15.75" x14ac:dyDescent="0.25">
      <c r="B7" s="424"/>
      <c r="C7" s="444"/>
      <c r="D7" s="360"/>
      <c r="E7" s="15"/>
      <c r="F7" s="8"/>
      <c r="G7" s="8"/>
      <c r="H7" s="8"/>
      <c r="I7" s="35"/>
      <c r="J7" s="7"/>
      <c r="K7" s="8"/>
      <c r="L7" s="8"/>
      <c r="M7" s="8"/>
      <c r="N7" s="13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5</v>
      </c>
      <c r="L8" s="294" t="s">
        <v>7</v>
      </c>
      <c r="M8" s="294" t="s">
        <v>32</v>
      </c>
      <c r="N8" s="295" t="s">
        <v>40</v>
      </c>
      <c r="O8" s="409"/>
      <c r="P8" s="409"/>
      <c r="Q8" s="368"/>
    </row>
    <row r="9" spans="1:17" ht="14.85" customHeight="1" x14ac:dyDescent="0.25">
      <c r="A9" s="53">
        <v>1</v>
      </c>
      <c r="B9" s="54">
        <v>914</v>
      </c>
      <c r="C9" s="55" t="s">
        <v>126</v>
      </c>
      <c r="D9" s="131">
        <f t="shared" ref="D9:D60" si="0">(LARGE(H9:L9,1)-LARGE(H9:L9,2))</f>
        <v>1</v>
      </c>
      <c r="E9" s="132">
        <v>95</v>
      </c>
      <c r="F9" s="132">
        <v>3</v>
      </c>
      <c r="G9" s="132">
        <v>1</v>
      </c>
      <c r="H9" s="132">
        <v>99</v>
      </c>
      <c r="I9" s="132">
        <v>100</v>
      </c>
      <c r="J9" s="132">
        <v>95</v>
      </c>
      <c r="K9" s="132">
        <v>2</v>
      </c>
      <c r="L9" s="132">
        <v>20</v>
      </c>
      <c r="M9" s="132">
        <v>0</v>
      </c>
      <c r="N9" s="132">
        <v>4</v>
      </c>
      <c r="O9" s="132">
        <v>320</v>
      </c>
      <c r="P9" s="132">
        <v>509</v>
      </c>
      <c r="Q9" s="133">
        <f t="shared" ref="Q9:Q60" si="1">O9/P9</f>
        <v>0.62868369351669939</v>
      </c>
    </row>
    <row r="10" spans="1:17" ht="14.85" customHeight="1" x14ac:dyDescent="0.25">
      <c r="A10" s="71">
        <v>2</v>
      </c>
      <c r="B10" s="72">
        <v>914</v>
      </c>
      <c r="C10" s="73" t="s">
        <v>128</v>
      </c>
      <c r="D10" s="134">
        <f t="shared" si="0"/>
        <v>32</v>
      </c>
      <c r="E10" s="135">
        <v>113</v>
      </c>
      <c r="F10" s="135">
        <v>0</v>
      </c>
      <c r="G10" s="135">
        <v>0</v>
      </c>
      <c r="H10" s="135">
        <v>113</v>
      </c>
      <c r="I10" s="135">
        <v>81</v>
      </c>
      <c r="J10" s="135">
        <v>66</v>
      </c>
      <c r="K10" s="135">
        <v>4</v>
      </c>
      <c r="L10" s="135">
        <v>32</v>
      </c>
      <c r="M10" s="135">
        <v>0</v>
      </c>
      <c r="N10" s="135">
        <v>3</v>
      </c>
      <c r="O10" s="135">
        <v>299</v>
      </c>
      <c r="P10" s="135">
        <v>508</v>
      </c>
      <c r="Q10" s="136">
        <f t="shared" si="1"/>
        <v>0.58858267716535428</v>
      </c>
    </row>
    <row r="11" spans="1:17" ht="14.85" customHeight="1" x14ac:dyDescent="0.25">
      <c r="A11" s="59" t="s">
        <v>192</v>
      </c>
      <c r="B11" s="60">
        <v>914</v>
      </c>
      <c r="C11" s="61" t="s">
        <v>11</v>
      </c>
      <c r="D11" s="137">
        <f t="shared" si="0"/>
        <v>31</v>
      </c>
      <c r="E11" s="138">
        <v>208</v>
      </c>
      <c r="F11" s="138">
        <v>3</v>
      </c>
      <c r="G11" s="138">
        <v>1</v>
      </c>
      <c r="H11" s="138">
        <v>212</v>
      </c>
      <c r="I11" s="138">
        <v>181</v>
      </c>
      <c r="J11" s="138">
        <v>161</v>
      </c>
      <c r="K11" s="138">
        <v>6</v>
      </c>
      <c r="L11" s="138">
        <v>52</v>
      </c>
      <c r="M11" s="138">
        <v>0</v>
      </c>
      <c r="N11" s="138">
        <v>7</v>
      </c>
      <c r="O11" s="138">
        <v>619</v>
      </c>
      <c r="P11" s="138">
        <v>1017</v>
      </c>
      <c r="Q11" s="139">
        <f t="shared" si="1"/>
        <v>0.60865290068829891</v>
      </c>
    </row>
    <row r="12" spans="1:17" ht="14.85" customHeight="1" x14ac:dyDescent="0.25">
      <c r="A12" s="71">
        <v>3</v>
      </c>
      <c r="B12" s="72">
        <v>915</v>
      </c>
      <c r="C12" s="73" t="s">
        <v>126</v>
      </c>
      <c r="D12" s="134">
        <f t="shared" si="0"/>
        <v>3</v>
      </c>
      <c r="E12" s="135">
        <v>59</v>
      </c>
      <c r="F12" s="135">
        <v>1</v>
      </c>
      <c r="G12" s="135">
        <v>0</v>
      </c>
      <c r="H12" s="135">
        <v>60</v>
      </c>
      <c r="I12" s="135">
        <v>58</v>
      </c>
      <c r="J12" s="135">
        <v>63</v>
      </c>
      <c r="K12" s="135">
        <v>1</v>
      </c>
      <c r="L12" s="135">
        <v>19</v>
      </c>
      <c r="M12" s="135">
        <v>0</v>
      </c>
      <c r="N12" s="135">
        <v>2</v>
      </c>
      <c r="O12" s="135">
        <v>203</v>
      </c>
      <c r="P12" s="135">
        <v>415</v>
      </c>
      <c r="Q12" s="136">
        <f t="shared" si="1"/>
        <v>0.48915662650602409</v>
      </c>
    </row>
    <row r="13" spans="1:17" ht="14.85" customHeight="1" x14ac:dyDescent="0.25">
      <c r="A13" s="65">
        <v>4</v>
      </c>
      <c r="B13" s="66">
        <v>915</v>
      </c>
      <c r="C13" s="67" t="s">
        <v>128</v>
      </c>
      <c r="D13" s="140">
        <f t="shared" si="0"/>
        <v>4</v>
      </c>
      <c r="E13" s="141">
        <v>65</v>
      </c>
      <c r="F13" s="141">
        <v>1</v>
      </c>
      <c r="G13" s="141">
        <v>0</v>
      </c>
      <c r="H13" s="141">
        <v>66</v>
      </c>
      <c r="I13" s="141">
        <v>69</v>
      </c>
      <c r="J13" s="141">
        <v>73</v>
      </c>
      <c r="K13" s="141">
        <v>0</v>
      </c>
      <c r="L13" s="141">
        <v>14</v>
      </c>
      <c r="M13" s="141">
        <v>0</v>
      </c>
      <c r="N13" s="141">
        <v>4</v>
      </c>
      <c r="O13" s="141">
        <v>226</v>
      </c>
      <c r="P13" s="141">
        <v>415</v>
      </c>
      <c r="Q13" s="142">
        <f t="shared" si="1"/>
        <v>0.54457831325301209</v>
      </c>
    </row>
    <row r="14" spans="1:17" ht="14.85" customHeight="1" x14ac:dyDescent="0.25">
      <c r="A14" s="59" t="s">
        <v>192</v>
      </c>
      <c r="B14" s="60">
        <v>915</v>
      </c>
      <c r="C14" s="61" t="s">
        <v>11</v>
      </c>
      <c r="D14" s="137">
        <f t="shared" si="0"/>
        <v>9</v>
      </c>
      <c r="E14" s="138">
        <v>124</v>
      </c>
      <c r="F14" s="138">
        <v>2</v>
      </c>
      <c r="G14" s="138">
        <v>0</v>
      </c>
      <c r="H14" s="138">
        <v>126</v>
      </c>
      <c r="I14" s="138">
        <v>127</v>
      </c>
      <c r="J14" s="138">
        <v>136</v>
      </c>
      <c r="K14" s="138">
        <v>1</v>
      </c>
      <c r="L14" s="138">
        <v>33</v>
      </c>
      <c r="M14" s="138">
        <v>0</v>
      </c>
      <c r="N14" s="138">
        <v>6</v>
      </c>
      <c r="O14" s="138">
        <v>429</v>
      </c>
      <c r="P14" s="138">
        <v>830</v>
      </c>
      <c r="Q14" s="139">
        <f t="shared" si="1"/>
        <v>0.51686746987951804</v>
      </c>
    </row>
    <row r="15" spans="1:17" ht="14.85" customHeight="1" x14ac:dyDescent="0.25">
      <c r="A15" s="65">
        <v>5</v>
      </c>
      <c r="B15" s="66">
        <v>916</v>
      </c>
      <c r="C15" s="67" t="s">
        <v>126</v>
      </c>
      <c r="D15" s="140">
        <f t="shared" si="0"/>
        <v>16</v>
      </c>
      <c r="E15" s="141">
        <v>126</v>
      </c>
      <c r="F15" s="141">
        <v>2</v>
      </c>
      <c r="G15" s="141">
        <v>1</v>
      </c>
      <c r="H15" s="141">
        <v>129</v>
      </c>
      <c r="I15" s="141">
        <v>113</v>
      </c>
      <c r="J15" s="141">
        <v>110</v>
      </c>
      <c r="K15" s="141">
        <v>2</v>
      </c>
      <c r="L15" s="141">
        <v>9</v>
      </c>
      <c r="M15" s="141">
        <v>0</v>
      </c>
      <c r="N15" s="141">
        <v>7</v>
      </c>
      <c r="O15" s="141">
        <v>370</v>
      </c>
      <c r="P15" s="141">
        <v>625</v>
      </c>
      <c r="Q15" s="142">
        <f t="shared" si="1"/>
        <v>0.59199999999999997</v>
      </c>
    </row>
    <row r="16" spans="1:17" ht="14.85" customHeight="1" x14ac:dyDescent="0.25">
      <c r="A16" s="71">
        <v>6</v>
      </c>
      <c r="B16" s="72">
        <v>916</v>
      </c>
      <c r="C16" s="73" t="s">
        <v>128</v>
      </c>
      <c r="D16" s="134">
        <f t="shared" si="0"/>
        <v>18</v>
      </c>
      <c r="E16" s="135">
        <v>124</v>
      </c>
      <c r="F16" s="135">
        <v>1</v>
      </c>
      <c r="G16" s="135">
        <v>1</v>
      </c>
      <c r="H16" s="135">
        <v>126</v>
      </c>
      <c r="I16" s="135">
        <v>144</v>
      </c>
      <c r="J16" s="135">
        <v>84</v>
      </c>
      <c r="K16" s="135">
        <v>2</v>
      </c>
      <c r="L16" s="135">
        <v>10</v>
      </c>
      <c r="M16" s="135">
        <v>0</v>
      </c>
      <c r="N16" s="135">
        <v>5</v>
      </c>
      <c r="O16" s="135">
        <v>371</v>
      </c>
      <c r="P16" s="135">
        <v>625</v>
      </c>
      <c r="Q16" s="136">
        <f t="shared" si="1"/>
        <v>0.59360000000000002</v>
      </c>
    </row>
    <row r="17" spans="1:17" ht="14.85" customHeight="1" x14ac:dyDescent="0.25">
      <c r="A17" s="65">
        <v>7</v>
      </c>
      <c r="B17" s="66">
        <v>916</v>
      </c>
      <c r="C17" s="67" t="s">
        <v>150</v>
      </c>
      <c r="D17" s="140">
        <f t="shared" si="0"/>
        <v>10</v>
      </c>
      <c r="E17" s="141">
        <v>20</v>
      </c>
      <c r="F17" s="141">
        <v>0</v>
      </c>
      <c r="G17" s="141">
        <v>0</v>
      </c>
      <c r="H17" s="141">
        <v>20</v>
      </c>
      <c r="I17" s="141">
        <v>10</v>
      </c>
      <c r="J17" s="141">
        <v>7</v>
      </c>
      <c r="K17" s="141">
        <v>0</v>
      </c>
      <c r="L17" s="141">
        <v>2</v>
      </c>
      <c r="M17" s="141">
        <v>0</v>
      </c>
      <c r="N17" s="141">
        <v>1</v>
      </c>
      <c r="O17" s="141">
        <v>40</v>
      </c>
      <c r="P17" s="141">
        <v>0</v>
      </c>
      <c r="Q17" s="142">
        <f>O17/750</f>
        <v>5.3333333333333337E-2</v>
      </c>
    </row>
    <row r="18" spans="1:17" ht="14.85" customHeight="1" x14ac:dyDescent="0.25">
      <c r="A18" s="59" t="s">
        <v>192</v>
      </c>
      <c r="B18" s="60">
        <v>916</v>
      </c>
      <c r="C18" s="61" t="s">
        <v>12</v>
      </c>
      <c r="D18" s="137">
        <f t="shared" si="0"/>
        <v>8</v>
      </c>
      <c r="E18" s="138">
        <v>270</v>
      </c>
      <c r="F18" s="138">
        <v>3</v>
      </c>
      <c r="G18" s="138">
        <v>2</v>
      </c>
      <c r="H18" s="138">
        <v>275</v>
      </c>
      <c r="I18" s="138">
        <v>267</v>
      </c>
      <c r="J18" s="138">
        <v>201</v>
      </c>
      <c r="K18" s="138">
        <v>4</v>
      </c>
      <c r="L18" s="138">
        <v>21</v>
      </c>
      <c r="M18" s="138">
        <v>0</v>
      </c>
      <c r="N18" s="138">
        <v>13</v>
      </c>
      <c r="O18" s="138">
        <v>781</v>
      </c>
      <c r="P18" s="138">
        <v>1250</v>
      </c>
      <c r="Q18" s="139">
        <f t="shared" si="1"/>
        <v>0.62480000000000002</v>
      </c>
    </row>
    <row r="19" spans="1:17" ht="14.85" customHeight="1" x14ac:dyDescent="0.25">
      <c r="A19" s="65">
        <v>8</v>
      </c>
      <c r="B19" s="66">
        <v>917</v>
      </c>
      <c r="C19" s="67" t="s">
        <v>126</v>
      </c>
      <c r="D19" s="140">
        <f t="shared" si="0"/>
        <v>20</v>
      </c>
      <c r="E19" s="141">
        <v>150</v>
      </c>
      <c r="F19" s="141">
        <v>0</v>
      </c>
      <c r="G19" s="141">
        <v>2</v>
      </c>
      <c r="H19" s="141">
        <v>152</v>
      </c>
      <c r="I19" s="141">
        <v>172</v>
      </c>
      <c r="J19" s="141">
        <v>105</v>
      </c>
      <c r="K19" s="141">
        <v>3</v>
      </c>
      <c r="L19" s="141">
        <v>8</v>
      </c>
      <c r="M19" s="141">
        <v>0</v>
      </c>
      <c r="N19" s="141">
        <v>10</v>
      </c>
      <c r="O19" s="141">
        <v>450</v>
      </c>
      <c r="P19" s="141">
        <v>724</v>
      </c>
      <c r="Q19" s="142">
        <f t="shared" si="1"/>
        <v>0.62154696132596687</v>
      </c>
    </row>
    <row r="20" spans="1:17" ht="14.85" customHeight="1" x14ac:dyDescent="0.25">
      <c r="A20" s="71">
        <v>9</v>
      </c>
      <c r="B20" s="72">
        <v>917</v>
      </c>
      <c r="C20" s="73" t="s">
        <v>128</v>
      </c>
      <c r="D20" s="134">
        <f t="shared" si="0"/>
        <v>31</v>
      </c>
      <c r="E20" s="135">
        <v>149</v>
      </c>
      <c r="F20" s="135">
        <v>1</v>
      </c>
      <c r="G20" s="135">
        <v>0</v>
      </c>
      <c r="H20" s="135">
        <v>150</v>
      </c>
      <c r="I20" s="135">
        <v>181</v>
      </c>
      <c r="J20" s="135">
        <v>87</v>
      </c>
      <c r="K20" s="135">
        <v>4</v>
      </c>
      <c r="L20" s="135">
        <v>16</v>
      </c>
      <c r="M20" s="135">
        <v>1</v>
      </c>
      <c r="N20" s="135">
        <v>8</v>
      </c>
      <c r="O20" s="135">
        <v>447</v>
      </c>
      <c r="P20" s="135">
        <v>723</v>
      </c>
      <c r="Q20" s="136">
        <f t="shared" si="1"/>
        <v>0.61825726141078841</v>
      </c>
    </row>
    <row r="21" spans="1:17" ht="14.85" customHeight="1" x14ac:dyDescent="0.25">
      <c r="A21" s="59" t="s">
        <v>192</v>
      </c>
      <c r="B21" s="60">
        <v>917</v>
      </c>
      <c r="C21" s="61" t="s">
        <v>11</v>
      </c>
      <c r="D21" s="137">
        <f t="shared" si="0"/>
        <v>51</v>
      </c>
      <c r="E21" s="138">
        <v>299</v>
      </c>
      <c r="F21" s="138">
        <v>1</v>
      </c>
      <c r="G21" s="138">
        <v>2</v>
      </c>
      <c r="H21" s="138">
        <v>302</v>
      </c>
      <c r="I21" s="138">
        <v>353</v>
      </c>
      <c r="J21" s="138">
        <v>192</v>
      </c>
      <c r="K21" s="138">
        <v>7</v>
      </c>
      <c r="L21" s="138">
        <v>24</v>
      </c>
      <c r="M21" s="138">
        <v>1</v>
      </c>
      <c r="N21" s="138">
        <v>18</v>
      </c>
      <c r="O21" s="138">
        <v>897</v>
      </c>
      <c r="P21" s="138">
        <v>1447</v>
      </c>
      <c r="Q21" s="139">
        <f t="shared" si="1"/>
        <v>0.61990324809951625</v>
      </c>
    </row>
    <row r="22" spans="1:17" ht="14.85" customHeight="1" x14ac:dyDescent="0.25">
      <c r="A22" s="65">
        <v>10</v>
      </c>
      <c r="B22" s="66">
        <v>919</v>
      </c>
      <c r="C22" s="67" t="s">
        <v>126</v>
      </c>
      <c r="D22" s="140">
        <f t="shared" si="0"/>
        <v>0</v>
      </c>
      <c r="E22" s="141">
        <v>51</v>
      </c>
      <c r="F22" s="141">
        <v>0</v>
      </c>
      <c r="G22" s="141">
        <v>0</v>
      </c>
      <c r="H22" s="141">
        <v>51</v>
      </c>
      <c r="I22" s="141">
        <v>42</v>
      </c>
      <c r="J22" s="141">
        <v>51</v>
      </c>
      <c r="K22" s="141">
        <v>2</v>
      </c>
      <c r="L22" s="141">
        <v>2</v>
      </c>
      <c r="M22" s="141">
        <v>0</v>
      </c>
      <c r="N22" s="141">
        <v>5</v>
      </c>
      <c r="O22" s="141">
        <v>153</v>
      </c>
      <c r="P22" s="141">
        <v>260</v>
      </c>
      <c r="Q22" s="142">
        <f t="shared" si="1"/>
        <v>0.58846153846153848</v>
      </c>
    </row>
    <row r="23" spans="1:17" ht="14.85" customHeight="1" x14ac:dyDescent="0.25">
      <c r="A23" s="59" t="s">
        <v>192</v>
      </c>
      <c r="B23" s="60">
        <v>919</v>
      </c>
      <c r="C23" s="61" t="s">
        <v>9</v>
      </c>
      <c r="D23" s="137">
        <f t="shared" si="0"/>
        <v>0</v>
      </c>
      <c r="E23" s="138">
        <v>51</v>
      </c>
      <c r="F23" s="138">
        <v>0</v>
      </c>
      <c r="G23" s="138">
        <v>0</v>
      </c>
      <c r="H23" s="138">
        <v>51</v>
      </c>
      <c r="I23" s="160">
        <v>42</v>
      </c>
      <c r="J23" s="138">
        <v>51</v>
      </c>
      <c r="K23" s="138">
        <v>2</v>
      </c>
      <c r="L23" s="138">
        <v>2</v>
      </c>
      <c r="M23" s="138">
        <v>0</v>
      </c>
      <c r="N23" s="138">
        <v>5</v>
      </c>
      <c r="O23" s="138">
        <v>153</v>
      </c>
      <c r="P23" s="138">
        <v>260</v>
      </c>
      <c r="Q23" s="139">
        <f t="shared" si="1"/>
        <v>0.58846153846153848</v>
      </c>
    </row>
    <row r="24" spans="1:17" ht="14.85" customHeight="1" x14ac:dyDescent="0.25">
      <c r="A24" s="65">
        <v>11</v>
      </c>
      <c r="B24" s="66">
        <v>922</v>
      </c>
      <c r="C24" s="67" t="s">
        <v>126</v>
      </c>
      <c r="D24" s="140">
        <f t="shared" si="0"/>
        <v>63</v>
      </c>
      <c r="E24" s="141">
        <v>75</v>
      </c>
      <c r="F24" s="141">
        <v>0</v>
      </c>
      <c r="G24" s="141">
        <v>0</v>
      </c>
      <c r="H24" s="141">
        <v>75</v>
      </c>
      <c r="I24" s="141">
        <v>12</v>
      </c>
      <c r="J24" s="141">
        <v>5</v>
      </c>
      <c r="K24" s="141">
        <v>1</v>
      </c>
      <c r="L24" s="141">
        <v>2</v>
      </c>
      <c r="M24" s="141">
        <v>0</v>
      </c>
      <c r="N24" s="141">
        <v>3</v>
      </c>
      <c r="O24" s="141">
        <v>98</v>
      </c>
      <c r="P24" s="141">
        <v>133</v>
      </c>
      <c r="Q24" s="142">
        <f t="shared" si="1"/>
        <v>0.73684210526315785</v>
      </c>
    </row>
    <row r="25" spans="1:17" ht="14.85" customHeight="1" x14ac:dyDescent="0.25">
      <c r="A25" s="59" t="s">
        <v>192</v>
      </c>
      <c r="B25" s="60">
        <v>922</v>
      </c>
      <c r="C25" s="61" t="s">
        <v>9</v>
      </c>
      <c r="D25" s="137">
        <f t="shared" si="0"/>
        <v>63</v>
      </c>
      <c r="E25" s="138">
        <v>75</v>
      </c>
      <c r="F25" s="138">
        <v>0</v>
      </c>
      <c r="G25" s="138">
        <v>0</v>
      </c>
      <c r="H25" s="138">
        <v>75</v>
      </c>
      <c r="I25" s="138">
        <v>12</v>
      </c>
      <c r="J25" s="138">
        <v>5</v>
      </c>
      <c r="K25" s="138">
        <v>1</v>
      </c>
      <c r="L25" s="138">
        <v>2</v>
      </c>
      <c r="M25" s="138">
        <v>0</v>
      </c>
      <c r="N25" s="138">
        <v>3</v>
      </c>
      <c r="O25" s="138">
        <v>98</v>
      </c>
      <c r="P25" s="138">
        <v>133</v>
      </c>
      <c r="Q25" s="139">
        <f t="shared" si="1"/>
        <v>0.73684210526315785</v>
      </c>
    </row>
    <row r="26" spans="1:17" ht="14.85" customHeight="1" x14ac:dyDescent="0.25">
      <c r="A26" s="65">
        <v>12</v>
      </c>
      <c r="B26" s="66">
        <v>923</v>
      </c>
      <c r="C26" s="67" t="s">
        <v>126</v>
      </c>
      <c r="D26" s="140">
        <f t="shared" si="0"/>
        <v>27</v>
      </c>
      <c r="E26" s="141">
        <v>60</v>
      </c>
      <c r="F26" s="141">
        <v>0</v>
      </c>
      <c r="G26" s="141">
        <v>0</v>
      </c>
      <c r="H26" s="141">
        <v>60</v>
      </c>
      <c r="I26" s="141">
        <v>33</v>
      </c>
      <c r="J26" s="141">
        <v>15</v>
      </c>
      <c r="K26" s="141">
        <v>5</v>
      </c>
      <c r="L26" s="141">
        <v>10</v>
      </c>
      <c r="M26" s="141">
        <v>0</v>
      </c>
      <c r="N26" s="141">
        <v>3</v>
      </c>
      <c r="O26" s="141">
        <v>126</v>
      </c>
      <c r="P26" s="141">
        <v>251</v>
      </c>
      <c r="Q26" s="142">
        <f t="shared" si="1"/>
        <v>0.50199203187250996</v>
      </c>
    </row>
    <row r="27" spans="1:17" ht="14.85" customHeight="1" x14ac:dyDescent="0.25">
      <c r="A27" s="59" t="s">
        <v>192</v>
      </c>
      <c r="B27" s="60">
        <v>923</v>
      </c>
      <c r="C27" s="61" t="s">
        <v>9</v>
      </c>
      <c r="D27" s="137">
        <f t="shared" si="0"/>
        <v>27</v>
      </c>
      <c r="E27" s="138">
        <v>60</v>
      </c>
      <c r="F27" s="138">
        <v>0</v>
      </c>
      <c r="G27" s="138">
        <v>0</v>
      </c>
      <c r="H27" s="138">
        <v>60</v>
      </c>
      <c r="I27" s="138">
        <v>33</v>
      </c>
      <c r="J27" s="138">
        <v>15</v>
      </c>
      <c r="K27" s="138">
        <v>5</v>
      </c>
      <c r="L27" s="138">
        <v>10</v>
      </c>
      <c r="M27" s="138">
        <v>0</v>
      </c>
      <c r="N27" s="138">
        <v>3</v>
      </c>
      <c r="O27" s="138">
        <v>126</v>
      </c>
      <c r="P27" s="138">
        <v>251</v>
      </c>
      <c r="Q27" s="139">
        <f t="shared" si="1"/>
        <v>0.50199203187250996</v>
      </c>
    </row>
    <row r="28" spans="1:17" ht="14.85" customHeight="1" x14ac:dyDescent="0.25">
      <c r="A28" s="65">
        <v>13</v>
      </c>
      <c r="B28" s="66">
        <v>924</v>
      </c>
      <c r="C28" s="67" t="s">
        <v>126</v>
      </c>
      <c r="D28" s="140">
        <f t="shared" si="0"/>
        <v>45</v>
      </c>
      <c r="E28" s="141">
        <v>67</v>
      </c>
      <c r="F28" s="141">
        <v>0</v>
      </c>
      <c r="G28" s="141">
        <v>0</v>
      </c>
      <c r="H28" s="141">
        <v>67</v>
      </c>
      <c r="I28" s="141">
        <v>22</v>
      </c>
      <c r="J28" s="141">
        <v>9</v>
      </c>
      <c r="K28" s="141">
        <v>0</v>
      </c>
      <c r="L28" s="141">
        <v>2</v>
      </c>
      <c r="M28" s="141">
        <v>0</v>
      </c>
      <c r="N28" s="141">
        <v>4</v>
      </c>
      <c r="O28" s="141">
        <v>104</v>
      </c>
      <c r="P28" s="141">
        <v>183</v>
      </c>
      <c r="Q28" s="142">
        <f t="shared" si="1"/>
        <v>0.56830601092896171</v>
      </c>
    </row>
    <row r="29" spans="1:17" ht="14.85" customHeight="1" x14ac:dyDescent="0.25">
      <c r="A29" s="59" t="s">
        <v>192</v>
      </c>
      <c r="B29" s="60">
        <v>924</v>
      </c>
      <c r="C29" s="61" t="s">
        <v>9</v>
      </c>
      <c r="D29" s="137">
        <f t="shared" si="0"/>
        <v>45</v>
      </c>
      <c r="E29" s="138">
        <v>67</v>
      </c>
      <c r="F29" s="138">
        <v>0</v>
      </c>
      <c r="G29" s="138">
        <v>0</v>
      </c>
      <c r="H29" s="138">
        <v>67</v>
      </c>
      <c r="I29" s="138">
        <v>22</v>
      </c>
      <c r="J29" s="138">
        <v>9</v>
      </c>
      <c r="K29" s="138">
        <v>0</v>
      </c>
      <c r="L29" s="138">
        <v>2</v>
      </c>
      <c r="M29" s="138">
        <v>0</v>
      </c>
      <c r="N29" s="138">
        <v>4</v>
      </c>
      <c r="O29" s="138">
        <v>104</v>
      </c>
      <c r="P29" s="138">
        <v>183</v>
      </c>
      <c r="Q29" s="139">
        <f t="shared" si="1"/>
        <v>0.56830601092896171</v>
      </c>
    </row>
    <row r="30" spans="1:17" ht="14.85" customHeight="1" x14ac:dyDescent="0.25">
      <c r="A30" s="65">
        <v>14</v>
      </c>
      <c r="B30" s="66">
        <v>927</v>
      </c>
      <c r="C30" s="67" t="s">
        <v>126</v>
      </c>
      <c r="D30" s="140">
        <f t="shared" si="0"/>
        <v>21</v>
      </c>
      <c r="E30" s="141">
        <v>33</v>
      </c>
      <c r="F30" s="141">
        <v>0</v>
      </c>
      <c r="G30" s="141">
        <v>0</v>
      </c>
      <c r="H30" s="141">
        <v>33</v>
      </c>
      <c r="I30" s="141">
        <v>12</v>
      </c>
      <c r="J30" s="141">
        <v>4</v>
      </c>
      <c r="K30" s="141">
        <v>0</v>
      </c>
      <c r="L30" s="141">
        <v>1</v>
      </c>
      <c r="M30" s="141">
        <v>0</v>
      </c>
      <c r="N30" s="141">
        <v>0</v>
      </c>
      <c r="O30" s="141">
        <v>50</v>
      </c>
      <c r="P30" s="141">
        <v>101</v>
      </c>
      <c r="Q30" s="142">
        <f t="shared" si="1"/>
        <v>0.49504950495049505</v>
      </c>
    </row>
    <row r="31" spans="1:17" ht="14.85" customHeight="1" x14ac:dyDescent="0.25">
      <c r="A31" s="59" t="s">
        <v>192</v>
      </c>
      <c r="B31" s="60">
        <v>927</v>
      </c>
      <c r="C31" s="61" t="s">
        <v>9</v>
      </c>
      <c r="D31" s="137">
        <f t="shared" si="0"/>
        <v>21</v>
      </c>
      <c r="E31" s="138">
        <v>33</v>
      </c>
      <c r="F31" s="138">
        <v>0</v>
      </c>
      <c r="G31" s="138">
        <v>0</v>
      </c>
      <c r="H31" s="138">
        <v>33</v>
      </c>
      <c r="I31" s="138">
        <v>12</v>
      </c>
      <c r="J31" s="138">
        <v>4</v>
      </c>
      <c r="K31" s="138">
        <v>0</v>
      </c>
      <c r="L31" s="138">
        <v>1</v>
      </c>
      <c r="M31" s="138">
        <v>0</v>
      </c>
      <c r="N31" s="138">
        <v>0</v>
      </c>
      <c r="O31" s="138">
        <v>50</v>
      </c>
      <c r="P31" s="138">
        <v>101</v>
      </c>
      <c r="Q31" s="139">
        <f t="shared" si="1"/>
        <v>0.49504950495049505</v>
      </c>
    </row>
    <row r="32" spans="1:17" ht="14.85" customHeight="1" x14ac:dyDescent="0.25">
      <c r="A32" s="65">
        <v>15</v>
      </c>
      <c r="B32" s="66">
        <v>928</v>
      </c>
      <c r="C32" s="67" t="s">
        <v>126</v>
      </c>
      <c r="D32" s="140">
        <f t="shared" si="0"/>
        <v>108</v>
      </c>
      <c r="E32" s="141">
        <v>118</v>
      </c>
      <c r="F32" s="141">
        <v>0</v>
      </c>
      <c r="G32" s="141">
        <v>0</v>
      </c>
      <c r="H32" s="141">
        <v>118</v>
      </c>
      <c r="I32" s="141">
        <v>6</v>
      </c>
      <c r="J32" s="141">
        <v>10</v>
      </c>
      <c r="K32" s="141">
        <v>1</v>
      </c>
      <c r="L32" s="141">
        <v>9</v>
      </c>
      <c r="M32" s="141">
        <v>0</v>
      </c>
      <c r="N32" s="141">
        <v>3</v>
      </c>
      <c r="O32" s="141">
        <v>147</v>
      </c>
      <c r="P32" s="141">
        <v>299</v>
      </c>
      <c r="Q32" s="142">
        <f t="shared" si="1"/>
        <v>0.49163879598662208</v>
      </c>
    </row>
    <row r="33" spans="1:17" ht="14.85" customHeight="1" x14ac:dyDescent="0.25">
      <c r="A33" s="59" t="s">
        <v>192</v>
      </c>
      <c r="B33" s="60">
        <v>928</v>
      </c>
      <c r="C33" s="61" t="s">
        <v>9</v>
      </c>
      <c r="D33" s="137">
        <f t="shared" si="0"/>
        <v>108</v>
      </c>
      <c r="E33" s="138">
        <v>118</v>
      </c>
      <c r="F33" s="138">
        <v>0</v>
      </c>
      <c r="G33" s="138">
        <v>0</v>
      </c>
      <c r="H33" s="138">
        <v>118</v>
      </c>
      <c r="I33" s="138">
        <v>6</v>
      </c>
      <c r="J33" s="138">
        <v>10</v>
      </c>
      <c r="K33" s="138">
        <v>1</v>
      </c>
      <c r="L33" s="138">
        <v>9</v>
      </c>
      <c r="M33" s="138">
        <v>0</v>
      </c>
      <c r="N33" s="138">
        <v>3</v>
      </c>
      <c r="O33" s="138">
        <v>147</v>
      </c>
      <c r="P33" s="138">
        <v>299</v>
      </c>
      <c r="Q33" s="139">
        <f t="shared" si="1"/>
        <v>0.49163879598662208</v>
      </c>
    </row>
    <row r="34" spans="1:17" ht="14.85" customHeight="1" x14ac:dyDescent="0.25">
      <c r="A34" s="65">
        <v>16</v>
      </c>
      <c r="B34" s="66">
        <v>930</v>
      </c>
      <c r="C34" s="67" t="s">
        <v>126</v>
      </c>
      <c r="D34" s="140">
        <f t="shared" si="0"/>
        <v>35</v>
      </c>
      <c r="E34" s="141">
        <v>65</v>
      </c>
      <c r="F34" s="141">
        <v>1</v>
      </c>
      <c r="G34" s="141">
        <v>0</v>
      </c>
      <c r="H34" s="141">
        <v>66</v>
      </c>
      <c r="I34" s="141">
        <v>13</v>
      </c>
      <c r="J34" s="141">
        <v>31</v>
      </c>
      <c r="K34" s="141">
        <v>0</v>
      </c>
      <c r="L34" s="141">
        <v>3</v>
      </c>
      <c r="M34" s="141">
        <v>0</v>
      </c>
      <c r="N34" s="141">
        <v>1</v>
      </c>
      <c r="O34" s="141">
        <v>114</v>
      </c>
      <c r="P34" s="141">
        <v>220</v>
      </c>
      <c r="Q34" s="142">
        <f t="shared" si="1"/>
        <v>0.51818181818181819</v>
      </c>
    </row>
    <row r="35" spans="1:17" ht="14.85" customHeight="1" x14ac:dyDescent="0.25">
      <c r="A35" s="59" t="s">
        <v>192</v>
      </c>
      <c r="B35" s="60">
        <v>930</v>
      </c>
      <c r="C35" s="61" t="s">
        <v>9</v>
      </c>
      <c r="D35" s="137">
        <f t="shared" si="0"/>
        <v>35</v>
      </c>
      <c r="E35" s="138">
        <v>65</v>
      </c>
      <c r="F35" s="138">
        <v>1</v>
      </c>
      <c r="G35" s="138">
        <v>0</v>
      </c>
      <c r="H35" s="138">
        <v>66</v>
      </c>
      <c r="I35" s="138">
        <v>13</v>
      </c>
      <c r="J35" s="138">
        <v>31</v>
      </c>
      <c r="K35" s="138">
        <v>0</v>
      </c>
      <c r="L35" s="138">
        <v>3</v>
      </c>
      <c r="M35" s="138">
        <v>0</v>
      </c>
      <c r="N35" s="138">
        <v>1</v>
      </c>
      <c r="O35" s="138">
        <v>114</v>
      </c>
      <c r="P35" s="138">
        <v>220</v>
      </c>
      <c r="Q35" s="139">
        <f t="shared" si="1"/>
        <v>0.51818181818181819</v>
      </c>
    </row>
    <row r="36" spans="1:17" ht="14.85" customHeight="1" x14ac:dyDescent="0.25">
      <c r="A36" s="65">
        <v>17</v>
      </c>
      <c r="B36" s="66">
        <v>932</v>
      </c>
      <c r="C36" s="67" t="s">
        <v>126</v>
      </c>
      <c r="D36" s="140">
        <f t="shared" si="0"/>
        <v>25</v>
      </c>
      <c r="E36" s="141">
        <v>44</v>
      </c>
      <c r="F36" s="141">
        <v>0</v>
      </c>
      <c r="G36" s="141">
        <v>0</v>
      </c>
      <c r="H36" s="141">
        <v>44</v>
      </c>
      <c r="I36" s="141">
        <v>19</v>
      </c>
      <c r="J36" s="141">
        <v>9</v>
      </c>
      <c r="K36" s="141">
        <v>0</v>
      </c>
      <c r="L36" s="141">
        <v>3</v>
      </c>
      <c r="M36" s="141">
        <v>0</v>
      </c>
      <c r="N36" s="141">
        <v>0</v>
      </c>
      <c r="O36" s="141">
        <v>75</v>
      </c>
      <c r="P36" s="141">
        <v>156</v>
      </c>
      <c r="Q36" s="142">
        <f t="shared" si="1"/>
        <v>0.48076923076923078</v>
      </c>
    </row>
    <row r="37" spans="1:17" ht="14.85" customHeight="1" x14ac:dyDescent="0.25">
      <c r="A37" s="59" t="s">
        <v>192</v>
      </c>
      <c r="B37" s="60">
        <v>932</v>
      </c>
      <c r="C37" s="61" t="s">
        <v>9</v>
      </c>
      <c r="D37" s="137">
        <f t="shared" si="0"/>
        <v>25</v>
      </c>
      <c r="E37" s="138">
        <v>44</v>
      </c>
      <c r="F37" s="138">
        <v>0</v>
      </c>
      <c r="G37" s="138">
        <v>0</v>
      </c>
      <c r="H37" s="138">
        <v>44</v>
      </c>
      <c r="I37" s="138">
        <v>19</v>
      </c>
      <c r="J37" s="138">
        <v>9</v>
      </c>
      <c r="K37" s="138">
        <v>0</v>
      </c>
      <c r="L37" s="138">
        <v>3</v>
      </c>
      <c r="M37" s="138">
        <v>0</v>
      </c>
      <c r="N37" s="138">
        <v>0</v>
      </c>
      <c r="O37" s="138">
        <v>75</v>
      </c>
      <c r="P37" s="138">
        <v>156</v>
      </c>
      <c r="Q37" s="139">
        <f t="shared" si="1"/>
        <v>0.48076923076923078</v>
      </c>
    </row>
    <row r="38" spans="1:17" ht="14.85" customHeight="1" x14ac:dyDescent="0.25">
      <c r="A38" s="65">
        <v>18</v>
      </c>
      <c r="B38" s="66">
        <v>933</v>
      </c>
      <c r="C38" s="67" t="s">
        <v>126</v>
      </c>
      <c r="D38" s="140">
        <f t="shared" si="0"/>
        <v>45</v>
      </c>
      <c r="E38" s="141">
        <v>73</v>
      </c>
      <c r="F38" s="141">
        <v>2</v>
      </c>
      <c r="G38" s="141">
        <v>0</v>
      </c>
      <c r="H38" s="141">
        <v>75</v>
      </c>
      <c r="I38" s="141">
        <v>6</v>
      </c>
      <c r="J38" s="141">
        <v>30</v>
      </c>
      <c r="K38" s="141">
        <v>0</v>
      </c>
      <c r="L38" s="141">
        <v>13</v>
      </c>
      <c r="M38" s="141">
        <v>0</v>
      </c>
      <c r="N38" s="141">
        <v>7</v>
      </c>
      <c r="O38" s="141">
        <v>131</v>
      </c>
      <c r="P38" s="141">
        <v>243</v>
      </c>
      <c r="Q38" s="142">
        <f t="shared" si="1"/>
        <v>0.53909465020576131</v>
      </c>
    </row>
    <row r="39" spans="1:17" ht="14.85" customHeight="1" x14ac:dyDescent="0.25">
      <c r="A39" s="59" t="s">
        <v>192</v>
      </c>
      <c r="B39" s="60">
        <v>933</v>
      </c>
      <c r="C39" s="61" t="s">
        <v>9</v>
      </c>
      <c r="D39" s="137">
        <f t="shared" si="0"/>
        <v>45</v>
      </c>
      <c r="E39" s="138">
        <v>73</v>
      </c>
      <c r="F39" s="138">
        <v>2</v>
      </c>
      <c r="G39" s="138">
        <v>0</v>
      </c>
      <c r="H39" s="138">
        <v>75</v>
      </c>
      <c r="I39" s="138">
        <v>6</v>
      </c>
      <c r="J39" s="138">
        <v>30</v>
      </c>
      <c r="K39" s="138">
        <v>0</v>
      </c>
      <c r="L39" s="138">
        <v>13</v>
      </c>
      <c r="M39" s="138">
        <v>0</v>
      </c>
      <c r="N39" s="138">
        <v>7</v>
      </c>
      <c r="O39" s="138">
        <v>131</v>
      </c>
      <c r="P39" s="138">
        <v>243</v>
      </c>
      <c r="Q39" s="139">
        <f t="shared" si="1"/>
        <v>0.53909465020576131</v>
      </c>
    </row>
    <row r="40" spans="1:17" ht="14.85" customHeight="1" x14ac:dyDescent="0.25">
      <c r="A40" s="65">
        <v>19</v>
      </c>
      <c r="B40" s="66">
        <v>934</v>
      </c>
      <c r="C40" s="67" t="s">
        <v>126</v>
      </c>
      <c r="D40" s="140">
        <f t="shared" si="0"/>
        <v>61</v>
      </c>
      <c r="E40" s="141">
        <v>78</v>
      </c>
      <c r="F40" s="141">
        <v>1</v>
      </c>
      <c r="G40" s="141">
        <v>0</v>
      </c>
      <c r="H40" s="141">
        <v>79</v>
      </c>
      <c r="I40" s="141">
        <v>14</v>
      </c>
      <c r="J40" s="141">
        <v>3</v>
      </c>
      <c r="K40" s="141">
        <v>0</v>
      </c>
      <c r="L40" s="141">
        <v>18</v>
      </c>
      <c r="M40" s="141">
        <v>0</v>
      </c>
      <c r="N40" s="141">
        <v>5</v>
      </c>
      <c r="O40" s="141">
        <v>119</v>
      </c>
      <c r="P40" s="141">
        <v>240</v>
      </c>
      <c r="Q40" s="142">
        <f t="shared" si="1"/>
        <v>0.49583333333333335</v>
      </c>
    </row>
    <row r="41" spans="1:17" ht="14.85" customHeight="1" x14ac:dyDescent="0.25">
      <c r="A41" s="59" t="s">
        <v>192</v>
      </c>
      <c r="B41" s="60">
        <v>934</v>
      </c>
      <c r="C41" s="61" t="s">
        <v>9</v>
      </c>
      <c r="D41" s="137">
        <f t="shared" si="0"/>
        <v>61</v>
      </c>
      <c r="E41" s="138">
        <v>78</v>
      </c>
      <c r="F41" s="138">
        <v>1</v>
      </c>
      <c r="G41" s="138">
        <v>0</v>
      </c>
      <c r="H41" s="138">
        <v>79</v>
      </c>
      <c r="I41" s="138">
        <v>14</v>
      </c>
      <c r="J41" s="138">
        <v>3</v>
      </c>
      <c r="K41" s="138">
        <v>0</v>
      </c>
      <c r="L41" s="138">
        <v>18</v>
      </c>
      <c r="M41" s="138">
        <v>0</v>
      </c>
      <c r="N41" s="138">
        <v>5</v>
      </c>
      <c r="O41" s="138">
        <v>119</v>
      </c>
      <c r="P41" s="138">
        <v>240</v>
      </c>
      <c r="Q41" s="139">
        <f t="shared" si="1"/>
        <v>0.49583333333333335</v>
      </c>
    </row>
    <row r="42" spans="1:17" ht="14.85" customHeight="1" x14ac:dyDescent="0.25">
      <c r="A42" s="65">
        <v>20</v>
      </c>
      <c r="B42" s="66">
        <v>935</v>
      </c>
      <c r="C42" s="67" t="s">
        <v>126</v>
      </c>
      <c r="D42" s="140">
        <f t="shared" si="0"/>
        <v>48</v>
      </c>
      <c r="E42" s="141">
        <v>62</v>
      </c>
      <c r="F42" s="141">
        <v>1</v>
      </c>
      <c r="G42" s="141">
        <v>0</v>
      </c>
      <c r="H42" s="141">
        <v>63</v>
      </c>
      <c r="I42" s="141">
        <v>14</v>
      </c>
      <c r="J42" s="141">
        <v>15</v>
      </c>
      <c r="K42" s="141">
        <v>0</v>
      </c>
      <c r="L42" s="141">
        <v>2</v>
      </c>
      <c r="M42" s="141">
        <v>0</v>
      </c>
      <c r="N42" s="141">
        <v>3</v>
      </c>
      <c r="O42" s="141">
        <v>97</v>
      </c>
      <c r="P42" s="141">
        <v>253</v>
      </c>
      <c r="Q42" s="142">
        <f t="shared" si="1"/>
        <v>0.38339920948616601</v>
      </c>
    </row>
    <row r="43" spans="1:17" ht="14.85" customHeight="1" x14ac:dyDescent="0.25">
      <c r="A43" s="59" t="s">
        <v>192</v>
      </c>
      <c r="B43" s="60">
        <v>935</v>
      </c>
      <c r="C43" s="61" t="s">
        <v>9</v>
      </c>
      <c r="D43" s="137">
        <f t="shared" si="0"/>
        <v>48</v>
      </c>
      <c r="E43" s="138">
        <v>62</v>
      </c>
      <c r="F43" s="138">
        <v>1</v>
      </c>
      <c r="G43" s="138">
        <v>0</v>
      </c>
      <c r="H43" s="138">
        <v>63</v>
      </c>
      <c r="I43" s="138">
        <v>14</v>
      </c>
      <c r="J43" s="138">
        <v>15</v>
      </c>
      <c r="K43" s="138">
        <v>0</v>
      </c>
      <c r="L43" s="138">
        <v>2</v>
      </c>
      <c r="M43" s="138">
        <v>0</v>
      </c>
      <c r="N43" s="138">
        <v>3</v>
      </c>
      <c r="O43" s="138">
        <v>97</v>
      </c>
      <c r="P43" s="138">
        <v>253</v>
      </c>
      <c r="Q43" s="139">
        <f t="shared" si="1"/>
        <v>0.38339920948616601</v>
      </c>
    </row>
    <row r="44" spans="1:17" ht="14.85" customHeight="1" x14ac:dyDescent="0.25">
      <c r="A44" s="71">
        <v>21</v>
      </c>
      <c r="B44" s="72">
        <v>936</v>
      </c>
      <c r="C44" s="73" t="s">
        <v>126</v>
      </c>
      <c r="D44" s="134">
        <f t="shared" si="0"/>
        <v>17</v>
      </c>
      <c r="E44" s="135">
        <v>9</v>
      </c>
      <c r="F44" s="135">
        <v>0</v>
      </c>
      <c r="G44" s="135">
        <v>0</v>
      </c>
      <c r="H44" s="135">
        <v>9</v>
      </c>
      <c r="I44" s="135">
        <v>26</v>
      </c>
      <c r="J44" s="135">
        <v>7</v>
      </c>
      <c r="K44" s="135">
        <v>0</v>
      </c>
      <c r="L44" s="135">
        <v>1</v>
      </c>
      <c r="M44" s="135">
        <v>0</v>
      </c>
      <c r="N44" s="135">
        <v>1</v>
      </c>
      <c r="O44" s="135">
        <v>44</v>
      </c>
      <c r="P44" s="135">
        <v>89</v>
      </c>
      <c r="Q44" s="136">
        <f t="shared" si="1"/>
        <v>0.4943820224719101</v>
      </c>
    </row>
    <row r="45" spans="1:17" ht="14.85" customHeight="1" x14ac:dyDescent="0.25">
      <c r="A45" s="65">
        <v>22</v>
      </c>
      <c r="B45" s="66">
        <v>936</v>
      </c>
      <c r="C45" s="67" t="s">
        <v>130</v>
      </c>
      <c r="D45" s="140">
        <f t="shared" si="0"/>
        <v>30</v>
      </c>
      <c r="E45" s="141">
        <v>42</v>
      </c>
      <c r="F45" s="141">
        <v>0</v>
      </c>
      <c r="G45" s="141">
        <v>0</v>
      </c>
      <c r="H45" s="141">
        <v>42</v>
      </c>
      <c r="I45" s="141">
        <v>8</v>
      </c>
      <c r="J45" s="141">
        <v>12</v>
      </c>
      <c r="K45" s="141">
        <v>0</v>
      </c>
      <c r="L45" s="141">
        <v>0</v>
      </c>
      <c r="M45" s="141">
        <v>0</v>
      </c>
      <c r="N45" s="141">
        <v>0</v>
      </c>
      <c r="O45" s="141">
        <v>62</v>
      </c>
      <c r="P45" s="141">
        <v>108</v>
      </c>
      <c r="Q45" s="142">
        <f t="shared" si="1"/>
        <v>0.57407407407407407</v>
      </c>
    </row>
    <row r="46" spans="1:17" ht="14.85" customHeight="1" x14ac:dyDescent="0.25">
      <c r="A46" s="59" t="s">
        <v>192</v>
      </c>
      <c r="B46" s="60">
        <v>936</v>
      </c>
      <c r="C46" s="61" t="s">
        <v>11</v>
      </c>
      <c r="D46" s="137">
        <f t="shared" si="0"/>
        <v>17</v>
      </c>
      <c r="E46" s="138">
        <v>51</v>
      </c>
      <c r="F46" s="138">
        <v>0</v>
      </c>
      <c r="G46" s="138">
        <v>0</v>
      </c>
      <c r="H46" s="138">
        <v>51</v>
      </c>
      <c r="I46" s="138">
        <v>34</v>
      </c>
      <c r="J46" s="138">
        <v>19</v>
      </c>
      <c r="K46" s="138">
        <v>0</v>
      </c>
      <c r="L46" s="138">
        <v>1</v>
      </c>
      <c r="M46" s="138">
        <v>0</v>
      </c>
      <c r="N46" s="138">
        <v>1</v>
      </c>
      <c r="O46" s="138">
        <v>106</v>
      </c>
      <c r="P46" s="138">
        <v>197</v>
      </c>
      <c r="Q46" s="139">
        <f t="shared" si="1"/>
        <v>0.53807106598984766</v>
      </c>
    </row>
    <row r="47" spans="1:17" ht="14.85" customHeight="1" x14ac:dyDescent="0.25">
      <c r="A47" s="65">
        <v>23</v>
      </c>
      <c r="B47" s="66">
        <v>937</v>
      </c>
      <c r="C47" s="67" t="s">
        <v>126</v>
      </c>
      <c r="D47" s="140">
        <f t="shared" si="0"/>
        <v>93</v>
      </c>
      <c r="E47" s="141">
        <v>157</v>
      </c>
      <c r="F47" s="141">
        <v>4</v>
      </c>
      <c r="G47" s="141">
        <v>2</v>
      </c>
      <c r="H47" s="141">
        <v>163</v>
      </c>
      <c r="I47" s="141">
        <v>50</v>
      </c>
      <c r="J47" s="141">
        <v>70</v>
      </c>
      <c r="K47" s="141">
        <v>4</v>
      </c>
      <c r="L47" s="141">
        <v>35</v>
      </c>
      <c r="M47" s="141">
        <v>0</v>
      </c>
      <c r="N47" s="141">
        <v>7</v>
      </c>
      <c r="O47" s="141">
        <v>329</v>
      </c>
      <c r="P47" s="141">
        <v>710</v>
      </c>
      <c r="Q47" s="142">
        <f t="shared" si="1"/>
        <v>0.46338028169014084</v>
      </c>
    </row>
    <row r="48" spans="1:17" ht="14.85" customHeight="1" x14ac:dyDescent="0.25">
      <c r="A48" s="59" t="s">
        <v>192</v>
      </c>
      <c r="B48" s="60">
        <v>937</v>
      </c>
      <c r="C48" s="61" t="s">
        <v>9</v>
      </c>
      <c r="D48" s="137">
        <f t="shared" si="0"/>
        <v>93</v>
      </c>
      <c r="E48" s="138">
        <v>157</v>
      </c>
      <c r="F48" s="138">
        <v>4</v>
      </c>
      <c r="G48" s="138">
        <v>2</v>
      </c>
      <c r="H48" s="138">
        <v>163</v>
      </c>
      <c r="I48" s="138">
        <v>50</v>
      </c>
      <c r="J48" s="138">
        <v>70</v>
      </c>
      <c r="K48" s="138">
        <v>4</v>
      </c>
      <c r="L48" s="138">
        <v>35</v>
      </c>
      <c r="M48" s="138">
        <v>0</v>
      </c>
      <c r="N48" s="138">
        <v>7</v>
      </c>
      <c r="O48" s="138">
        <v>329</v>
      </c>
      <c r="P48" s="138">
        <v>710</v>
      </c>
      <c r="Q48" s="139">
        <f t="shared" si="1"/>
        <v>0.46338028169014084</v>
      </c>
    </row>
    <row r="49" spans="1:17" ht="14.85" customHeight="1" x14ac:dyDescent="0.25">
      <c r="A49" s="65">
        <v>24</v>
      </c>
      <c r="B49" s="66">
        <v>939</v>
      </c>
      <c r="C49" s="67" t="s">
        <v>126</v>
      </c>
      <c r="D49" s="140">
        <f t="shared" si="0"/>
        <v>59</v>
      </c>
      <c r="E49" s="141">
        <v>74</v>
      </c>
      <c r="F49" s="141">
        <v>1</v>
      </c>
      <c r="G49" s="141">
        <v>0</v>
      </c>
      <c r="H49" s="141">
        <v>75</v>
      </c>
      <c r="I49" s="141">
        <v>16</v>
      </c>
      <c r="J49" s="141">
        <v>8</v>
      </c>
      <c r="K49" s="141">
        <v>1</v>
      </c>
      <c r="L49" s="141">
        <v>12</v>
      </c>
      <c r="M49" s="141">
        <v>0</v>
      </c>
      <c r="N49" s="141">
        <v>5</v>
      </c>
      <c r="O49" s="141">
        <v>117</v>
      </c>
      <c r="P49" s="141">
        <v>243</v>
      </c>
      <c r="Q49" s="142">
        <f t="shared" si="1"/>
        <v>0.48148148148148145</v>
      </c>
    </row>
    <row r="50" spans="1:17" ht="14.85" customHeight="1" x14ac:dyDescent="0.25">
      <c r="A50" s="59" t="s">
        <v>192</v>
      </c>
      <c r="B50" s="60">
        <v>939</v>
      </c>
      <c r="C50" s="61" t="s">
        <v>9</v>
      </c>
      <c r="D50" s="137">
        <f t="shared" si="0"/>
        <v>59</v>
      </c>
      <c r="E50" s="138">
        <v>74</v>
      </c>
      <c r="F50" s="138">
        <v>1</v>
      </c>
      <c r="G50" s="138">
        <v>0</v>
      </c>
      <c r="H50" s="138">
        <v>75</v>
      </c>
      <c r="I50" s="138">
        <v>16</v>
      </c>
      <c r="J50" s="138">
        <v>8</v>
      </c>
      <c r="K50" s="138">
        <v>1</v>
      </c>
      <c r="L50" s="138">
        <v>12</v>
      </c>
      <c r="M50" s="138">
        <v>0</v>
      </c>
      <c r="N50" s="138">
        <v>5</v>
      </c>
      <c r="O50" s="138">
        <v>117</v>
      </c>
      <c r="P50" s="138">
        <v>243</v>
      </c>
      <c r="Q50" s="139">
        <f t="shared" si="1"/>
        <v>0.48148148148148145</v>
      </c>
    </row>
    <row r="51" spans="1:17" ht="14.45" customHeight="1" x14ac:dyDescent="0.25">
      <c r="A51" s="65">
        <v>25</v>
      </c>
      <c r="B51" s="66">
        <v>940</v>
      </c>
      <c r="C51" s="67" t="s">
        <v>126</v>
      </c>
      <c r="D51" s="140">
        <f t="shared" si="0"/>
        <v>66</v>
      </c>
      <c r="E51" s="141">
        <v>85</v>
      </c>
      <c r="F51" s="141">
        <v>1</v>
      </c>
      <c r="G51" s="141">
        <v>1</v>
      </c>
      <c r="H51" s="141">
        <v>87</v>
      </c>
      <c r="I51" s="141">
        <v>21</v>
      </c>
      <c r="J51" s="141">
        <v>14</v>
      </c>
      <c r="K51" s="141">
        <v>0</v>
      </c>
      <c r="L51" s="141">
        <v>2</v>
      </c>
      <c r="M51" s="141">
        <v>0</v>
      </c>
      <c r="N51" s="141">
        <v>4</v>
      </c>
      <c r="O51" s="141">
        <v>128</v>
      </c>
      <c r="P51" s="141">
        <v>295</v>
      </c>
      <c r="Q51" s="142">
        <f t="shared" si="1"/>
        <v>0.43389830508474575</v>
      </c>
    </row>
    <row r="52" spans="1:17" ht="14.45" customHeight="1" x14ac:dyDescent="0.25">
      <c r="A52" s="59" t="s">
        <v>192</v>
      </c>
      <c r="B52" s="60">
        <v>940</v>
      </c>
      <c r="C52" s="61" t="s">
        <v>9</v>
      </c>
      <c r="D52" s="137">
        <f t="shared" si="0"/>
        <v>66</v>
      </c>
      <c r="E52" s="138">
        <v>85</v>
      </c>
      <c r="F52" s="138">
        <v>1</v>
      </c>
      <c r="G52" s="138">
        <v>1</v>
      </c>
      <c r="H52" s="138">
        <v>87</v>
      </c>
      <c r="I52" s="138">
        <v>21</v>
      </c>
      <c r="J52" s="138">
        <v>14</v>
      </c>
      <c r="K52" s="138">
        <v>0</v>
      </c>
      <c r="L52" s="138">
        <v>2</v>
      </c>
      <c r="M52" s="138">
        <v>0</v>
      </c>
      <c r="N52" s="138">
        <v>4</v>
      </c>
      <c r="O52" s="138">
        <v>128</v>
      </c>
      <c r="P52" s="138">
        <v>295</v>
      </c>
      <c r="Q52" s="139">
        <f t="shared" si="1"/>
        <v>0.43389830508474575</v>
      </c>
    </row>
    <row r="53" spans="1:17" ht="14.45" customHeight="1" x14ac:dyDescent="0.25">
      <c r="A53" s="65">
        <v>26</v>
      </c>
      <c r="B53" s="66">
        <v>942</v>
      </c>
      <c r="C53" s="67" t="s">
        <v>126</v>
      </c>
      <c r="D53" s="140">
        <f t="shared" si="0"/>
        <v>50</v>
      </c>
      <c r="E53" s="141">
        <v>72</v>
      </c>
      <c r="F53" s="141">
        <v>0</v>
      </c>
      <c r="G53" s="141">
        <v>0</v>
      </c>
      <c r="H53" s="141">
        <v>72</v>
      </c>
      <c r="I53" s="141">
        <v>13</v>
      </c>
      <c r="J53" s="141">
        <v>22</v>
      </c>
      <c r="K53" s="141">
        <v>3</v>
      </c>
      <c r="L53" s="141">
        <v>19</v>
      </c>
      <c r="M53" s="141">
        <v>0</v>
      </c>
      <c r="N53" s="141">
        <v>1</v>
      </c>
      <c r="O53" s="141">
        <v>130</v>
      </c>
      <c r="P53" s="141">
        <v>345</v>
      </c>
      <c r="Q53" s="142">
        <f t="shared" si="1"/>
        <v>0.37681159420289856</v>
      </c>
    </row>
    <row r="54" spans="1:17" ht="14.45" customHeight="1" x14ac:dyDescent="0.25">
      <c r="A54" s="59" t="s">
        <v>192</v>
      </c>
      <c r="B54" s="60">
        <v>942</v>
      </c>
      <c r="C54" s="61" t="s">
        <v>9</v>
      </c>
      <c r="D54" s="137">
        <f t="shared" si="0"/>
        <v>50</v>
      </c>
      <c r="E54" s="138">
        <v>72</v>
      </c>
      <c r="F54" s="138">
        <v>0</v>
      </c>
      <c r="G54" s="138">
        <v>0</v>
      </c>
      <c r="H54" s="138">
        <v>72</v>
      </c>
      <c r="I54" s="138">
        <v>13</v>
      </c>
      <c r="J54" s="138">
        <v>22</v>
      </c>
      <c r="K54" s="138">
        <v>3</v>
      </c>
      <c r="L54" s="138">
        <v>19</v>
      </c>
      <c r="M54" s="138">
        <v>0</v>
      </c>
      <c r="N54" s="138">
        <v>1</v>
      </c>
      <c r="O54" s="138">
        <v>130</v>
      </c>
      <c r="P54" s="138">
        <v>345</v>
      </c>
      <c r="Q54" s="139">
        <f t="shared" si="1"/>
        <v>0.37681159420289856</v>
      </c>
    </row>
    <row r="55" spans="1:17" ht="14.45" customHeight="1" x14ac:dyDescent="0.25">
      <c r="A55" s="65">
        <v>27</v>
      </c>
      <c r="B55" s="66">
        <v>943</v>
      </c>
      <c r="C55" s="67" t="s">
        <v>126</v>
      </c>
      <c r="D55" s="140">
        <f t="shared" si="0"/>
        <v>127</v>
      </c>
      <c r="E55" s="141">
        <v>145</v>
      </c>
      <c r="F55" s="141">
        <v>0</v>
      </c>
      <c r="G55" s="141">
        <v>0</v>
      </c>
      <c r="H55" s="141">
        <v>145</v>
      </c>
      <c r="I55" s="141">
        <v>18</v>
      </c>
      <c r="J55" s="141">
        <v>11</v>
      </c>
      <c r="K55" s="141">
        <v>0</v>
      </c>
      <c r="L55" s="141">
        <v>13</v>
      </c>
      <c r="M55" s="141">
        <v>1</v>
      </c>
      <c r="N55" s="141">
        <v>2</v>
      </c>
      <c r="O55" s="141">
        <v>190</v>
      </c>
      <c r="P55" s="141">
        <v>342</v>
      </c>
      <c r="Q55" s="142">
        <f t="shared" si="1"/>
        <v>0.55555555555555558</v>
      </c>
    </row>
    <row r="56" spans="1:17" ht="14.45" customHeight="1" x14ac:dyDescent="0.25">
      <c r="A56" s="59" t="s">
        <v>192</v>
      </c>
      <c r="B56" s="60">
        <v>943</v>
      </c>
      <c r="C56" s="61" t="s">
        <v>9</v>
      </c>
      <c r="D56" s="137">
        <f t="shared" si="0"/>
        <v>127</v>
      </c>
      <c r="E56" s="138">
        <v>145</v>
      </c>
      <c r="F56" s="138">
        <v>0</v>
      </c>
      <c r="G56" s="138">
        <v>0</v>
      </c>
      <c r="H56" s="138">
        <v>145</v>
      </c>
      <c r="I56" s="138">
        <v>18</v>
      </c>
      <c r="J56" s="138">
        <v>11</v>
      </c>
      <c r="K56" s="138">
        <v>0</v>
      </c>
      <c r="L56" s="138">
        <v>13</v>
      </c>
      <c r="M56" s="138">
        <v>1</v>
      </c>
      <c r="N56" s="138">
        <v>2</v>
      </c>
      <c r="O56" s="138">
        <v>190</v>
      </c>
      <c r="P56" s="138">
        <v>342</v>
      </c>
      <c r="Q56" s="139">
        <f t="shared" si="1"/>
        <v>0.55555555555555558</v>
      </c>
    </row>
    <row r="57" spans="1:17" ht="14.45" customHeight="1" x14ac:dyDescent="0.25">
      <c r="A57" s="65">
        <v>28</v>
      </c>
      <c r="B57" s="66">
        <v>945</v>
      </c>
      <c r="C57" s="67" t="s">
        <v>126</v>
      </c>
      <c r="D57" s="140">
        <f t="shared" si="0"/>
        <v>20</v>
      </c>
      <c r="E57" s="141">
        <v>9</v>
      </c>
      <c r="F57" s="141">
        <v>1</v>
      </c>
      <c r="G57" s="141">
        <v>0</v>
      </c>
      <c r="H57" s="141">
        <v>10</v>
      </c>
      <c r="I57" s="141">
        <v>30</v>
      </c>
      <c r="J57" s="141">
        <v>3</v>
      </c>
      <c r="K57" s="141">
        <v>1</v>
      </c>
      <c r="L57" s="141">
        <v>1</v>
      </c>
      <c r="M57" s="141">
        <v>0</v>
      </c>
      <c r="N57" s="141">
        <v>1</v>
      </c>
      <c r="O57" s="141">
        <v>46</v>
      </c>
      <c r="P57" s="141">
        <v>128</v>
      </c>
      <c r="Q57" s="142">
        <f t="shared" si="1"/>
        <v>0.359375</v>
      </c>
    </row>
    <row r="58" spans="1:17" ht="14.45" customHeight="1" x14ac:dyDescent="0.25">
      <c r="A58" s="59" t="s">
        <v>192</v>
      </c>
      <c r="B58" s="60">
        <v>945</v>
      </c>
      <c r="C58" s="61" t="s">
        <v>9</v>
      </c>
      <c r="D58" s="137">
        <f t="shared" si="0"/>
        <v>20</v>
      </c>
      <c r="E58" s="138">
        <v>9</v>
      </c>
      <c r="F58" s="138">
        <v>1</v>
      </c>
      <c r="G58" s="138">
        <v>0</v>
      </c>
      <c r="H58" s="138">
        <v>10</v>
      </c>
      <c r="I58" s="138">
        <v>30</v>
      </c>
      <c r="J58" s="138">
        <v>3</v>
      </c>
      <c r="K58" s="138">
        <v>1</v>
      </c>
      <c r="L58" s="138">
        <v>1</v>
      </c>
      <c r="M58" s="138">
        <v>0</v>
      </c>
      <c r="N58" s="138">
        <v>1</v>
      </c>
      <c r="O58" s="138">
        <v>46</v>
      </c>
      <c r="P58" s="138">
        <v>128</v>
      </c>
      <c r="Q58" s="139">
        <f t="shared" si="1"/>
        <v>0.359375</v>
      </c>
    </row>
    <row r="59" spans="1:17" ht="14.45" customHeight="1" x14ac:dyDescent="0.25">
      <c r="A59" s="65">
        <v>29</v>
      </c>
      <c r="B59" s="66">
        <v>946</v>
      </c>
      <c r="C59" s="67" t="s">
        <v>126</v>
      </c>
      <c r="D59" s="140">
        <f t="shared" si="0"/>
        <v>38</v>
      </c>
      <c r="E59" s="141">
        <v>149</v>
      </c>
      <c r="F59" s="141">
        <v>1</v>
      </c>
      <c r="G59" s="141">
        <v>1</v>
      </c>
      <c r="H59" s="141">
        <v>151</v>
      </c>
      <c r="I59" s="141">
        <v>113</v>
      </c>
      <c r="J59" s="141">
        <v>80</v>
      </c>
      <c r="K59" s="141">
        <v>4</v>
      </c>
      <c r="L59" s="141">
        <v>23</v>
      </c>
      <c r="M59" s="141">
        <v>0</v>
      </c>
      <c r="N59" s="141">
        <v>4</v>
      </c>
      <c r="O59" s="141">
        <v>375</v>
      </c>
      <c r="P59" s="141">
        <v>644</v>
      </c>
      <c r="Q59" s="142">
        <f t="shared" si="1"/>
        <v>0.58229813664596275</v>
      </c>
    </row>
    <row r="60" spans="1:17" ht="14.45" customHeight="1" x14ac:dyDescent="0.25">
      <c r="A60" s="77" t="s">
        <v>192</v>
      </c>
      <c r="B60" s="78">
        <v>946</v>
      </c>
      <c r="C60" s="79" t="s">
        <v>9</v>
      </c>
      <c r="D60" s="152">
        <f t="shared" si="0"/>
        <v>38</v>
      </c>
      <c r="E60" s="145">
        <v>149</v>
      </c>
      <c r="F60" s="145">
        <v>1</v>
      </c>
      <c r="G60" s="145">
        <v>1</v>
      </c>
      <c r="H60" s="145">
        <v>151</v>
      </c>
      <c r="I60" s="145">
        <v>113</v>
      </c>
      <c r="J60" s="145">
        <v>80</v>
      </c>
      <c r="K60" s="145">
        <v>4</v>
      </c>
      <c r="L60" s="145">
        <v>23</v>
      </c>
      <c r="M60" s="145">
        <v>0</v>
      </c>
      <c r="N60" s="145">
        <v>4</v>
      </c>
      <c r="O60" s="145">
        <v>375</v>
      </c>
      <c r="P60" s="145">
        <v>644</v>
      </c>
      <c r="Q60" s="146">
        <f t="shared" si="1"/>
        <v>0.58229813664596275</v>
      </c>
    </row>
    <row r="61" spans="1:17" ht="12" customHeight="1" x14ac:dyDescent="0.25">
      <c r="B61" s="2"/>
      <c r="C61" s="2"/>
      <c r="D61" s="2"/>
    </row>
    <row r="62" spans="1:17" ht="17.100000000000001" customHeight="1" x14ac:dyDescent="0.3">
      <c r="A62" s="427" t="s">
        <v>43</v>
      </c>
      <c r="B62" s="405"/>
      <c r="C62" s="406"/>
      <c r="D62" s="407" t="s">
        <v>35</v>
      </c>
      <c r="E62" s="436" t="s">
        <v>234</v>
      </c>
      <c r="F62" s="437"/>
      <c r="G62" s="437"/>
      <c r="H62" s="437"/>
      <c r="I62" s="437"/>
      <c r="J62" s="437"/>
      <c r="K62" s="437"/>
      <c r="L62" s="437"/>
      <c r="M62" s="437"/>
      <c r="N62" s="438"/>
      <c r="O62" s="407" t="s">
        <v>39</v>
      </c>
      <c r="P62" s="407" t="s">
        <v>211</v>
      </c>
      <c r="Q62" s="366" t="s">
        <v>33</v>
      </c>
    </row>
    <row r="63" spans="1:17" ht="15.75" customHeight="1" x14ac:dyDescent="0.25">
      <c r="A63" s="431" t="s">
        <v>123</v>
      </c>
      <c r="B63" s="425" t="s">
        <v>25</v>
      </c>
      <c r="C63" s="425" t="s">
        <v>26</v>
      </c>
      <c r="D63" s="408"/>
      <c r="E63" s="14"/>
      <c r="F63" s="7"/>
      <c r="G63" s="52" t="s">
        <v>38</v>
      </c>
      <c r="H63" s="410" t="s">
        <v>34</v>
      </c>
      <c r="I63" s="35"/>
      <c r="J63" s="7"/>
      <c r="K63" s="7"/>
      <c r="L63" s="7"/>
      <c r="M63" s="43"/>
      <c r="N63" s="96"/>
      <c r="O63" s="408"/>
      <c r="P63" s="408"/>
      <c r="Q63" s="367"/>
    </row>
    <row r="64" spans="1:17" ht="15.75" x14ac:dyDescent="0.25">
      <c r="A64" s="432"/>
      <c r="B64" s="360"/>
      <c r="C64" s="360"/>
      <c r="D64" s="408"/>
      <c r="E64" s="14"/>
      <c r="F64" s="7"/>
      <c r="G64" s="7"/>
      <c r="H64" s="410"/>
      <c r="I64" s="35"/>
      <c r="J64" s="7"/>
      <c r="K64" s="7"/>
      <c r="L64" s="7"/>
      <c r="M64" s="7"/>
      <c r="N64" s="12"/>
      <c r="O64" s="408"/>
      <c r="P64" s="408"/>
      <c r="Q64" s="367"/>
    </row>
    <row r="65" spans="1:17" ht="15.75" x14ac:dyDescent="0.25">
      <c r="A65" s="432"/>
      <c r="B65" s="360"/>
      <c r="C65" s="360"/>
      <c r="D65" s="408"/>
      <c r="E65" s="15"/>
      <c r="F65" s="8"/>
      <c r="G65" s="8"/>
      <c r="H65" s="8"/>
      <c r="I65" s="35"/>
      <c r="J65" s="7"/>
      <c r="K65" s="8"/>
      <c r="L65" s="8"/>
      <c r="M65" s="8"/>
      <c r="N65" s="13"/>
      <c r="O65" s="408"/>
      <c r="P65" s="408"/>
      <c r="Q65" s="367"/>
    </row>
    <row r="66" spans="1:17" ht="17.100000000000001" customHeight="1" x14ac:dyDescent="0.25">
      <c r="A66" s="433"/>
      <c r="B66" s="360"/>
      <c r="C66" s="426"/>
      <c r="D66" s="365"/>
      <c r="E66" s="297" t="s">
        <v>0</v>
      </c>
      <c r="F66" s="293" t="s">
        <v>2</v>
      </c>
      <c r="G66" s="293" t="s">
        <v>8</v>
      </c>
      <c r="H66" s="293" t="s">
        <v>34</v>
      </c>
      <c r="I66" s="293" t="s">
        <v>1</v>
      </c>
      <c r="J66" s="293" t="s">
        <v>4</v>
      </c>
      <c r="K66" s="293" t="s">
        <v>5</v>
      </c>
      <c r="L66" s="293" t="s">
        <v>7</v>
      </c>
      <c r="M66" s="294" t="s">
        <v>32</v>
      </c>
      <c r="N66" s="295" t="s">
        <v>40</v>
      </c>
      <c r="O66" s="409"/>
      <c r="P66" s="409"/>
      <c r="Q66" s="368"/>
    </row>
    <row r="67" spans="1:17" s="30" customFormat="1" ht="17.100000000000001" customHeight="1" x14ac:dyDescent="0.25">
      <c r="A67" s="434" t="s">
        <v>192</v>
      </c>
      <c r="B67" s="434">
        <v>23</v>
      </c>
      <c r="C67" s="434">
        <v>29</v>
      </c>
      <c r="D67" s="202">
        <f t="shared" ref="D67" si="2">(LARGE(H67:L67,1)-LARGE(H67:L67,2))</f>
        <v>984</v>
      </c>
      <c r="E67" s="125">
        <f>SUM(E9:E60)/2</f>
        <v>2369</v>
      </c>
      <c r="F67" s="125">
        <f t="shared" ref="F67:P67" si="3">SUM(F9:F60)/2</f>
        <v>22</v>
      </c>
      <c r="G67" s="125">
        <f t="shared" si="3"/>
        <v>9</v>
      </c>
      <c r="H67" s="155">
        <f t="shared" si="3"/>
        <v>2400</v>
      </c>
      <c r="I67" s="155">
        <f t="shared" si="3"/>
        <v>1416</v>
      </c>
      <c r="J67" s="155">
        <f t="shared" si="3"/>
        <v>1099</v>
      </c>
      <c r="K67" s="155">
        <f t="shared" si="3"/>
        <v>40</v>
      </c>
      <c r="L67" s="155">
        <f t="shared" si="3"/>
        <v>301</v>
      </c>
      <c r="M67" s="155">
        <f t="shared" si="3"/>
        <v>2</v>
      </c>
      <c r="N67" s="125">
        <f t="shared" si="3"/>
        <v>103</v>
      </c>
      <c r="O67" s="33">
        <f>SUM(H67:N67)</f>
        <v>5361</v>
      </c>
      <c r="P67" s="125">
        <f t="shared" si="3"/>
        <v>9787</v>
      </c>
      <c r="Q67" s="126">
        <f t="shared" ref="Q67" si="4">O67/P67</f>
        <v>0.54776744661285381</v>
      </c>
    </row>
    <row r="68" spans="1:17" s="30" customFormat="1" ht="17.100000000000001" customHeight="1" x14ac:dyDescent="0.25">
      <c r="A68" s="435"/>
      <c r="B68" s="435"/>
      <c r="C68" s="435"/>
      <c r="D68" s="127">
        <f>D67/$O67</f>
        <v>0.18354784555120313</v>
      </c>
      <c r="E68" s="127">
        <f t="shared" ref="E68:N68" si="5">E67/$O67</f>
        <v>0.44189516881178886</v>
      </c>
      <c r="F68" s="127">
        <f t="shared" si="5"/>
        <v>4.1037119940309646E-3</v>
      </c>
      <c r="G68" s="127">
        <f t="shared" si="5"/>
        <v>1.6787912702853946E-3</v>
      </c>
      <c r="H68" s="127">
        <f t="shared" si="5"/>
        <v>0.4476776720761052</v>
      </c>
      <c r="I68" s="127">
        <f t="shared" si="5"/>
        <v>0.26412982652490208</v>
      </c>
      <c r="J68" s="127">
        <f t="shared" si="5"/>
        <v>0.20499906733818318</v>
      </c>
      <c r="K68" s="127">
        <f t="shared" si="5"/>
        <v>7.4612945346017538E-3</v>
      </c>
      <c r="L68" s="127">
        <f t="shared" si="5"/>
        <v>5.6146241372878193E-2</v>
      </c>
      <c r="M68" s="127">
        <f t="shared" si="5"/>
        <v>3.7306472673008767E-4</v>
      </c>
      <c r="N68" s="127">
        <f t="shared" si="5"/>
        <v>1.9212833426599515E-2</v>
      </c>
      <c r="O68" s="127">
        <f>O67/$O67</f>
        <v>1</v>
      </c>
      <c r="P68" s="128"/>
      <c r="Q68" s="128"/>
    </row>
    <row r="69" spans="1:17" ht="12" customHeight="1" x14ac:dyDescent="0.25">
      <c r="B69" s="2"/>
      <c r="C69" s="2"/>
      <c r="D69" s="2"/>
    </row>
    <row r="70" spans="1:17" ht="17.100000000000001" customHeight="1" x14ac:dyDescent="0.3">
      <c r="A70" s="427" t="s">
        <v>43</v>
      </c>
      <c r="B70" s="405"/>
      <c r="C70" s="406"/>
      <c r="D70" s="407" t="s">
        <v>35</v>
      </c>
      <c r="E70" s="436" t="s">
        <v>239</v>
      </c>
      <c r="F70" s="437"/>
      <c r="G70" s="437"/>
      <c r="H70" s="437"/>
      <c r="I70" s="437"/>
      <c r="J70" s="437"/>
      <c r="K70" s="437"/>
      <c r="L70" s="437"/>
      <c r="M70" s="437"/>
      <c r="N70" s="438"/>
      <c r="O70" s="407" t="s">
        <v>39</v>
      </c>
      <c r="P70" s="407" t="s">
        <v>211</v>
      </c>
      <c r="Q70" s="503" t="s">
        <v>33</v>
      </c>
    </row>
    <row r="71" spans="1:17" ht="15.75" customHeight="1" x14ac:dyDescent="0.25">
      <c r="A71" s="431" t="s">
        <v>123</v>
      </c>
      <c r="B71" s="425" t="s">
        <v>25</v>
      </c>
      <c r="C71" s="425" t="s">
        <v>26</v>
      </c>
      <c r="D71" s="408"/>
      <c r="E71" s="415"/>
      <c r="F71" s="416"/>
      <c r="G71" s="421"/>
      <c r="H71" s="416"/>
      <c r="I71" s="35"/>
      <c r="J71" s="7"/>
      <c r="K71" s="7"/>
      <c r="L71" s="7"/>
      <c r="M71" s="43"/>
      <c r="N71" s="96"/>
      <c r="O71" s="408"/>
      <c r="P71" s="408"/>
      <c r="Q71" s="504"/>
    </row>
    <row r="72" spans="1:17" ht="15.75" x14ac:dyDescent="0.25">
      <c r="A72" s="432"/>
      <c r="B72" s="360"/>
      <c r="C72" s="360"/>
      <c r="D72" s="408"/>
      <c r="E72" s="417"/>
      <c r="F72" s="418"/>
      <c r="G72" s="422"/>
      <c r="H72" s="418"/>
      <c r="I72" s="35"/>
      <c r="J72" s="7"/>
      <c r="K72" s="7"/>
      <c r="L72" s="7"/>
      <c r="M72" s="7"/>
      <c r="N72" s="12"/>
      <c r="O72" s="408"/>
      <c r="P72" s="408"/>
      <c r="Q72" s="504"/>
    </row>
    <row r="73" spans="1:17" ht="15.75" x14ac:dyDescent="0.25">
      <c r="A73" s="432"/>
      <c r="B73" s="360"/>
      <c r="C73" s="360"/>
      <c r="D73" s="408"/>
      <c r="E73" s="456"/>
      <c r="F73" s="450"/>
      <c r="G73" s="451"/>
      <c r="H73" s="450"/>
      <c r="I73" s="35"/>
      <c r="J73" s="7"/>
      <c r="K73" s="8"/>
      <c r="L73" s="8"/>
      <c r="M73" s="8"/>
      <c r="N73" s="13"/>
      <c r="O73" s="408"/>
      <c r="P73" s="408"/>
      <c r="Q73" s="504"/>
    </row>
    <row r="74" spans="1:17" ht="17.100000000000001" customHeight="1" x14ac:dyDescent="0.25">
      <c r="A74" s="433"/>
      <c r="B74" s="360"/>
      <c r="C74" s="426"/>
      <c r="D74" s="365"/>
      <c r="E74" s="457" t="s">
        <v>0</v>
      </c>
      <c r="F74" s="453"/>
      <c r="G74" s="454" t="s">
        <v>2</v>
      </c>
      <c r="H74" s="453"/>
      <c r="I74" s="293" t="s">
        <v>1</v>
      </c>
      <c r="J74" s="293" t="s">
        <v>4</v>
      </c>
      <c r="K74" s="293" t="s">
        <v>5</v>
      </c>
      <c r="L74" s="293" t="s">
        <v>7</v>
      </c>
      <c r="M74" s="294" t="s">
        <v>32</v>
      </c>
      <c r="N74" s="295" t="s">
        <v>40</v>
      </c>
      <c r="O74" s="409"/>
      <c r="P74" s="409"/>
      <c r="Q74" s="505"/>
    </row>
    <row r="75" spans="1:17" s="30" customFormat="1" ht="17.100000000000001" customHeight="1" x14ac:dyDescent="0.25">
      <c r="A75" s="434" t="s">
        <v>192</v>
      </c>
      <c r="B75" s="434">
        <v>23</v>
      </c>
      <c r="C75" s="434">
        <v>29</v>
      </c>
      <c r="D75" s="202">
        <f>(LARGE(E75:L75,1)-LARGE(E75:L75,2))</f>
        <v>958</v>
      </c>
      <c r="E75" s="411">
        <f>ROUND(G67/2,0)+E67</f>
        <v>2374</v>
      </c>
      <c r="F75" s="412"/>
      <c r="G75" s="411">
        <f>INT(G67/2)+F67</f>
        <v>26</v>
      </c>
      <c r="H75" s="412"/>
      <c r="I75" s="125">
        <f>I67</f>
        <v>1416</v>
      </c>
      <c r="J75" s="125">
        <f t="shared" ref="J75:P75" si="6">J67</f>
        <v>1099</v>
      </c>
      <c r="K75" s="125">
        <f t="shared" si="6"/>
        <v>40</v>
      </c>
      <c r="L75" s="125">
        <f t="shared" si="6"/>
        <v>301</v>
      </c>
      <c r="M75" s="206">
        <f t="shared" si="6"/>
        <v>2</v>
      </c>
      <c r="N75" s="125">
        <f t="shared" si="6"/>
        <v>103</v>
      </c>
      <c r="O75" s="33">
        <f>INT(SUM(E75:N75))</f>
        <v>5361</v>
      </c>
      <c r="P75" s="125">
        <f t="shared" si="6"/>
        <v>9787</v>
      </c>
      <c r="Q75" s="126">
        <f t="shared" ref="Q75" si="7">O75/P75</f>
        <v>0.54776744661285381</v>
      </c>
    </row>
    <row r="76" spans="1:17" s="30" customFormat="1" ht="17.100000000000001" customHeight="1" x14ac:dyDescent="0.25">
      <c r="A76" s="435"/>
      <c r="B76" s="435"/>
      <c r="C76" s="435"/>
      <c r="D76" s="127">
        <f t="shared" ref="D76" si="8">D75/$O75</f>
        <v>0.178698004103712</v>
      </c>
      <c r="E76" s="445">
        <f>E75/$O75</f>
        <v>0.44282783062861408</v>
      </c>
      <c r="F76" s="446"/>
      <c r="G76" s="445">
        <f>G75/$O75</f>
        <v>4.8498414474911393E-3</v>
      </c>
      <c r="H76" s="446"/>
      <c r="I76" s="127">
        <f t="shared" ref="I76" si="9">I75/$O75</f>
        <v>0.26412982652490208</v>
      </c>
      <c r="J76" s="127">
        <f t="shared" ref="J76" si="10">J75/$O75</f>
        <v>0.20499906733818318</v>
      </c>
      <c r="K76" s="127">
        <f t="shared" ref="K76" si="11">K75/$O75</f>
        <v>7.4612945346017538E-3</v>
      </c>
      <c r="L76" s="127">
        <f t="shared" ref="L76" si="12">L75/$O75</f>
        <v>5.6146241372878193E-2</v>
      </c>
      <c r="M76" s="127">
        <f t="shared" ref="M76" si="13">M75/$O75</f>
        <v>3.7306472673008767E-4</v>
      </c>
      <c r="N76" s="127">
        <f t="shared" ref="N76" si="14">N75/$O75</f>
        <v>1.9212833426599515E-2</v>
      </c>
      <c r="O76" s="127">
        <f>O75/$O75</f>
        <v>1</v>
      </c>
      <c r="P76" s="128"/>
      <c r="Q76" s="128"/>
    </row>
    <row r="77" spans="1:17" x14ac:dyDescent="0.25">
      <c r="B77" s="2"/>
      <c r="C77" s="2"/>
      <c r="D77" s="2"/>
    </row>
    <row r="78" spans="1:17" x14ac:dyDescent="0.25">
      <c r="B78" s="2"/>
      <c r="C78" s="2"/>
      <c r="D78" s="2"/>
    </row>
    <row r="79" spans="1:17" x14ac:dyDescent="0.25">
      <c r="B79" s="2"/>
      <c r="C79" s="2"/>
      <c r="D79" s="2"/>
    </row>
    <row r="80" spans="1:17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</sheetData>
  <mergeCells count="40">
    <mergeCell ref="A75:A76"/>
    <mergeCell ref="B75:B76"/>
    <mergeCell ref="C75:C76"/>
    <mergeCell ref="B5:C7"/>
    <mergeCell ref="A63:A66"/>
    <mergeCell ref="B63:B66"/>
    <mergeCell ref="A67:A68"/>
    <mergeCell ref="B67:B68"/>
    <mergeCell ref="A71:A74"/>
    <mergeCell ref="B71:B74"/>
    <mergeCell ref="A70:C70"/>
    <mergeCell ref="C71:C74"/>
    <mergeCell ref="A62:C62"/>
    <mergeCell ref="C63:C66"/>
    <mergeCell ref="C67:C68"/>
    <mergeCell ref="G76:H76"/>
    <mergeCell ref="E71:F73"/>
    <mergeCell ref="G71:H73"/>
    <mergeCell ref="E74:F74"/>
    <mergeCell ref="G74:H74"/>
    <mergeCell ref="E75:F75"/>
    <mergeCell ref="G75:H75"/>
    <mergeCell ref="E76:F76"/>
    <mergeCell ref="D70:D74"/>
    <mergeCell ref="E70:N70"/>
    <mergeCell ref="O70:O74"/>
    <mergeCell ref="P70:P74"/>
    <mergeCell ref="Q70:Q74"/>
    <mergeCell ref="Q4:Q8"/>
    <mergeCell ref="D62:D66"/>
    <mergeCell ref="E62:N62"/>
    <mergeCell ref="H63:H64"/>
    <mergeCell ref="O62:O66"/>
    <mergeCell ref="P62:P66"/>
    <mergeCell ref="Q62:Q66"/>
    <mergeCell ref="E4:N4"/>
    <mergeCell ref="D4:D8"/>
    <mergeCell ref="H5:H6"/>
    <mergeCell ref="O4:O8"/>
    <mergeCell ref="P4:P8"/>
  </mergeCells>
  <conditionalFormatting sqref="H11:M11">
    <cfRule type="cellIs" dxfId="1072" priority="139" operator="equal">
      <formula>LARGE($H11:$M11,2)</formula>
    </cfRule>
    <cfRule type="cellIs" dxfId="1071" priority="140" operator="equal">
      <formula>LARGE($H11:$M11,1)</formula>
    </cfRule>
  </conditionalFormatting>
  <conditionalFormatting sqref="H14:M14">
    <cfRule type="cellIs" dxfId="1070" priority="137" operator="equal">
      <formula>LARGE($H14:$M14,2)</formula>
    </cfRule>
    <cfRule type="cellIs" dxfId="1069" priority="138" operator="equal">
      <formula>LARGE($H14:$M14,1)</formula>
    </cfRule>
  </conditionalFormatting>
  <conditionalFormatting sqref="H18:M18">
    <cfRule type="cellIs" dxfId="1068" priority="135" operator="equal">
      <formula>LARGE($H18:$M18,2)</formula>
    </cfRule>
    <cfRule type="cellIs" dxfId="1067" priority="136" operator="equal">
      <formula>LARGE($H18:$M18,1)</formula>
    </cfRule>
  </conditionalFormatting>
  <conditionalFormatting sqref="H21:M21">
    <cfRule type="cellIs" dxfId="1066" priority="133" operator="equal">
      <formula>LARGE($H21:$M21,2)</formula>
    </cfRule>
    <cfRule type="cellIs" dxfId="1065" priority="134" operator="equal">
      <formula>LARGE($H21:$M21,1)</formula>
    </cfRule>
  </conditionalFormatting>
  <conditionalFormatting sqref="H23:M23">
    <cfRule type="cellIs" dxfId="1064" priority="132" operator="equal">
      <formula>LARGE($H23:$M23,1)</formula>
    </cfRule>
  </conditionalFormatting>
  <conditionalFormatting sqref="H25:M25">
    <cfRule type="cellIs" dxfId="1063" priority="129" operator="equal">
      <formula>LARGE($H25:$M25,2)</formula>
    </cfRule>
    <cfRule type="cellIs" dxfId="1062" priority="130" operator="equal">
      <formula>LARGE($H25:$M25,1)</formula>
    </cfRule>
  </conditionalFormatting>
  <conditionalFormatting sqref="H27:M27">
    <cfRule type="cellIs" dxfId="1061" priority="127" operator="equal">
      <formula>LARGE($H27:$M27,2)</formula>
    </cfRule>
    <cfRule type="cellIs" dxfId="1060" priority="128" operator="equal">
      <formula>LARGE($H27:$M27,1)</formula>
    </cfRule>
  </conditionalFormatting>
  <conditionalFormatting sqref="H29:M29">
    <cfRule type="cellIs" dxfId="1059" priority="125" operator="equal">
      <formula>LARGE($H29:$M29,2)</formula>
    </cfRule>
    <cfRule type="cellIs" dxfId="1058" priority="126" operator="equal">
      <formula>LARGE($H29:$M29,1)</formula>
    </cfRule>
  </conditionalFormatting>
  <conditionalFormatting sqref="H31:M31">
    <cfRule type="cellIs" dxfId="1057" priority="123" operator="equal">
      <formula>LARGE($H31:$M31,2)</formula>
    </cfRule>
    <cfRule type="cellIs" dxfId="1056" priority="124" operator="equal">
      <formula>LARGE($H31:$M31,1)</formula>
    </cfRule>
  </conditionalFormatting>
  <conditionalFormatting sqref="H33:M33">
    <cfRule type="cellIs" dxfId="1055" priority="121" operator="equal">
      <formula>LARGE($H33:$M33,2)</formula>
    </cfRule>
    <cfRule type="cellIs" dxfId="1054" priority="122" operator="equal">
      <formula>LARGE($H33:$M33,1)</formula>
    </cfRule>
  </conditionalFormatting>
  <conditionalFormatting sqref="H39:M39">
    <cfRule type="cellIs" dxfId="1053" priority="119" operator="equal">
      <formula>LARGE($H39:$M39,2)</formula>
    </cfRule>
    <cfRule type="cellIs" dxfId="1052" priority="120" operator="equal">
      <formula>LARGE($H39:$M39,1)</formula>
    </cfRule>
  </conditionalFormatting>
  <conditionalFormatting sqref="H35:M35">
    <cfRule type="cellIs" dxfId="1051" priority="117" operator="equal">
      <formula>LARGE($H35:$M35,2)</formula>
    </cfRule>
    <cfRule type="cellIs" dxfId="1050" priority="118" operator="equal">
      <formula>LARGE($H35:$M35,1)</formula>
    </cfRule>
  </conditionalFormatting>
  <conditionalFormatting sqref="H37:M37">
    <cfRule type="cellIs" dxfId="1049" priority="115" operator="equal">
      <formula>LARGE($H37:$M37,2)</formula>
    </cfRule>
    <cfRule type="cellIs" dxfId="1048" priority="116" operator="equal">
      <formula>LARGE($H37:$M37,1)</formula>
    </cfRule>
  </conditionalFormatting>
  <conditionalFormatting sqref="H46:M46">
    <cfRule type="cellIs" dxfId="1047" priority="113" operator="equal">
      <formula>LARGE($H46:$M46,2)</formula>
    </cfRule>
    <cfRule type="cellIs" dxfId="1046" priority="114" operator="equal">
      <formula>LARGE($H46:$M46,1)</formula>
    </cfRule>
  </conditionalFormatting>
  <conditionalFormatting sqref="H41:M41">
    <cfRule type="cellIs" dxfId="1045" priority="111" operator="equal">
      <formula>LARGE($H41:$M41,2)</formula>
    </cfRule>
    <cfRule type="cellIs" dxfId="1044" priority="112" operator="equal">
      <formula>LARGE($H41:$M41,1)</formula>
    </cfRule>
  </conditionalFormatting>
  <conditionalFormatting sqref="H43:M43">
    <cfRule type="cellIs" dxfId="1043" priority="109" operator="equal">
      <formula>LARGE($H43:$M43,2)</formula>
    </cfRule>
    <cfRule type="cellIs" dxfId="1042" priority="110" operator="equal">
      <formula>LARGE($H43:$M43,1)</formula>
    </cfRule>
  </conditionalFormatting>
  <conditionalFormatting sqref="H54:M54">
    <cfRule type="cellIs" dxfId="1041" priority="107" operator="equal">
      <formula>LARGE($H54:$M54,2)</formula>
    </cfRule>
    <cfRule type="cellIs" dxfId="1040" priority="108" operator="equal">
      <formula>LARGE($H54:$M54,1)</formula>
    </cfRule>
  </conditionalFormatting>
  <conditionalFormatting sqref="H50:M50">
    <cfRule type="cellIs" dxfId="1039" priority="105" operator="equal">
      <formula>LARGE($H50:$M50,2)</formula>
    </cfRule>
    <cfRule type="cellIs" dxfId="1038" priority="106" operator="equal">
      <formula>LARGE($H50:$M50,1)</formula>
    </cfRule>
  </conditionalFormatting>
  <conditionalFormatting sqref="H48:M48">
    <cfRule type="cellIs" dxfId="1037" priority="103" operator="equal">
      <formula>LARGE($H48:$M48,2)</formula>
    </cfRule>
    <cfRule type="cellIs" dxfId="1036" priority="104" operator="equal">
      <formula>LARGE($H48:$M48,1)</formula>
    </cfRule>
  </conditionalFormatting>
  <conditionalFormatting sqref="H52:M52">
    <cfRule type="cellIs" dxfId="1035" priority="101" operator="equal">
      <formula>LARGE($H52:$M52,2)</formula>
    </cfRule>
    <cfRule type="cellIs" dxfId="1034" priority="102" operator="equal">
      <formula>LARGE($H52:$M52,1)</formula>
    </cfRule>
  </conditionalFormatting>
  <conditionalFormatting sqref="H58:M58">
    <cfRule type="cellIs" dxfId="1033" priority="99" operator="equal">
      <formula>LARGE($H58:$M58,2)</formula>
    </cfRule>
    <cfRule type="cellIs" dxfId="1032" priority="100" operator="equal">
      <formula>LARGE($H58:$M58,1)</formula>
    </cfRule>
  </conditionalFormatting>
  <conditionalFormatting sqref="H56:M56">
    <cfRule type="cellIs" dxfId="1031" priority="97" operator="equal">
      <formula>LARGE($H56:$M56,2)</formula>
    </cfRule>
    <cfRule type="cellIs" dxfId="1030" priority="98" operator="equal">
      <formula>LARGE($H56:$M56,1)</formula>
    </cfRule>
  </conditionalFormatting>
  <conditionalFormatting sqref="H60:M60">
    <cfRule type="cellIs" dxfId="1029" priority="95" operator="equal">
      <formula>LARGE($H60:$M60,2)</formula>
    </cfRule>
    <cfRule type="cellIs" dxfId="1028" priority="96" operator="equal">
      <formula>LARGE($H60:$M60,1)</formula>
    </cfRule>
  </conditionalFormatting>
  <conditionalFormatting sqref="H67:M67">
    <cfRule type="cellIs" dxfId="1027" priority="93" operator="equal">
      <formula>LARGE($H67:$M67,2)</formula>
    </cfRule>
    <cfRule type="cellIs" dxfId="1026" priority="94" operator="equal">
      <formula>LARGE($H67:$M67,1)</formula>
    </cfRule>
  </conditionalFormatting>
  <conditionalFormatting sqref="E75:M75">
    <cfRule type="cellIs" dxfId="1025" priority="46" operator="equal">
      <formula>LARGE($E75:$L75,2)</formula>
    </cfRule>
    <cfRule type="cellIs" dxfId="1024" priority="47" operator="equal">
      <formula>LARGE($E75:$L75,1)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23"/>
  <sheetViews>
    <sheetView view="pageBreakPreview" zoomScaleSheetLayoutView="100" workbookViewId="0">
      <selection activeCell="S23" sqref="S23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bestFit="1" customWidth="1"/>
    <col min="5" max="10" width="12.140625" customWidth="1"/>
    <col min="11" max="12" width="12.28515625" customWidth="1"/>
    <col min="13" max="13" width="12.140625" customWidth="1"/>
    <col min="14" max="14" width="12.28515625" customWidth="1"/>
    <col min="15" max="17" width="11.855468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7.100000000000001" customHeight="1" x14ac:dyDescent="0.3">
      <c r="A4" s="89"/>
      <c r="B4" s="90"/>
      <c r="C4" s="334"/>
      <c r="D4" s="508" t="s">
        <v>35</v>
      </c>
      <c r="E4" s="509" t="s">
        <v>233</v>
      </c>
      <c r="F4" s="510"/>
      <c r="G4" s="510"/>
      <c r="H4" s="510"/>
      <c r="I4" s="510"/>
      <c r="J4" s="510"/>
      <c r="K4" s="510"/>
      <c r="L4" s="510"/>
      <c r="M4" s="510"/>
      <c r="N4" s="511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A5" s="89"/>
      <c r="B5" s="423" t="s">
        <v>82</v>
      </c>
      <c r="C5" s="443"/>
      <c r="D5" s="360"/>
      <c r="E5" s="14"/>
      <c r="F5" s="7"/>
      <c r="G5" s="52" t="s">
        <v>38</v>
      </c>
      <c r="H5" s="410" t="s">
        <v>34</v>
      </c>
      <c r="I5" s="20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A6" s="89"/>
      <c r="B6" s="423"/>
      <c r="C6" s="443"/>
      <c r="D6" s="360"/>
      <c r="E6" s="14"/>
      <c r="F6" s="7"/>
      <c r="G6" s="7"/>
      <c r="H6" s="410"/>
      <c r="I6" s="205"/>
      <c r="J6" s="7"/>
      <c r="K6" s="7"/>
      <c r="L6" s="7"/>
      <c r="M6" s="7"/>
      <c r="N6" s="12"/>
      <c r="O6" s="408"/>
      <c r="P6" s="408"/>
      <c r="Q6" s="367"/>
    </row>
    <row r="7" spans="1:17" ht="15.75" x14ac:dyDescent="0.25">
      <c r="A7" s="335"/>
      <c r="B7" s="424"/>
      <c r="C7" s="444"/>
      <c r="D7" s="360"/>
      <c r="E7" s="15"/>
      <c r="F7" s="8"/>
      <c r="G7" s="8"/>
      <c r="H7" s="8"/>
      <c r="I7" s="205"/>
      <c r="J7" s="7"/>
      <c r="K7" s="8"/>
      <c r="L7" s="8"/>
      <c r="M7" s="8"/>
      <c r="N7" s="13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5</v>
      </c>
      <c r="L8" s="294" t="s">
        <v>7</v>
      </c>
      <c r="M8" s="294" t="s">
        <v>32</v>
      </c>
      <c r="N8" s="295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947</v>
      </c>
      <c r="C9" s="55" t="s">
        <v>126</v>
      </c>
      <c r="D9" s="56">
        <f t="shared" ref="D9:D38" si="0">(LARGE(H9:L9,1)-LARGE(H9:L9,2))</f>
        <v>57</v>
      </c>
      <c r="E9" s="57">
        <v>1</v>
      </c>
      <c r="F9" s="57">
        <v>4</v>
      </c>
      <c r="G9" s="57">
        <v>0</v>
      </c>
      <c r="H9" s="57">
        <v>5</v>
      </c>
      <c r="I9" s="57">
        <v>10</v>
      </c>
      <c r="J9" s="57">
        <v>3</v>
      </c>
      <c r="K9" s="57">
        <v>126</v>
      </c>
      <c r="L9" s="57">
        <v>183</v>
      </c>
      <c r="M9" s="57">
        <v>0</v>
      </c>
      <c r="N9" s="57">
        <v>6</v>
      </c>
      <c r="O9" s="57">
        <v>333</v>
      </c>
      <c r="P9" s="57">
        <v>432</v>
      </c>
      <c r="Q9" s="58">
        <f t="shared" ref="Q9:Q38" si="1">O9/P9</f>
        <v>0.77083333333333337</v>
      </c>
    </row>
    <row r="10" spans="1:17" ht="17.100000000000001" customHeight="1" x14ac:dyDescent="0.25">
      <c r="A10" s="71">
        <v>2</v>
      </c>
      <c r="B10" s="72">
        <v>947</v>
      </c>
      <c r="C10" s="73" t="s">
        <v>128</v>
      </c>
      <c r="D10" s="74">
        <f t="shared" si="0"/>
        <v>49</v>
      </c>
      <c r="E10" s="75">
        <v>1</v>
      </c>
      <c r="F10" s="75">
        <v>0</v>
      </c>
      <c r="G10" s="75">
        <v>0</v>
      </c>
      <c r="H10" s="75">
        <v>1</v>
      </c>
      <c r="I10" s="75">
        <v>20</v>
      </c>
      <c r="J10" s="75">
        <v>6</v>
      </c>
      <c r="K10" s="75">
        <v>125</v>
      </c>
      <c r="L10" s="75">
        <v>174</v>
      </c>
      <c r="M10" s="75">
        <v>0</v>
      </c>
      <c r="N10" s="75">
        <v>2</v>
      </c>
      <c r="O10" s="75">
        <v>328</v>
      </c>
      <c r="P10" s="75">
        <v>431</v>
      </c>
      <c r="Q10" s="76">
        <f t="shared" si="1"/>
        <v>0.76102088167053361</v>
      </c>
    </row>
    <row r="11" spans="1:17" ht="17.100000000000001" customHeight="1" x14ac:dyDescent="0.25">
      <c r="A11" s="59" t="s">
        <v>194</v>
      </c>
      <c r="B11" s="60">
        <v>947</v>
      </c>
      <c r="C11" s="61" t="s">
        <v>11</v>
      </c>
      <c r="D11" s="62">
        <f t="shared" si="0"/>
        <v>106</v>
      </c>
      <c r="E11" s="63">
        <v>2</v>
      </c>
      <c r="F11" s="63">
        <v>4</v>
      </c>
      <c r="G11" s="63">
        <v>0</v>
      </c>
      <c r="H11" s="138">
        <v>6</v>
      </c>
      <c r="I11" s="138">
        <v>30</v>
      </c>
      <c r="J11" s="138">
        <v>9</v>
      </c>
      <c r="K11" s="138">
        <v>251</v>
      </c>
      <c r="L11" s="138">
        <v>357</v>
      </c>
      <c r="M11" s="63">
        <v>0</v>
      </c>
      <c r="N11" s="138">
        <v>8</v>
      </c>
      <c r="O11" s="63">
        <v>661</v>
      </c>
      <c r="P11" s="63">
        <v>863</v>
      </c>
      <c r="Q11" s="64">
        <f t="shared" si="1"/>
        <v>0.76593279258400926</v>
      </c>
    </row>
    <row r="12" spans="1:17" ht="17.100000000000001" customHeight="1" x14ac:dyDescent="0.25">
      <c r="A12" s="71">
        <v>3</v>
      </c>
      <c r="B12" s="72">
        <v>948</v>
      </c>
      <c r="C12" s="73" t="s">
        <v>126</v>
      </c>
      <c r="D12" s="74">
        <f t="shared" si="0"/>
        <v>87</v>
      </c>
      <c r="E12" s="75">
        <v>0</v>
      </c>
      <c r="F12" s="75">
        <v>2</v>
      </c>
      <c r="G12" s="75">
        <v>0</v>
      </c>
      <c r="H12" s="75">
        <v>2</v>
      </c>
      <c r="I12" s="75">
        <v>75</v>
      </c>
      <c r="J12" s="75">
        <v>2</v>
      </c>
      <c r="K12" s="75">
        <v>30</v>
      </c>
      <c r="L12" s="75">
        <v>162</v>
      </c>
      <c r="M12" s="75">
        <v>0</v>
      </c>
      <c r="N12" s="75">
        <v>2</v>
      </c>
      <c r="O12" s="75">
        <v>273</v>
      </c>
      <c r="P12" s="75">
        <v>355</v>
      </c>
      <c r="Q12" s="76">
        <f t="shared" si="1"/>
        <v>0.76901408450704223</v>
      </c>
    </row>
    <row r="13" spans="1:17" ht="17.100000000000001" customHeight="1" x14ac:dyDescent="0.25">
      <c r="A13" s="59" t="s">
        <v>194</v>
      </c>
      <c r="B13" s="60">
        <v>948</v>
      </c>
      <c r="C13" s="61" t="s">
        <v>9</v>
      </c>
      <c r="D13" s="62">
        <f t="shared" si="0"/>
        <v>87</v>
      </c>
      <c r="E13" s="63">
        <v>0</v>
      </c>
      <c r="F13" s="63">
        <v>2</v>
      </c>
      <c r="G13" s="63">
        <v>0</v>
      </c>
      <c r="H13" s="138">
        <v>2</v>
      </c>
      <c r="I13" s="138">
        <v>75</v>
      </c>
      <c r="J13" s="138">
        <v>2</v>
      </c>
      <c r="K13" s="138">
        <v>30</v>
      </c>
      <c r="L13" s="138">
        <v>162</v>
      </c>
      <c r="M13" s="63">
        <v>0</v>
      </c>
      <c r="N13" s="138">
        <v>2</v>
      </c>
      <c r="O13" s="63">
        <v>273</v>
      </c>
      <c r="P13" s="63">
        <v>355</v>
      </c>
      <c r="Q13" s="64">
        <f t="shared" si="1"/>
        <v>0.76901408450704223</v>
      </c>
    </row>
    <row r="14" spans="1:17" ht="17.100000000000001" customHeight="1" x14ac:dyDescent="0.25">
      <c r="A14" s="71">
        <v>4</v>
      </c>
      <c r="B14" s="72">
        <v>949</v>
      </c>
      <c r="C14" s="73" t="s">
        <v>126</v>
      </c>
      <c r="D14" s="74">
        <f t="shared" si="0"/>
        <v>138</v>
      </c>
      <c r="E14" s="75">
        <v>0</v>
      </c>
      <c r="F14" s="75">
        <v>0</v>
      </c>
      <c r="G14" s="75">
        <v>0</v>
      </c>
      <c r="H14" s="75">
        <v>0</v>
      </c>
      <c r="I14" s="75">
        <v>1</v>
      </c>
      <c r="J14" s="75">
        <v>2</v>
      </c>
      <c r="K14" s="75">
        <v>5</v>
      </c>
      <c r="L14" s="75">
        <v>143</v>
      </c>
      <c r="M14" s="75">
        <v>0</v>
      </c>
      <c r="N14" s="75">
        <v>3</v>
      </c>
      <c r="O14" s="75">
        <v>154</v>
      </c>
      <c r="P14" s="75">
        <v>188</v>
      </c>
      <c r="Q14" s="76">
        <f t="shared" si="1"/>
        <v>0.81914893617021278</v>
      </c>
    </row>
    <row r="15" spans="1:17" ht="17.100000000000001" customHeight="1" x14ac:dyDescent="0.25">
      <c r="A15" s="65">
        <v>5</v>
      </c>
      <c r="B15" s="66">
        <v>949</v>
      </c>
      <c r="C15" s="67" t="s">
        <v>130</v>
      </c>
      <c r="D15" s="68">
        <f t="shared" si="0"/>
        <v>37</v>
      </c>
      <c r="E15" s="69">
        <v>2</v>
      </c>
      <c r="F15" s="69">
        <v>1</v>
      </c>
      <c r="G15" s="69">
        <v>0</v>
      </c>
      <c r="H15" s="69">
        <v>3</v>
      </c>
      <c r="I15" s="69">
        <v>2</v>
      </c>
      <c r="J15" s="69">
        <v>0</v>
      </c>
      <c r="K15" s="69">
        <v>67</v>
      </c>
      <c r="L15" s="69">
        <v>30</v>
      </c>
      <c r="M15" s="69">
        <v>0</v>
      </c>
      <c r="N15" s="69">
        <v>1</v>
      </c>
      <c r="O15" s="69">
        <v>103</v>
      </c>
      <c r="P15" s="69">
        <v>160</v>
      </c>
      <c r="Q15" s="70">
        <f t="shared" si="1"/>
        <v>0.64375000000000004</v>
      </c>
    </row>
    <row r="16" spans="1:17" ht="17.100000000000001" customHeight="1" x14ac:dyDescent="0.25">
      <c r="A16" s="59" t="s">
        <v>194</v>
      </c>
      <c r="B16" s="60">
        <v>949</v>
      </c>
      <c r="C16" s="61" t="s">
        <v>11</v>
      </c>
      <c r="D16" s="62">
        <f t="shared" si="0"/>
        <v>101</v>
      </c>
      <c r="E16" s="63">
        <v>2</v>
      </c>
      <c r="F16" s="63">
        <v>1</v>
      </c>
      <c r="G16" s="63">
        <v>0</v>
      </c>
      <c r="H16" s="138">
        <v>3</v>
      </c>
      <c r="I16" s="138">
        <v>3</v>
      </c>
      <c r="J16" s="138">
        <v>2</v>
      </c>
      <c r="K16" s="138">
        <v>72</v>
      </c>
      <c r="L16" s="138">
        <v>173</v>
      </c>
      <c r="M16" s="63">
        <v>0</v>
      </c>
      <c r="N16" s="138">
        <v>4</v>
      </c>
      <c r="O16" s="63">
        <v>257</v>
      </c>
      <c r="P16" s="63">
        <v>348</v>
      </c>
      <c r="Q16" s="64">
        <f t="shared" si="1"/>
        <v>0.7385057471264368</v>
      </c>
    </row>
    <row r="17" spans="1:17" ht="17.100000000000001" customHeight="1" x14ac:dyDescent="0.25">
      <c r="A17" s="65">
        <v>6</v>
      </c>
      <c r="B17" s="66">
        <v>950</v>
      </c>
      <c r="C17" s="67" t="s">
        <v>126</v>
      </c>
      <c r="D17" s="68">
        <f t="shared" si="0"/>
        <v>7</v>
      </c>
      <c r="E17" s="69">
        <v>1</v>
      </c>
      <c r="F17" s="69">
        <v>0</v>
      </c>
      <c r="G17" s="69">
        <v>0</v>
      </c>
      <c r="H17" s="69">
        <v>1</v>
      </c>
      <c r="I17" s="69">
        <v>66</v>
      </c>
      <c r="J17" s="69">
        <v>7</v>
      </c>
      <c r="K17" s="69">
        <v>34</v>
      </c>
      <c r="L17" s="69">
        <v>73</v>
      </c>
      <c r="M17" s="69">
        <v>0</v>
      </c>
      <c r="N17" s="69">
        <v>1</v>
      </c>
      <c r="O17" s="69">
        <v>182</v>
      </c>
      <c r="P17" s="69">
        <v>257</v>
      </c>
      <c r="Q17" s="70">
        <f t="shared" si="1"/>
        <v>0.70817120622568097</v>
      </c>
    </row>
    <row r="18" spans="1:17" ht="17.100000000000001" customHeight="1" x14ac:dyDescent="0.25">
      <c r="A18" s="59" t="s">
        <v>194</v>
      </c>
      <c r="B18" s="60">
        <v>950</v>
      </c>
      <c r="C18" s="61" t="s">
        <v>9</v>
      </c>
      <c r="D18" s="62">
        <f t="shared" si="0"/>
        <v>7</v>
      </c>
      <c r="E18" s="63">
        <v>1</v>
      </c>
      <c r="F18" s="63">
        <v>0</v>
      </c>
      <c r="G18" s="63">
        <v>0</v>
      </c>
      <c r="H18" s="138">
        <v>1</v>
      </c>
      <c r="I18" s="138">
        <v>66</v>
      </c>
      <c r="J18" s="138">
        <v>7</v>
      </c>
      <c r="K18" s="138">
        <v>34</v>
      </c>
      <c r="L18" s="138">
        <v>73</v>
      </c>
      <c r="M18" s="63">
        <v>0</v>
      </c>
      <c r="N18" s="138">
        <v>1</v>
      </c>
      <c r="O18" s="63">
        <v>182</v>
      </c>
      <c r="P18" s="63">
        <v>257</v>
      </c>
      <c r="Q18" s="64">
        <f t="shared" si="1"/>
        <v>0.70817120622568097</v>
      </c>
    </row>
    <row r="19" spans="1:17" ht="17.100000000000001" customHeight="1" x14ac:dyDescent="0.25">
      <c r="A19" s="65">
        <v>7</v>
      </c>
      <c r="B19" s="66">
        <v>951</v>
      </c>
      <c r="C19" s="67" t="s">
        <v>126</v>
      </c>
      <c r="D19" s="68">
        <f t="shared" si="0"/>
        <v>33</v>
      </c>
      <c r="E19" s="69">
        <v>0</v>
      </c>
      <c r="F19" s="69">
        <v>2</v>
      </c>
      <c r="G19" s="69">
        <v>0</v>
      </c>
      <c r="H19" s="69">
        <v>2</v>
      </c>
      <c r="I19" s="69">
        <v>15</v>
      </c>
      <c r="J19" s="69">
        <v>26</v>
      </c>
      <c r="K19" s="69">
        <v>38</v>
      </c>
      <c r="L19" s="69">
        <v>71</v>
      </c>
      <c r="M19" s="69">
        <v>0</v>
      </c>
      <c r="N19" s="69">
        <v>3</v>
      </c>
      <c r="O19" s="69">
        <v>155</v>
      </c>
      <c r="P19" s="69">
        <v>213</v>
      </c>
      <c r="Q19" s="70">
        <f t="shared" si="1"/>
        <v>0.72769953051643188</v>
      </c>
    </row>
    <row r="20" spans="1:17" ht="17.100000000000001" customHeight="1" x14ac:dyDescent="0.25">
      <c r="A20" s="59" t="s">
        <v>194</v>
      </c>
      <c r="B20" s="60">
        <v>951</v>
      </c>
      <c r="C20" s="61" t="s">
        <v>9</v>
      </c>
      <c r="D20" s="62">
        <f t="shared" si="0"/>
        <v>33</v>
      </c>
      <c r="E20" s="63">
        <v>0</v>
      </c>
      <c r="F20" s="63">
        <v>2</v>
      </c>
      <c r="G20" s="63">
        <v>0</v>
      </c>
      <c r="H20" s="138">
        <v>2</v>
      </c>
      <c r="I20" s="138">
        <v>15</v>
      </c>
      <c r="J20" s="138">
        <v>26</v>
      </c>
      <c r="K20" s="138">
        <v>38</v>
      </c>
      <c r="L20" s="138">
        <v>71</v>
      </c>
      <c r="M20" s="63">
        <v>0</v>
      </c>
      <c r="N20" s="138">
        <v>3</v>
      </c>
      <c r="O20" s="63">
        <v>155</v>
      </c>
      <c r="P20" s="63">
        <v>213</v>
      </c>
      <c r="Q20" s="64">
        <f t="shared" si="1"/>
        <v>0.72769953051643188</v>
      </c>
    </row>
    <row r="21" spans="1:17" ht="17.100000000000001" customHeight="1" x14ac:dyDescent="0.25">
      <c r="A21" s="65">
        <v>8</v>
      </c>
      <c r="B21" s="66">
        <v>952</v>
      </c>
      <c r="C21" s="67" t="s">
        <v>126</v>
      </c>
      <c r="D21" s="68">
        <f t="shared" si="0"/>
        <v>42</v>
      </c>
      <c r="E21" s="69">
        <v>3</v>
      </c>
      <c r="F21" s="69">
        <v>2</v>
      </c>
      <c r="G21" s="69">
        <v>0</v>
      </c>
      <c r="H21" s="69">
        <v>5</v>
      </c>
      <c r="I21" s="69">
        <v>6</v>
      </c>
      <c r="J21" s="69">
        <v>3</v>
      </c>
      <c r="K21" s="69">
        <v>38</v>
      </c>
      <c r="L21" s="69">
        <v>80</v>
      </c>
      <c r="M21" s="69">
        <v>0</v>
      </c>
      <c r="N21" s="69">
        <v>1</v>
      </c>
      <c r="O21" s="69">
        <v>133</v>
      </c>
      <c r="P21" s="69">
        <v>194</v>
      </c>
      <c r="Q21" s="70">
        <f t="shared" si="1"/>
        <v>0.68556701030927836</v>
      </c>
    </row>
    <row r="22" spans="1:17" ht="17.100000000000001" customHeight="1" x14ac:dyDescent="0.25">
      <c r="A22" s="59" t="s">
        <v>194</v>
      </c>
      <c r="B22" s="60">
        <v>952</v>
      </c>
      <c r="C22" s="61" t="s">
        <v>9</v>
      </c>
      <c r="D22" s="62">
        <f t="shared" si="0"/>
        <v>42</v>
      </c>
      <c r="E22" s="63">
        <v>3</v>
      </c>
      <c r="F22" s="63">
        <v>2</v>
      </c>
      <c r="G22" s="63">
        <v>0</v>
      </c>
      <c r="H22" s="138">
        <v>5</v>
      </c>
      <c r="I22" s="138">
        <v>6</v>
      </c>
      <c r="J22" s="138">
        <v>3</v>
      </c>
      <c r="K22" s="138">
        <v>38</v>
      </c>
      <c r="L22" s="138">
        <v>80</v>
      </c>
      <c r="M22" s="63">
        <v>0</v>
      </c>
      <c r="N22" s="138">
        <v>1</v>
      </c>
      <c r="O22" s="63">
        <v>133</v>
      </c>
      <c r="P22" s="63">
        <v>194</v>
      </c>
      <c r="Q22" s="64">
        <f t="shared" si="1"/>
        <v>0.68556701030927836</v>
      </c>
    </row>
    <row r="23" spans="1:17" ht="17.100000000000001" customHeight="1" x14ac:dyDescent="0.25">
      <c r="A23" s="65">
        <v>9</v>
      </c>
      <c r="B23" s="66">
        <v>953</v>
      </c>
      <c r="C23" s="67" t="s">
        <v>126</v>
      </c>
      <c r="D23" s="68">
        <f t="shared" si="0"/>
        <v>13</v>
      </c>
      <c r="E23" s="69">
        <v>0</v>
      </c>
      <c r="F23" s="69">
        <v>1</v>
      </c>
      <c r="G23" s="69">
        <v>0</v>
      </c>
      <c r="H23" s="69">
        <v>1</v>
      </c>
      <c r="I23" s="69">
        <v>15</v>
      </c>
      <c r="J23" s="69">
        <v>1</v>
      </c>
      <c r="K23" s="69">
        <v>39</v>
      </c>
      <c r="L23" s="69">
        <v>52</v>
      </c>
      <c r="M23" s="69">
        <v>0</v>
      </c>
      <c r="N23" s="69">
        <v>3</v>
      </c>
      <c r="O23" s="69">
        <v>111</v>
      </c>
      <c r="P23" s="69">
        <v>159</v>
      </c>
      <c r="Q23" s="70">
        <f t="shared" si="1"/>
        <v>0.69811320754716977</v>
      </c>
    </row>
    <row r="24" spans="1:17" ht="17.100000000000001" customHeight="1" x14ac:dyDescent="0.25">
      <c r="A24" s="59" t="s">
        <v>194</v>
      </c>
      <c r="B24" s="60">
        <v>953</v>
      </c>
      <c r="C24" s="61" t="s">
        <v>9</v>
      </c>
      <c r="D24" s="62">
        <f t="shared" si="0"/>
        <v>13</v>
      </c>
      <c r="E24" s="63">
        <v>0</v>
      </c>
      <c r="F24" s="63">
        <v>1</v>
      </c>
      <c r="G24" s="63">
        <v>0</v>
      </c>
      <c r="H24" s="138">
        <v>1</v>
      </c>
      <c r="I24" s="138">
        <v>15</v>
      </c>
      <c r="J24" s="138">
        <v>1</v>
      </c>
      <c r="K24" s="138">
        <v>39</v>
      </c>
      <c r="L24" s="138">
        <v>52</v>
      </c>
      <c r="M24" s="63">
        <v>0</v>
      </c>
      <c r="N24" s="138">
        <v>3</v>
      </c>
      <c r="O24" s="63">
        <v>111</v>
      </c>
      <c r="P24" s="63">
        <v>159</v>
      </c>
      <c r="Q24" s="64">
        <f t="shared" si="1"/>
        <v>0.69811320754716977</v>
      </c>
    </row>
    <row r="25" spans="1:17" ht="17.100000000000001" customHeight="1" x14ac:dyDescent="0.25">
      <c r="A25" s="65">
        <v>10</v>
      </c>
      <c r="B25" s="66">
        <v>954</v>
      </c>
      <c r="C25" s="67" t="s">
        <v>126</v>
      </c>
      <c r="D25" s="68">
        <f t="shared" si="0"/>
        <v>20</v>
      </c>
      <c r="E25" s="69">
        <v>2</v>
      </c>
      <c r="F25" s="69">
        <v>0</v>
      </c>
      <c r="G25" s="69">
        <v>0</v>
      </c>
      <c r="H25" s="69">
        <v>2</v>
      </c>
      <c r="I25" s="69">
        <v>32</v>
      </c>
      <c r="J25" s="69">
        <v>4</v>
      </c>
      <c r="K25" s="69">
        <v>91</v>
      </c>
      <c r="L25" s="69">
        <v>71</v>
      </c>
      <c r="M25" s="69">
        <v>0</v>
      </c>
      <c r="N25" s="69">
        <v>3</v>
      </c>
      <c r="O25" s="69">
        <v>203</v>
      </c>
      <c r="P25" s="69">
        <v>299</v>
      </c>
      <c r="Q25" s="70">
        <f t="shared" si="1"/>
        <v>0.67892976588628762</v>
      </c>
    </row>
    <row r="26" spans="1:17" ht="17.100000000000001" customHeight="1" x14ac:dyDescent="0.25">
      <c r="A26" s="59" t="s">
        <v>194</v>
      </c>
      <c r="B26" s="60">
        <v>954</v>
      </c>
      <c r="C26" s="61" t="s">
        <v>9</v>
      </c>
      <c r="D26" s="62">
        <f t="shared" si="0"/>
        <v>20</v>
      </c>
      <c r="E26" s="63">
        <v>2</v>
      </c>
      <c r="F26" s="63">
        <v>0</v>
      </c>
      <c r="G26" s="63">
        <v>0</v>
      </c>
      <c r="H26" s="138">
        <v>2</v>
      </c>
      <c r="I26" s="138">
        <v>32</v>
      </c>
      <c r="J26" s="138">
        <v>4</v>
      </c>
      <c r="K26" s="138">
        <v>91</v>
      </c>
      <c r="L26" s="138">
        <v>71</v>
      </c>
      <c r="M26" s="63">
        <v>0</v>
      </c>
      <c r="N26" s="138">
        <v>3</v>
      </c>
      <c r="O26" s="63">
        <v>203</v>
      </c>
      <c r="P26" s="63">
        <v>299</v>
      </c>
      <c r="Q26" s="64">
        <f t="shared" si="1"/>
        <v>0.67892976588628762</v>
      </c>
    </row>
    <row r="27" spans="1:17" ht="17.100000000000001" customHeight="1" x14ac:dyDescent="0.25">
      <c r="A27" s="65">
        <v>11</v>
      </c>
      <c r="B27" s="66">
        <v>955</v>
      </c>
      <c r="C27" s="67" t="s">
        <v>126</v>
      </c>
      <c r="D27" s="68">
        <f t="shared" si="0"/>
        <v>63</v>
      </c>
      <c r="E27" s="69">
        <v>0</v>
      </c>
      <c r="F27" s="69">
        <v>2</v>
      </c>
      <c r="G27" s="69">
        <v>0</v>
      </c>
      <c r="H27" s="69">
        <v>2</v>
      </c>
      <c r="I27" s="69">
        <v>58</v>
      </c>
      <c r="J27" s="69">
        <v>1</v>
      </c>
      <c r="K27" s="69">
        <v>42</v>
      </c>
      <c r="L27" s="69">
        <v>121</v>
      </c>
      <c r="M27" s="69">
        <v>0</v>
      </c>
      <c r="N27" s="69">
        <v>3</v>
      </c>
      <c r="O27" s="69">
        <v>227</v>
      </c>
      <c r="P27" s="69">
        <v>321</v>
      </c>
      <c r="Q27" s="70">
        <f t="shared" si="1"/>
        <v>0.70716510903426788</v>
      </c>
    </row>
    <row r="28" spans="1:17" ht="17.100000000000001" customHeight="1" x14ac:dyDescent="0.25">
      <c r="A28" s="59" t="s">
        <v>194</v>
      </c>
      <c r="B28" s="60">
        <v>955</v>
      </c>
      <c r="C28" s="61" t="s">
        <v>9</v>
      </c>
      <c r="D28" s="62">
        <f t="shared" si="0"/>
        <v>63</v>
      </c>
      <c r="E28" s="63">
        <v>0</v>
      </c>
      <c r="F28" s="63">
        <v>2</v>
      </c>
      <c r="G28" s="63">
        <v>0</v>
      </c>
      <c r="H28" s="138">
        <v>2</v>
      </c>
      <c r="I28" s="138">
        <v>58</v>
      </c>
      <c r="J28" s="138">
        <v>1</v>
      </c>
      <c r="K28" s="138">
        <v>42</v>
      </c>
      <c r="L28" s="138">
        <v>121</v>
      </c>
      <c r="M28" s="63">
        <v>0</v>
      </c>
      <c r="N28" s="138">
        <v>3</v>
      </c>
      <c r="O28" s="63">
        <v>227</v>
      </c>
      <c r="P28" s="63">
        <v>321</v>
      </c>
      <c r="Q28" s="64">
        <f t="shared" si="1"/>
        <v>0.70716510903426788</v>
      </c>
    </row>
    <row r="29" spans="1:17" ht="17.100000000000001" customHeight="1" x14ac:dyDescent="0.25">
      <c r="A29" s="65">
        <v>12</v>
      </c>
      <c r="B29" s="66">
        <v>956</v>
      </c>
      <c r="C29" s="67" t="s">
        <v>126</v>
      </c>
      <c r="D29" s="68">
        <f t="shared" si="0"/>
        <v>32</v>
      </c>
      <c r="E29" s="69">
        <v>2</v>
      </c>
      <c r="F29" s="69">
        <v>0</v>
      </c>
      <c r="G29" s="69">
        <v>0</v>
      </c>
      <c r="H29" s="69">
        <v>2</v>
      </c>
      <c r="I29" s="69">
        <v>27</v>
      </c>
      <c r="J29" s="69">
        <v>2</v>
      </c>
      <c r="K29" s="69">
        <v>9</v>
      </c>
      <c r="L29" s="69">
        <v>59</v>
      </c>
      <c r="M29" s="69">
        <v>0</v>
      </c>
      <c r="N29" s="69">
        <v>1</v>
      </c>
      <c r="O29" s="69">
        <v>100</v>
      </c>
      <c r="P29" s="69">
        <v>172</v>
      </c>
      <c r="Q29" s="70">
        <f t="shared" si="1"/>
        <v>0.58139534883720934</v>
      </c>
    </row>
    <row r="30" spans="1:17" ht="17.100000000000001" customHeight="1" x14ac:dyDescent="0.25">
      <c r="A30" s="59" t="s">
        <v>194</v>
      </c>
      <c r="B30" s="60">
        <v>956</v>
      </c>
      <c r="C30" s="61" t="s">
        <v>9</v>
      </c>
      <c r="D30" s="62">
        <f t="shared" si="0"/>
        <v>32</v>
      </c>
      <c r="E30" s="63">
        <v>2</v>
      </c>
      <c r="F30" s="63">
        <v>0</v>
      </c>
      <c r="G30" s="63">
        <v>0</v>
      </c>
      <c r="H30" s="138">
        <v>2</v>
      </c>
      <c r="I30" s="138">
        <v>27</v>
      </c>
      <c r="J30" s="138">
        <v>2</v>
      </c>
      <c r="K30" s="138">
        <v>9</v>
      </c>
      <c r="L30" s="138">
        <v>59</v>
      </c>
      <c r="M30" s="63">
        <v>0</v>
      </c>
      <c r="N30" s="138">
        <v>1</v>
      </c>
      <c r="O30" s="63">
        <v>100</v>
      </c>
      <c r="P30" s="63">
        <v>172</v>
      </c>
      <c r="Q30" s="64">
        <f t="shared" si="1"/>
        <v>0.58139534883720934</v>
      </c>
    </row>
    <row r="31" spans="1:17" ht="17.100000000000001" customHeight="1" x14ac:dyDescent="0.25">
      <c r="A31" s="65">
        <v>13</v>
      </c>
      <c r="B31" s="66">
        <v>957</v>
      </c>
      <c r="C31" s="67" t="s">
        <v>126</v>
      </c>
      <c r="D31" s="68">
        <f t="shared" si="0"/>
        <v>22</v>
      </c>
      <c r="E31" s="69">
        <v>0</v>
      </c>
      <c r="F31" s="69">
        <v>1</v>
      </c>
      <c r="G31" s="69">
        <v>0</v>
      </c>
      <c r="H31" s="69">
        <v>1</v>
      </c>
      <c r="I31" s="69">
        <v>12</v>
      </c>
      <c r="J31" s="69">
        <v>6</v>
      </c>
      <c r="K31" s="69">
        <v>26</v>
      </c>
      <c r="L31" s="69">
        <v>48</v>
      </c>
      <c r="M31" s="69">
        <v>0</v>
      </c>
      <c r="N31" s="69">
        <v>2</v>
      </c>
      <c r="O31" s="69">
        <v>95</v>
      </c>
      <c r="P31" s="69">
        <v>126</v>
      </c>
      <c r="Q31" s="70">
        <f t="shared" si="1"/>
        <v>0.75396825396825395</v>
      </c>
    </row>
    <row r="32" spans="1:17" ht="17.100000000000001" customHeight="1" x14ac:dyDescent="0.25">
      <c r="A32" s="59" t="s">
        <v>194</v>
      </c>
      <c r="B32" s="60">
        <v>957</v>
      </c>
      <c r="C32" s="61" t="s">
        <v>9</v>
      </c>
      <c r="D32" s="62">
        <f t="shared" si="0"/>
        <v>22</v>
      </c>
      <c r="E32" s="63">
        <v>0</v>
      </c>
      <c r="F32" s="63">
        <v>1</v>
      </c>
      <c r="G32" s="63">
        <v>0</v>
      </c>
      <c r="H32" s="138">
        <v>1</v>
      </c>
      <c r="I32" s="138">
        <v>12</v>
      </c>
      <c r="J32" s="138">
        <v>6</v>
      </c>
      <c r="K32" s="138">
        <v>26</v>
      </c>
      <c r="L32" s="138">
        <v>48</v>
      </c>
      <c r="M32" s="63">
        <v>0</v>
      </c>
      <c r="N32" s="138">
        <v>2</v>
      </c>
      <c r="O32" s="63">
        <v>95</v>
      </c>
      <c r="P32" s="63">
        <v>126</v>
      </c>
      <c r="Q32" s="64">
        <f t="shared" si="1"/>
        <v>0.75396825396825395</v>
      </c>
    </row>
    <row r="33" spans="1:17" ht="17.100000000000001" customHeight="1" x14ac:dyDescent="0.25">
      <c r="A33" s="65">
        <v>14</v>
      </c>
      <c r="B33" s="66">
        <v>958</v>
      </c>
      <c r="C33" s="67" t="s">
        <v>126</v>
      </c>
      <c r="D33" s="68">
        <f t="shared" si="0"/>
        <v>2</v>
      </c>
      <c r="E33" s="69">
        <v>0</v>
      </c>
      <c r="F33" s="69">
        <v>0</v>
      </c>
      <c r="G33" s="69">
        <v>0</v>
      </c>
      <c r="H33" s="69">
        <v>0</v>
      </c>
      <c r="I33" s="69">
        <v>9</v>
      </c>
      <c r="J33" s="69">
        <v>6</v>
      </c>
      <c r="K33" s="69">
        <v>48</v>
      </c>
      <c r="L33" s="69">
        <v>50</v>
      </c>
      <c r="M33" s="69">
        <v>0</v>
      </c>
      <c r="N33" s="69">
        <v>0</v>
      </c>
      <c r="O33" s="69">
        <v>113</v>
      </c>
      <c r="P33" s="69">
        <v>140</v>
      </c>
      <c r="Q33" s="70">
        <f t="shared" si="1"/>
        <v>0.80714285714285716</v>
      </c>
    </row>
    <row r="34" spans="1:17" ht="17.100000000000001" customHeight="1" x14ac:dyDescent="0.25">
      <c r="A34" s="59" t="s">
        <v>194</v>
      </c>
      <c r="B34" s="60">
        <v>958</v>
      </c>
      <c r="C34" s="61" t="s">
        <v>9</v>
      </c>
      <c r="D34" s="62">
        <f t="shared" si="0"/>
        <v>2</v>
      </c>
      <c r="E34" s="63">
        <v>0</v>
      </c>
      <c r="F34" s="63">
        <v>0</v>
      </c>
      <c r="G34" s="63">
        <v>0</v>
      </c>
      <c r="H34" s="138">
        <v>0</v>
      </c>
      <c r="I34" s="138">
        <v>9</v>
      </c>
      <c r="J34" s="138">
        <v>6</v>
      </c>
      <c r="K34" s="138">
        <v>48</v>
      </c>
      <c r="L34" s="138">
        <v>50</v>
      </c>
      <c r="M34" s="63">
        <v>0</v>
      </c>
      <c r="N34" s="138">
        <v>0</v>
      </c>
      <c r="O34" s="63">
        <v>113</v>
      </c>
      <c r="P34" s="63">
        <v>140</v>
      </c>
      <c r="Q34" s="64">
        <f t="shared" si="1"/>
        <v>0.80714285714285716</v>
      </c>
    </row>
    <row r="35" spans="1:17" ht="17.100000000000001" customHeight="1" x14ac:dyDescent="0.25">
      <c r="A35" s="65">
        <v>15</v>
      </c>
      <c r="B35" s="66">
        <v>959</v>
      </c>
      <c r="C35" s="67" t="s">
        <v>126</v>
      </c>
      <c r="D35" s="68">
        <f t="shared" si="0"/>
        <v>22</v>
      </c>
      <c r="E35" s="69">
        <v>0</v>
      </c>
      <c r="F35" s="69">
        <v>0</v>
      </c>
      <c r="G35" s="69">
        <v>0</v>
      </c>
      <c r="H35" s="69">
        <v>0</v>
      </c>
      <c r="I35" s="69">
        <v>16</v>
      </c>
      <c r="J35" s="69">
        <v>37</v>
      </c>
      <c r="K35" s="69">
        <v>51</v>
      </c>
      <c r="L35" s="69">
        <v>73</v>
      </c>
      <c r="M35" s="69">
        <v>0</v>
      </c>
      <c r="N35" s="69">
        <v>2</v>
      </c>
      <c r="O35" s="69">
        <v>179</v>
      </c>
      <c r="P35" s="69">
        <v>285</v>
      </c>
      <c r="Q35" s="70">
        <f t="shared" si="1"/>
        <v>0.62807017543859645</v>
      </c>
    </row>
    <row r="36" spans="1:17" ht="17.100000000000001" customHeight="1" x14ac:dyDescent="0.25">
      <c r="A36" s="59" t="s">
        <v>194</v>
      </c>
      <c r="B36" s="60">
        <v>959</v>
      </c>
      <c r="C36" s="61" t="s">
        <v>9</v>
      </c>
      <c r="D36" s="62">
        <f t="shared" si="0"/>
        <v>22</v>
      </c>
      <c r="E36" s="63">
        <v>0</v>
      </c>
      <c r="F36" s="63">
        <v>0</v>
      </c>
      <c r="G36" s="63">
        <v>0</v>
      </c>
      <c r="H36" s="138">
        <v>0</v>
      </c>
      <c r="I36" s="138">
        <v>16</v>
      </c>
      <c r="J36" s="138">
        <v>37</v>
      </c>
      <c r="K36" s="138">
        <v>51</v>
      </c>
      <c r="L36" s="138">
        <v>73</v>
      </c>
      <c r="M36" s="63">
        <v>0</v>
      </c>
      <c r="N36" s="138">
        <v>2</v>
      </c>
      <c r="O36" s="63">
        <v>179</v>
      </c>
      <c r="P36" s="63">
        <v>285</v>
      </c>
      <c r="Q36" s="64">
        <f t="shared" si="1"/>
        <v>0.62807017543859645</v>
      </c>
    </row>
    <row r="37" spans="1:17" ht="17.100000000000001" customHeight="1" x14ac:dyDescent="0.25">
      <c r="A37" s="65">
        <v>16</v>
      </c>
      <c r="B37" s="66">
        <v>960</v>
      </c>
      <c r="C37" s="67" t="s">
        <v>126</v>
      </c>
      <c r="D37" s="68">
        <f t="shared" si="0"/>
        <v>11</v>
      </c>
      <c r="E37" s="69">
        <v>0</v>
      </c>
      <c r="F37" s="69">
        <v>1</v>
      </c>
      <c r="G37" s="69">
        <v>0</v>
      </c>
      <c r="H37" s="69">
        <v>1</v>
      </c>
      <c r="I37" s="69">
        <v>7</v>
      </c>
      <c r="J37" s="69">
        <v>1</v>
      </c>
      <c r="K37" s="69">
        <v>42</v>
      </c>
      <c r="L37" s="69">
        <v>31</v>
      </c>
      <c r="M37" s="69">
        <v>0</v>
      </c>
      <c r="N37" s="69">
        <v>0</v>
      </c>
      <c r="O37" s="69">
        <v>82</v>
      </c>
      <c r="P37" s="69">
        <v>135</v>
      </c>
      <c r="Q37" s="70">
        <f t="shared" si="1"/>
        <v>0.6074074074074074</v>
      </c>
    </row>
    <row r="38" spans="1:17" ht="17.100000000000001" customHeight="1" x14ac:dyDescent="0.25">
      <c r="A38" s="77" t="s">
        <v>194</v>
      </c>
      <c r="B38" s="78">
        <v>960</v>
      </c>
      <c r="C38" s="79" t="s">
        <v>9</v>
      </c>
      <c r="D38" s="80">
        <f t="shared" si="0"/>
        <v>11</v>
      </c>
      <c r="E38" s="81">
        <v>0</v>
      </c>
      <c r="F38" s="81">
        <v>1</v>
      </c>
      <c r="G38" s="81">
        <v>0</v>
      </c>
      <c r="H38" s="145">
        <v>1</v>
      </c>
      <c r="I38" s="145">
        <v>7</v>
      </c>
      <c r="J38" s="145">
        <v>1</v>
      </c>
      <c r="K38" s="145">
        <v>42</v>
      </c>
      <c r="L38" s="145">
        <v>31</v>
      </c>
      <c r="M38" s="81">
        <v>0</v>
      </c>
      <c r="N38" s="145">
        <v>0</v>
      </c>
      <c r="O38" s="81">
        <v>82</v>
      </c>
      <c r="P38" s="81">
        <v>135</v>
      </c>
      <c r="Q38" s="82">
        <f t="shared" si="1"/>
        <v>0.6074074074074074</v>
      </c>
    </row>
    <row r="39" spans="1:17" ht="11.1" customHeight="1" x14ac:dyDescent="0.25">
      <c r="B39" s="2"/>
      <c r="C39" s="2"/>
      <c r="D39" s="2"/>
    </row>
    <row r="40" spans="1:17" ht="17.100000000000001" customHeight="1" x14ac:dyDescent="0.3">
      <c r="A40" s="427" t="s">
        <v>43</v>
      </c>
      <c r="B40" s="405"/>
      <c r="C40" s="406"/>
      <c r="D40" s="407" t="s">
        <v>35</v>
      </c>
      <c r="E40" s="436" t="s">
        <v>234</v>
      </c>
      <c r="F40" s="437"/>
      <c r="G40" s="437"/>
      <c r="H40" s="437"/>
      <c r="I40" s="437"/>
      <c r="J40" s="437"/>
      <c r="K40" s="437"/>
      <c r="L40" s="437"/>
      <c r="M40" s="437"/>
      <c r="N40" s="438"/>
      <c r="O40" s="407" t="s">
        <v>39</v>
      </c>
      <c r="P40" s="407" t="s">
        <v>211</v>
      </c>
      <c r="Q40" s="366" t="s">
        <v>33</v>
      </c>
    </row>
    <row r="41" spans="1:17" ht="15.75" customHeight="1" x14ac:dyDescent="0.25">
      <c r="A41" s="431" t="s">
        <v>123</v>
      </c>
      <c r="B41" s="425" t="s">
        <v>25</v>
      </c>
      <c r="C41" s="425" t="s">
        <v>26</v>
      </c>
      <c r="D41" s="408"/>
      <c r="E41" s="14"/>
      <c r="F41" s="7"/>
      <c r="G41" s="52" t="s">
        <v>38</v>
      </c>
      <c r="H41" s="410" t="s">
        <v>34</v>
      </c>
      <c r="I41" s="35"/>
      <c r="J41" s="7"/>
      <c r="K41" s="7"/>
      <c r="L41" s="7"/>
      <c r="M41" s="43"/>
      <c r="N41" s="96"/>
      <c r="O41" s="408"/>
      <c r="P41" s="408"/>
      <c r="Q41" s="367"/>
    </row>
    <row r="42" spans="1:17" ht="15.75" x14ac:dyDescent="0.25">
      <c r="A42" s="432"/>
      <c r="B42" s="360"/>
      <c r="C42" s="360"/>
      <c r="D42" s="408"/>
      <c r="E42" s="14"/>
      <c r="F42" s="7"/>
      <c r="G42" s="7"/>
      <c r="H42" s="410"/>
      <c r="I42" s="35"/>
      <c r="J42" s="7"/>
      <c r="K42" s="7"/>
      <c r="L42" s="7"/>
      <c r="M42" s="7"/>
      <c r="N42" s="12"/>
      <c r="O42" s="408"/>
      <c r="P42" s="408"/>
      <c r="Q42" s="367"/>
    </row>
    <row r="43" spans="1:17" ht="15.75" x14ac:dyDescent="0.25">
      <c r="A43" s="432"/>
      <c r="B43" s="360"/>
      <c r="C43" s="360"/>
      <c r="D43" s="408"/>
      <c r="E43" s="15"/>
      <c r="F43" s="8"/>
      <c r="G43" s="8"/>
      <c r="H43" s="8"/>
      <c r="I43" s="35"/>
      <c r="J43" s="7"/>
      <c r="K43" s="8"/>
      <c r="L43" s="8"/>
      <c r="M43" s="8"/>
      <c r="N43" s="13"/>
      <c r="O43" s="408"/>
      <c r="P43" s="408"/>
      <c r="Q43" s="367"/>
    </row>
    <row r="44" spans="1:17" ht="17.100000000000001" customHeight="1" x14ac:dyDescent="0.25">
      <c r="A44" s="433"/>
      <c r="B44" s="360"/>
      <c r="C44" s="426"/>
      <c r="D44" s="365"/>
      <c r="E44" s="297" t="s">
        <v>0</v>
      </c>
      <c r="F44" s="293" t="s">
        <v>2</v>
      </c>
      <c r="G44" s="293" t="s">
        <v>8</v>
      </c>
      <c r="H44" s="293" t="s">
        <v>34</v>
      </c>
      <c r="I44" s="293" t="s">
        <v>1</v>
      </c>
      <c r="J44" s="293" t="s">
        <v>4</v>
      </c>
      <c r="K44" s="293" t="s">
        <v>5</v>
      </c>
      <c r="L44" s="293" t="s">
        <v>7</v>
      </c>
      <c r="M44" s="294" t="s">
        <v>32</v>
      </c>
      <c r="N44" s="295" t="s">
        <v>40</v>
      </c>
      <c r="O44" s="409"/>
      <c r="P44" s="409"/>
      <c r="Q44" s="368"/>
    </row>
    <row r="45" spans="1:17" s="30" customFormat="1" ht="17.100000000000001" customHeight="1" x14ac:dyDescent="0.25">
      <c r="A45" s="434" t="s">
        <v>194</v>
      </c>
      <c r="B45" s="434">
        <v>14</v>
      </c>
      <c r="C45" s="434">
        <v>16</v>
      </c>
      <c r="D45" s="202">
        <f>(LARGE(H45:L45,1)-LARGE(H45:L45,2))</f>
        <v>610</v>
      </c>
      <c r="E45" s="125">
        <f>SUM(E9:E38)/2</f>
        <v>12</v>
      </c>
      <c r="F45" s="125">
        <f t="shared" ref="F45:P45" si="2">SUM(F9:F38)/2</f>
        <v>16</v>
      </c>
      <c r="G45" s="125">
        <f t="shared" si="2"/>
        <v>0</v>
      </c>
      <c r="H45" s="155">
        <f t="shared" si="2"/>
        <v>28</v>
      </c>
      <c r="I45" s="155">
        <f t="shared" si="2"/>
        <v>371</v>
      </c>
      <c r="J45" s="155">
        <f t="shared" si="2"/>
        <v>107</v>
      </c>
      <c r="K45" s="155">
        <f t="shared" si="2"/>
        <v>811</v>
      </c>
      <c r="L45" s="155">
        <f t="shared" si="2"/>
        <v>1421</v>
      </c>
      <c r="M45" s="155">
        <f t="shared" si="2"/>
        <v>0</v>
      </c>
      <c r="N45" s="125">
        <f t="shared" si="2"/>
        <v>33</v>
      </c>
      <c r="O45" s="33">
        <f>SUM(H45:N45)</f>
        <v>2771</v>
      </c>
      <c r="P45" s="125">
        <f t="shared" si="2"/>
        <v>3867</v>
      </c>
      <c r="Q45" s="126">
        <f>O45/P45</f>
        <v>0.71657615722782519</v>
      </c>
    </row>
    <row r="46" spans="1:17" s="30" customFormat="1" ht="17.100000000000001" customHeight="1" x14ac:dyDescent="0.25">
      <c r="A46" s="435"/>
      <c r="B46" s="435"/>
      <c r="C46" s="435"/>
      <c r="D46" s="127">
        <f t="shared" ref="D46:O46" si="3">D45/$O45</f>
        <v>0.22013713460844461</v>
      </c>
      <c r="E46" s="127">
        <f t="shared" si="3"/>
        <v>4.3305665824612052E-3</v>
      </c>
      <c r="F46" s="127">
        <f t="shared" si="3"/>
        <v>5.77408877661494E-3</v>
      </c>
      <c r="G46" s="127">
        <f t="shared" si="3"/>
        <v>0</v>
      </c>
      <c r="H46" s="127">
        <f t="shared" si="3"/>
        <v>1.0104655359076146E-2</v>
      </c>
      <c r="I46" s="127">
        <f t="shared" si="3"/>
        <v>0.13388668350775892</v>
      </c>
      <c r="J46" s="127">
        <f t="shared" si="3"/>
        <v>3.8614218693612416E-2</v>
      </c>
      <c r="K46" s="127">
        <f t="shared" si="3"/>
        <v>0.29267412486466982</v>
      </c>
      <c r="L46" s="127">
        <f t="shared" si="3"/>
        <v>0.51281125947311434</v>
      </c>
      <c r="M46" s="127">
        <f t="shared" si="3"/>
        <v>0</v>
      </c>
      <c r="N46" s="127">
        <f t="shared" si="3"/>
        <v>1.1909058101768314E-2</v>
      </c>
      <c r="O46" s="127">
        <f t="shared" si="3"/>
        <v>1</v>
      </c>
      <c r="P46" s="128"/>
      <c r="Q46" s="128"/>
    </row>
    <row r="47" spans="1:17" ht="11.1" customHeight="1" x14ac:dyDescent="0.25">
      <c r="B47" s="2"/>
      <c r="C47" s="2"/>
      <c r="D47" s="2"/>
    </row>
    <row r="48" spans="1:17" ht="17.100000000000001" customHeight="1" x14ac:dyDescent="0.3">
      <c r="A48" s="427" t="s">
        <v>43</v>
      </c>
      <c r="B48" s="405"/>
      <c r="C48" s="406"/>
      <c r="D48" s="407" t="s">
        <v>35</v>
      </c>
      <c r="E48" s="436" t="s">
        <v>235</v>
      </c>
      <c r="F48" s="437"/>
      <c r="G48" s="437"/>
      <c r="H48" s="437"/>
      <c r="I48" s="437"/>
      <c r="J48" s="437"/>
      <c r="K48" s="437"/>
      <c r="L48" s="437"/>
      <c r="M48" s="437"/>
      <c r="N48" s="438"/>
      <c r="O48" s="407" t="s">
        <v>39</v>
      </c>
      <c r="P48" s="407" t="s">
        <v>211</v>
      </c>
      <c r="Q48" s="366" t="s">
        <v>33</v>
      </c>
    </row>
    <row r="49" spans="1:17" ht="15.75" customHeight="1" x14ac:dyDescent="0.25">
      <c r="A49" s="431" t="s">
        <v>123</v>
      </c>
      <c r="B49" s="425" t="s">
        <v>25</v>
      </c>
      <c r="C49" s="425" t="s">
        <v>26</v>
      </c>
      <c r="D49" s="408"/>
      <c r="E49" s="415"/>
      <c r="F49" s="416"/>
      <c r="G49" s="421"/>
      <c r="H49" s="416"/>
      <c r="I49" s="35"/>
      <c r="J49" s="7"/>
      <c r="K49" s="7"/>
      <c r="L49" s="7"/>
      <c r="M49" s="43"/>
      <c r="N49" s="96"/>
      <c r="O49" s="408"/>
      <c r="P49" s="408"/>
      <c r="Q49" s="367"/>
    </row>
    <row r="50" spans="1:17" ht="15.75" x14ac:dyDescent="0.25">
      <c r="A50" s="432"/>
      <c r="B50" s="360"/>
      <c r="C50" s="360"/>
      <c r="D50" s="408"/>
      <c r="E50" s="417"/>
      <c r="F50" s="418"/>
      <c r="G50" s="422"/>
      <c r="H50" s="418"/>
      <c r="I50" s="35"/>
      <c r="J50" s="7"/>
      <c r="K50" s="7"/>
      <c r="L50" s="7"/>
      <c r="M50" s="7"/>
      <c r="N50" s="12"/>
      <c r="O50" s="408"/>
      <c r="P50" s="408"/>
      <c r="Q50" s="367"/>
    </row>
    <row r="51" spans="1:17" ht="15.75" x14ac:dyDescent="0.25">
      <c r="A51" s="432"/>
      <c r="B51" s="360"/>
      <c r="C51" s="360"/>
      <c r="D51" s="408"/>
      <c r="E51" s="456"/>
      <c r="F51" s="450"/>
      <c r="G51" s="451"/>
      <c r="H51" s="450"/>
      <c r="I51" s="35"/>
      <c r="J51" s="7"/>
      <c r="K51" s="8"/>
      <c r="L51" s="8"/>
      <c r="M51" s="8"/>
      <c r="N51" s="13"/>
      <c r="O51" s="408"/>
      <c r="P51" s="408"/>
      <c r="Q51" s="367"/>
    </row>
    <row r="52" spans="1:17" ht="17.100000000000001" customHeight="1" x14ac:dyDescent="0.25">
      <c r="A52" s="433"/>
      <c r="B52" s="360"/>
      <c r="C52" s="426"/>
      <c r="D52" s="365"/>
      <c r="E52" s="457" t="s">
        <v>0</v>
      </c>
      <c r="F52" s="453"/>
      <c r="G52" s="454" t="s">
        <v>2</v>
      </c>
      <c r="H52" s="453"/>
      <c r="I52" s="293" t="s">
        <v>1</v>
      </c>
      <c r="J52" s="293" t="s">
        <v>4</v>
      </c>
      <c r="K52" s="293" t="s">
        <v>5</v>
      </c>
      <c r="L52" s="293" t="s">
        <v>7</v>
      </c>
      <c r="M52" s="294" t="s">
        <v>32</v>
      </c>
      <c r="N52" s="295" t="s">
        <v>40</v>
      </c>
      <c r="O52" s="409"/>
      <c r="P52" s="409"/>
      <c r="Q52" s="368"/>
    </row>
    <row r="53" spans="1:17" s="30" customFormat="1" ht="17.100000000000001" customHeight="1" x14ac:dyDescent="0.25">
      <c r="A53" s="492" t="s">
        <v>194</v>
      </c>
      <c r="B53" s="492">
        <v>14</v>
      </c>
      <c r="C53" s="492">
        <v>16</v>
      </c>
      <c r="D53" s="154">
        <f>(LARGE(E53:L53,1)-LARGE(E53:L53,2))</f>
        <v>610</v>
      </c>
      <c r="E53" s="411">
        <f>ROUND(G45/2,0)+E45</f>
        <v>12</v>
      </c>
      <c r="F53" s="412"/>
      <c r="G53" s="411">
        <f>INT(G45/2)+F45</f>
        <v>16</v>
      </c>
      <c r="H53" s="412"/>
      <c r="I53" s="125">
        <f t="shared" ref="I53:N53" si="4">I45</f>
        <v>371</v>
      </c>
      <c r="J53" s="125">
        <f t="shared" si="4"/>
        <v>107</v>
      </c>
      <c r="K53" s="125">
        <f t="shared" si="4"/>
        <v>811</v>
      </c>
      <c r="L53" s="125">
        <f t="shared" si="4"/>
        <v>1421</v>
      </c>
      <c r="M53" s="125">
        <f t="shared" si="4"/>
        <v>0</v>
      </c>
      <c r="N53" s="125">
        <f t="shared" si="4"/>
        <v>33</v>
      </c>
      <c r="O53" s="33">
        <f>INT(SUM(E53:N53))</f>
        <v>2771</v>
      </c>
      <c r="P53" s="125">
        <f>P45</f>
        <v>3867</v>
      </c>
      <c r="Q53" s="126">
        <f>O53/P53</f>
        <v>0.71657615722782519</v>
      </c>
    </row>
    <row r="54" spans="1:17" ht="17.100000000000001" customHeight="1" x14ac:dyDescent="0.25">
      <c r="A54" s="493"/>
      <c r="B54" s="493"/>
      <c r="C54" s="493"/>
      <c r="D54" s="34">
        <f>D53/$O53</f>
        <v>0.22013713460844461</v>
      </c>
      <c r="E54" s="506">
        <f>E53/$O53</f>
        <v>4.3305665824612052E-3</v>
      </c>
      <c r="F54" s="507"/>
      <c r="G54" s="506">
        <f>G53/$O53</f>
        <v>5.77408877661494E-3</v>
      </c>
      <c r="H54" s="507"/>
      <c r="I54" s="23">
        <f t="shared" ref="I54:O54" si="5">I53/$O53</f>
        <v>0.13388668350775892</v>
      </c>
      <c r="J54" s="23">
        <f t="shared" si="5"/>
        <v>3.8614218693612416E-2</v>
      </c>
      <c r="K54" s="23">
        <f t="shared" si="5"/>
        <v>0.29267412486466982</v>
      </c>
      <c r="L54" s="23">
        <f t="shared" si="5"/>
        <v>0.51281125947311434</v>
      </c>
      <c r="M54" s="23">
        <f t="shared" si="5"/>
        <v>0</v>
      </c>
      <c r="N54" s="23">
        <f t="shared" si="5"/>
        <v>1.1909058101768314E-2</v>
      </c>
      <c r="O54" s="23">
        <f t="shared" si="5"/>
        <v>1</v>
      </c>
      <c r="P54" s="22"/>
      <c r="Q54" s="22"/>
    </row>
    <row r="55" spans="1:17" x14ac:dyDescent="0.25">
      <c r="B55" s="2"/>
      <c r="C55" s="2"/>
      <c r="D55" s="2"/>
    </row>
    <row r="56" spans="1:17" x14ac:dyDescent="0.25">
      <c r="B56" s="2"/>
      <c r="C56" s="2"/>
      <c r="D56" s="2"/>
    </row>
    <row r="57" spans="1:17" x14ac:dyDescent="0.25">
      <c r="B57" s="2"/>
      <c r="C57" s="2"/>
      <c r="D57" s="2"/>
    </row>
    <row r="58" spans="1:17" x14ac:dyDescent="0.25">
      <c r="B58" s="2"/>
      <c r="C58" s="2"/>
      <c r="D58" s="2"/>
    </row>
    <row r="59" spans="1:17" x14ac:dyDescent="0.25">
      <c r="B59" s="2"/>
      <c r="C59" s="2"/>
      <c r="D59" s="2"/>
    </row>
    <row r="60" spans="1:17" x14ac:dyDescent="0.25">
      <c r="B60" s="2"/>
      <c r="C60" s="2"/>
      <c r="D60" s="2"/>
    </row>
    <row r="61" spans="1:17" x14ac:dyDescent="0.25">
      <c r="B61" s="2"/>
      <c r="C61" s="2"/>
      <c r="D61" s="2"/>
    </row>
    <row r="62" spans="1:17" x14ac:dyDescent="0.25">
      <c r="B62" s="2"/>
      <c r="C62" s="2"/>
      <c r="D62" s="2"/>
    </row>
    <row r="63" spans="1:17" x14ac:dyDescent="0.25">
      <c r="B63" s="2"/>
      <c r="C63" s="2"/>
      <c r="D63" s="2"/>
    </row>
    <row r="64" spans="1:17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  <row r="2423" spans="2:4" x14ac:dyDescent="0.25">
      <c r="B2423" s="2"/>
      <c r="C2423" s="2"/>
      <c r="D2423" s="2"/>
    </row>
  </sheetData>
  <mergeCells count="40">
    <mergeCell ref="Q48:Q52"/>
    <mergeCell ref="D40:D44"/>
    <mergeCell ref="E40:N40"/>
    <mergeCell ref="D4:D8"/>
    <mergeCell ref="O48:O52"/>
    <mergeCell ref="P48:P52"/>
    <mergeCell ref="E48:N48"/>
    <mergeCell ref="E4:N4"/>
    <mergeCell ref="H41:H42"/>
    <mergeCell ref="P4:P8"/>
    <mergeCell ref="Q4:Q8"/>
    <mergeCell ref="P40:P44"/>
    <mergeCell ref="H5:H6"/>
    <mergeCell ref="O4:O8"/>
    <mergeCell ref="O40:O44"/>
    <mergeCell ref="Q40:Q44"/>
    <mergeCell ref="B5:C7"/>
    <mergeCell ref="A41:A44"/>
    <mergeCell ref="B41:B44"/>
    <mergeCell ref="A45:A46"/>
    <mergeCell ref="B45:B46"/>
    <mergeCell ref="C45:C46"/>
    <mergeCell ref="A40:C40"/>
    <mergeCell ref="C41:C44"/>
    <mergeCell ref="A48:C48"/>
    <mergeCell ref="G53:H53"/>
    <mergeCell ref="E54:F54"/>
    <mergeCell ref="G54:H54"/>
    <mergeCell ref="A49:A52"/>
    <mergeCell ref="B49:B52"/>
    <mergeCell ref="A53:A54"/>
    <mergeCell ref="B53:B54"/>
    <mergeCell ref="G49:H51"/>
    <mergeCell ref="C53:C54"/>
    <mergeCell ref="C49:C52"/>
    <mergeCell ref="E49:F51"/>
    <mergeCell ref="E53:F53"/>
    <mergeCell ref="D48:D52"/>
    <mergeCell ref="E52:F52"/>
    <mergeCell ref="G52:H52"/>
  </mergeCells>
  <conditionalFormatting sqref="H11:L11">
    <cfRule type="cellIs" dxfId="1023" priority="115" operator="equal">
      <formula>LARGE($H11:$M11,2)</formula>
    </cfRule>
    <cfRule type="cellIs" dxfId="1022" priority="116" operator="equal">
      <formula>LARGE($H11:$M11,1)</formula>
    </cfRule>
  </conditionalFormatting>
  <conditionalFormatting sqref="H13:L13">
    <cfRule type="cellIs" dxfId="1021" priority="113" operator="equal">
      <formula>LARGE($H13:$M13,2)</formula>
    </cfRule>
    <cfRule type="cellIs" dxfId="1020" priority="114" operator="equal">
      <formula>LARGE($H13:$M13,1)</formula>
    </cfRule>
  </conditionalFormatting>
  <conditionalFormatting sqref="H16:L16">
    <cfRule type="cellIs" dxfId="1019" priority="111" operator="equal">
      <formula>LARGE($H16:$M16,2)</formula>
    </cfRule>
    <cfRule type="cellIs" dxfId="1018" priority="112" operator="equal">
      <formula>LARGE($H16:$M16,1)</formula>
    </cfRule>
  </conditionalFormatting>
  <conditionalFormatting sqref="H18:L18">
    <cfRule type="cellIs" dxfId="1017" priority="109" operator="equal">
      <formula>LARGE($H18:$M18,2)</formula>
    </cfRule>
    <cfRule type="cellIs" dxfId="1016" priority="110" operator="equal">
      <formula>LARGE($H18:$M18,1)</formula>
    </cfRule>
  </conditionalFormatting>
  <conditionalFormatting sqref="H20:L20">
    <cfRule type="cellIs" dxfId="1015" priority="107" operator="equal">
      <formula>LARGE($H20:$M20,2)</formula>
    </cfRule>
    <cfRule type="cellIs" dxfId="1014" priority="108" operator="equal">
      <formula>LARGE($H20:$M20,1)</formula>
    </cfRule>
  </conditionalFormatting>
  <conditionalFormatting sqref="H22:L22">
    <cfRule type="cellIs" dxfId="1013" priority="105" operator="equal">
      <formula>LARGE($H22:$M22,2)</formula>
    </cfRule>
    <cfRule type="cellIs" dxfId="1012" priority="106" operator="equal">
      <formula>LARGE($H22:$M22,1)</formula>
    </cfRule>
  </conditionalFormatting>
  <conditionalFormatting sqref="H24:L24">
    <cfRule type="cellIs" dxfId="1011" priority="103" operator="equal">
      <formula>LARGE($H24:$M24,2)</formula>
    </cfRule>
    <cfRule type="cellIs" dxfId="1010" priority="104" operator="equal">
      <formula>LARGE($H24:$M24,1)</formula>
    </cfRule>
  </conditionalFormatting>
  <conditionalFormatting sqref="H26:L26">
    <cfRule type="cellIs" dxfId="1009" priority="101" operator="equal">
      <formula>LARGE($H26:$M26,2)</formula>
    </cfRule>
    <cfRule type="cellIs" dxfId="1008" priority="102" operator="equal">
      <formula>LARGE($H26:$M26,1)</formula>
    </cfRule>
  </conditionalFormatting>
  <conditionalFormatting sqref="H28:L28">
    <cfRule type="cellIs" dxfId="1007" priority="99" operator="equal">
      <formula>LARGE($H28:$M28,2)</formula>
    </cfRule>
    <cfRule type="cellIs" dxfId="1006" priority="100" operator="equal">
      <formula>LARGE($H28:$M28,1)</formula>
    </cfRule>
  </conditionalFormatting>
  <conditionalFormatting sqref="H30:L30">
    <cfRule type="cellIs" dxfId="1005" priority="97" operator="equal">
      <formula>LARGE($H30:$M30,2)</formula>
    </cfRule>
    <cfRule type="cellIs" dxfId="1004" priority="98" operator="equal">
      <formula>LARGE($H30:$M30,1)</formula>
    </cfRule>
  </conditionalFormatting>
  <conditionalFormatting sqref="H32:L32">
    <cfRule type="cellIs" dxfId="1003" priority="95" operator="equal">
      <formula>LARGE($H32:$M32,2)</formula>
    </cfRule>
    <cfRule type="cellIs" dxfId="1002" priority="96" operator="equal">
      <formula>LARGE($H32:$M32,1)</formula>
    </cfRule>
  </conditionalFormatting>
  <conditionalFormatting sqref="H34:L34">
    <cfRule type="cellIs" dxfId="1001" priority="93" operator="equal">
      <formula>LARGE($H34:$M34,2)</formula>
    </cfRule>
    <cfRule type="cellIs" dxfId="1000" priority="94" operator="equal">
      <formula>LARGE($H34:$M34,1)</formula>
    </cfRule>
  </conditionalFormatting>
  <conditionalFormatting sqref="H36:L36">
    <cfRule type="cellIs" dxfId="999" priority="91" operator="equal">
      <formula>LARGE($H36:$M36,2)</formula>
    </cfRule>
    <cfRule type="cellIs" dxfId="998" priority="92" operator="equal">
      <formula>LARGE($H36:$M36,1)</formula>
    </cfRule>
  </conditionalFormatting>
  <conditionalFormatting sqref="H38:L38">
    <cfRule type="cellIs" dxfId="997" priority="89" operator="equal">
      <formula>LARGE($H38:$M38,2)</formula>
    </cfRule>
    <cfRule type="cellIs" dxfId="996" priority="90" operator="equal">
      <formula>LARGE($H38:$M38,1)</formula>
    </cfRule>
  </conditionalFormatting>
  <conditionalFormatting sqref="H45:M45">
    <cfRule type="cellIs" dxfId="995" priority="87" operator="equal">
      <formula>LARGE($H45:$M45,2)</formula>
    </cfRule>
    <cfRule type="cellIs" dxfId="994" priority="88" operator="equal">
      <formula>LARGE($H45:$M45,1)</formula>
    </cfRule>
  </conditionalFormatting>
  <conditionalFormatting sqref="E53:L53">
    <cfRule type="cellIs" dxfId="993" priority="57" operator="equal">
      <formula>LARGE($E53:$L53,2)</formula>
    </cfRule>
    <cfRule type="cellIs" dxfId="992" priority="58" operator="equal">
      <formula>LARGE($E53:$L53,1)</formula>
    </cfRule>
  </conditionalFormatting>
  <conditionalFormatting sqref="N11">
    <cfRule type="cellIs" dxfId="991" priority="27" operator="equal">
      <formula>LARGE($H11:$M11,2)</formula>
    </cfRule>
    <cfRule type="cellIs" dxfId="990" priority="28" operator="equal">
      <formula>LARGE($H11:$M11,1)</formula>
    </cfRule>
  </conditionalFormatting>
  <conditionalFormatting sqref="N13">
    <cfRule type="cellIs" dxfId="989" priority="25" operator="equal">
      <formula>LARGE($H13:$M13,2)</formula>
    </cfRule>
    <cfRule type="cellIs" dxfId="988" priority="26" operator="equal">
      <formula>LARGE($H13:$M13,1)</formula>
    </cfRule>
  </conditionalFormatting>
  <conditionalFormatting sqref="N16">
    <cfRule type="cellIs" dxfId="987" priority="23" operator="equal">
      <formula>LARGE($H16:$M16,2)</formula>
    </cfRule>
    <cfRule type="cellIs" dxfId="986" priority="24" operator="equal">
      <formula>LARGE($H16:$M16,1)</formula>
    </cfRule>
  </conditionalFormatting>
  <conditionalFormatting sqref="N18">
    <cfRule type="cellIs" dxfId="985" priority="21" operator="equal">
      <formula>LARGE($H18:$M18,2)</formula>
    </cfRule>
    <cfRule type="cellIs" dxfId="984" priority="22" operator="equal">
      <formula>LARGE($H18:$M18,1)</formula>
    </cfRule>
  </conditionalFormatting>
  <conditionalFormatting sqref="N20">
    <cfRule type="cellIs" dxfId="983" priority="19" operator="equal">
      <formula>LARGE($H20:$M20,2)</formula>
    </cfRule>
    <cfRule type="cellIs" dxfId="982" priority="20" operator="equal">
      <formula>LARGE($H20:$M20,1)</formula>
    </cfRule>
  </conditionalFormatting>
  <conditionalFormatting sqref="N22">
    <cfRule type="cellIs" dxfId="981" priority="17" operator="equal">
      <formula>LARGE($H22:$M22,2)</formula>
    </cfRule>
    <cfRule type="cellIs" dxfId="980" priority="18" operator="equal">
      <formula>LARGE($H22:$M22,1)</formula>
    </cfRule>
  </conditionalFormatting>
  <conditionalFormatting sqref="N24">
    <cfRule type="cellIs" dxfId="979" priority="15" operator="equal">
      <formula>LARGE($H24:$M24,2)</formula>
    </cfRule>
    <cfRule type="cellIs" dxfId="978" priority="16" operator="equal">
      <formula>LARGE($H24:$M24,1)</formula>
    </cfRule>
  </conditionalFormatting>
  <conditionalFormatting sqref="N26">
    <cfRule type="cellIs" dxfId="977" priority="13" operator="equal">
      <formula>LARGE($H26:$M26,2)</formula>
    </cfRule>
    <cfRule type="cellIs" dxfId="976" priority="14" operator="equal">
      <formula>LARGE($H26:$M26,1)</formula>
    </cfRule>
  </conditionalFormatting>
  <conditionalFormatting sqref="N28">
    <cfRule type="cellIs" dxfId="975" priority="11" operator="equal">
      <formula>LARGE($H28:$M28,2)</formula>
    </cfRule>
    <cfRule type="cellIs" dxfId="974" priority="12" operator="equal">
      <formula>LARGE($H28:$M28,1)</formula>
    </cfRule>
  </conditionalFormatting>
  <conditionalFormatting sqref="N30">
    <cfRule type="cellIs" dxfId="973" priority="9" operator="equal">
      <formula>LARGE($H30:$M30,2)</formula>
    </cfRule>
    <cfRule type="cellIs" dxfId="972" priority="10" operator="equal">
      <formula>LARGE($H30:$M30,1)</formula>
    </cfRule>
  </conditionalFormatting>
  <conditionalFormatting sqref="N32">
    <cfRule type="cellIs" dxfId="971" priority="7" operator="equal">
      <formula>LARGE($H32:$M32,2)</formula>
    </cfRule>
    <cfRule type="cellIs" dxfId="970" priority="8" operator="equal">
      <formula>LARGE($H32:$M32,1)</formula>
    </cfRule>
  </conditionalFormatting>
  <conditionalFormatting sqref="N34">
    <cfRule type="cellIs" dxfId="969" priority="5" operator="equal">
      <formula>LARGE($H34:$M34,2)</formula>
    </cfRule>
    <cfRule type="cellIs" dxfId="968" priority="6" operator="equal">
      <formula>LARGE($H34:$M34,1)</formula>
    </cfRule>
  </conditionalFormatting>
  <conditionalFormatting sqref="N36">
    <cfRule type="cellIs" dxfId="967" priority="3" operator="equal">
      <formula>LARGE($H36:$M36,2)</formula>
    </cfRule>
    <cfRule type="cellIs" dxfId="966" priority="4" operator="equal">
      <formula>LARGE($H36:$M36,1)</formula>
    </cfRule>
  </conditionalFormatting>
  <conditionalFormatting sqref="N38">
    <cfRule type="cellIs" dxfId="965" priority="1" operator="equal">
      <formula>LARGE($H38:$M38,2)</formula>
    </cfRule>
    <cfRule type="cellIs" dxfId="964" priority="2" operator="equal">
      <formula>LARGE($H38:$M38,1)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2336"/>
  <sheetViews>
    <sheetView view="pageBreakPreview" zoomScaleNormal="95" zoomScaleSheetLayoutView="100" workbookViewId="0">
      <selection activeCell="Q77" sqref="Q7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9" width="11" customWidth="1"/>
    <col min="10" max="11" width="11.140625" customWidth="1"/>
    <col min="12" max="13" width="11.28515625" customWidth="1"/>
    <col min="14" max="15" width="11.140625" customWidth="1"/>
    <col min="16" max="18" width="11.7109375" customWidth="1"/>
  </cols>
  <sheetData>
    <row r="1" spans="1:18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8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8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8" ht="17.100000000000001" customHeight="1" x14ac:dyDescent="0.3">
      <c r="B4" s="1"/>
      <c r="C4" s="1"/>
      <c r="D4" s="402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407" t="s">
        <v>39</v>
      </c>
      <c r="Q4" s="407" t="s">
        <v>211</v>
      </c>
      <c r="R4" s="366" t="s">
        <v>33</v>
      </c>
    </row>
    <row r="5" spans="1:18" ht="15.75" customHeight="1" x14ac:dyDescent="0.25">
      <c r="B5" s="513" t="s">
        <v>84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35"/>
      <c r="L5" s="7"/>
      <c r="M5" s="7"/>
      <c r="N5" s="43"/>
      <c r="O5" s="96"/>
      <c r="P5" s="408"/>
      <c r="Q5" s="408"/>
      <c r="R5" s="367"/>
    </row>
    <row r="6" spans="1:18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35"/>
      <c r="L6" s="7"/>
      <c r="M6" s="7"/>
      <c r="N6" s="317"/>
      <c r="O6" s="318"/>
      <c r="P6" s="408"/>
      <c r="Q6" s="408"/>
      <c r="R6" s="367"/>
    </row>
    <row r="7" spans="1:18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35"/>
      <c r="L7" s="8"/>
      <c r="M7" s="8"/>
      <c r="N7" s="319"/>
      <c r="O7" s="320"/>
      <c r="P7" s="408"/>
      <c r="Q7" s="408"/>
      <c r="R7" s="367"/>
    </row>
    <row r="8" spans="1:18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3</v>
      </c>
      <c r="K8" s="294" t="s">
        <v>4</v>
      </c>
      <c r="L8" s="294" t="s">
        <v>6</v>
      </c>
      <c r="M8" s="294" t="s">
        <v>7</v>
      </c>
      <c r="N8" s="321" t="s">
        <v>32</v>
      </c>
      <c r="O8" s="322" t="s">
        <v>40</v>
      </c>
      <c r="P8" s="409"/>
      <c r="Q8" s="409"/>
      <c r="R8" s="368"/>
    </row>
    <row r="9" spans="1:18" ht="18.600000000000001" customHeight="1" x14ac:dyDescent="0.25">
      <c r="A9" s="53">
        <v>1</v>
      </c>
      <c r="B9" s="54">
        <v>961</v>
      </c>
      <c r="C9" s="55" t="s">
        <v>126</v>
      </c>
      <c r="D9" s="131">
        <f t="shared" ref="D9:D49" si="0">(LARGE(H9:M9,1)-LARGE(H9:M9,2))</f>
        <v>39</v>
      </c>
      <c r="E9" s="132">
        <v>100</v>
      </c>
      <c r="F9" s="132">
        <v>2</v>
      </c>
      <c r="G9" s="132">
        <v>2</v>
      </c>
      <c r="H9" s="132">
        <v>104</v>
      </c>
      <c r="I9" s="132">
        <v>143</v>
      </c>
      <c r="J9" s="132">
        <v>3</v>
      </c>
      <c r="K9" s="132">
        <v>14</v>
      </c>
      <c r="L9" s="132">
        <v>3</v>
      </c>
      <c r="M9" s="132">
        <v>12</v>
      </c>
      <c r="N9" s="132">
        <v>0</v>
      </c>
      <c r="O9" s="132">
        <v>5</v>
      </c>
      <c r="P9" s="132">
        <v>284</v>
      </c>
      <c r="Q9" s="132">
        <v>481</v>
      </c>
      <c r="R9" s="133">
        <f t="shared" ref="R9:R49" si="1">P9/Q9</f>
        <v>0.59043659043659047</v>
      </c>
    </row>
    <row r="10" spans="1:18" ht="18.600000000000001" customHeight="1" x14ac:dyDescent="0.25">
      <c r="A10" s="71">
        <v>2</v>
      </c>
      <c r="B10" s="72">
        <v>961</v>
      </c>
      <c r="C10" s="73" t="s">
        <v>128</v>
      </c>
      <c r="D10" s="134">
        <f t="shared" si="0"/>
        <v>16</v>
      </c>
      <c r="E10" s="135">
        <v>127</v>
      </c>
      <c r="F10" s="135">
        <v>1</v>
      </c>
      <c r="G10" s="135">
        <v>2</v>
      </c>
      <c r="H10" s="135">
        <v>130</v>
      </c>
      <c r="I10" s="135">
        <v>146</v>
      </c>
      <c r="J10" s="135">
        <v>12</v>
      </c>
      <c r="K10" s="135">
        <v>10</v>
      </c>
      <c r="L10" s="135">
        <v>1</v>
      </c>
      <c r="M10" s="135">
        <v>9</v>
      </c>
      <c r="N10" s="135">
        <v>0</v>
      </c>
      <c r="O10" s="135">
        <v>7</v>
      </c>
      <c r="P10" s="135">
        <v>315</v>
      </c>
      <c r="Q10" s="135">
        <v>480</v>
      </c>
      <c r="R10" s="136">
        <f t="shared" si="1"/>
        <v>0.65625</v>
      </c>
    </row>
    <row r="11" spans="1:18" ht="18.600000000000001" customHeight="1" x14ac:dyDescent="0.25">
      <c r="A11" s="59" t="s">
        <v>195</v>
      </c>
      <c r="B11" s="60">
        <v>961</v>
      </c>
      <c r="C11" s="61" t="s">
        <v>11</v>
      </c>
      <c r="D11" s="137">
        <f t="shared" si="0"/>
        <v>55</v>
      </c>
      <c r="E11" s="138">
        <v>227</v>
      </c>
      <c r="F11" s="138">
        <v>3</v>
      </c>
      <c r="G11" s="138">
        <v>4</v>
      </c>
      <c r="H11" s="138">
        <v>234</v>
      </c>
      <c r="I11" s="138">
        <v>289</v>
      </c>
      <c r="J11" s="138">
        <v>15</v>
      </c>
      <c r="K11" s="138">
        <v>24</v>
      </c>
      <c r="L11" s="138">
        <v>4</v>
      </c>
      <c r="M11" s="138">
        <v>21</v>
      </c>
      <c r="N11" s="138">
        <v>0</v>
      </c>
      <c r="O11" s="138">
        <v>12</v>
      </c>
      <c r="P11" s="138">
        <v>599</v>
      </c>
      <c r="Q11" s="138">
        <v>961</v>
      </c>
      <c r="R11" s="139">
        <f t="shared" si="1"/>
        <v>0.62330905306971907</v>
      </c>
    </row>
    <row r="12" spans="1:18" ht="18.600000000000001" customHeight="1" x14ac:dyDescent="0.25">
      <c r="A12" s="71">
        <v>3</v>
      </c>
      <c r="B12" s="72">
        <v>962</v>
      </c>
      <c r="C12" s="73" t="s">
        <v>126</v>
      </c>
      <c r="D12" s="134">
        <f t="shared" si="0"/>
        <v>19</v>
      </c>
      <c r="E12" s="135">
        <v>83</v>
      </c>
      <c r="F12" s="135">
        <v>0</v>
      </c>
      <c r="G12" s="135">
        <v>3</v>
      </c>
      <c r="H12" s="135">
        <v>86</v>
      </c>
      <c r="I12" s="135">
        <v>105</v>
      </c>
      <c r="J12" s="135">
        <v>4</v>
      </c>
      <c r="K12" s="135">
        <v>12</v>
      </c>
      <c r="L12" s="135">
        <v>2</v>
      </c>
      <c r="M12" s="135">
        <v>7</v>
      </c>
      <c r="N12" s="135">
        <v>0</v>
      </c>
      <c r="O12" s="135">
        <v>0</v>
      </c>
      <c r="P12" s="135">
        <v>216</v>
      </c>
      <c r="Q12" s="135">
        <v>376</v>
      </c>
      <c r="R12" s="136">
        <f t="shared" si="1"/>
        <v>0.57446808510638303</v>
      </c>
    </row>
    <row r="13" spans="1:18" ht="18.600000000000001" customHeight="1" x14ac:dyDescent="0.25">
      <c r="A13" s="65">
        <v>4</v>
      </c>
      <c r="B13" s="66">
        <v>962</v>
      </c>
      <c r="C13" s="67" t="s">
        <v>128</v>
      </c>
      <c r="D13" s="140">
        <f t="shared" si="0"/>
        <v>4</v>
      </c>
      <c r="E13" s="141">
        <v>95</v>
      </c>
      <c r="F13" s="141">
        <v>2</v>
      </c>
      <c r="G13" s="141">
        <v>1</v>
      </c>
      <c r="H13" s="141">
        <v>98</v>
      </c>
      <c r="I13" s="141">
        <v>94</v>
      </c>
      <c r="J13" s="141">
        <v>3</v>
      </c>
      <c r="K13" s="141">
        <v>19</v>
      </c>
      <c r="L13" s="141">
        <v>1</v>
      </c>
      <c r="M13" s="141">
        <v>7</v>
      </c>
      <c r="N13" s="141">
        <v>0</v>
      </c>
      <c r="O13" s="141">
        <v>4</v>
      </c>
      <c r="P13" s="141">
        <v>226</v>
      </c>
      <c r="Q13" s="141">
        <v>375</v>
      </c>
      <c r="R13" s="142">
        <f t="shared" si="1"/>
        <v>0.60266666666666668</v>
      </c>
    </row>
    <row r="14" spans="1:18" ht="18.600000000000001" customHeight="1" x14ac:dyDescent="0.25">
      <c r="A14" s="59" t="s">
        <v>195</v>
      </c>
      <c r="B14" s="60">
        <v>962</v>
      </c>
      <c r="C14" s="61" t="s">
        <v>11</v>
      </c>
      <c r="D14" s="137">
        <f t="shared" si="0"/>
        <v>15</v>
      </c>
      <c r="E14" s="138">
        <v>178</v>
      </c>
      <c r="F14" s="138">
        <v>2</v>
      </c>
      <c r="G14" s="138">
        <v>4</v>
      </c>
      <c r="H14" s="138">
        <v>184</v>
      </c>
      <c r="I14" s="138">
        <v>199</v>
      </c>
      <c r="J14" s="138">
        <v>7</v>
      </c>
      <c r="K14" s="138">
        <v>31</v>
      </c>
      <c r="L14" s="138">
        <v>3</v>
      </c>
      <c r="M14" s="138">
        <v>14</v>
      </c>
      <c r="N14" s="138">
        <v>0</v>
      </c>
      <c r="O14" s="138">
        <v>4</v>
      </c>
      <c r="P14" s="138">
        <v>442</v>
      </c>
      <c r="Q14" s="138">
        <v>751</v>
      </c>
      <c r="R14" s="139">
        <f t="shared" si="1"/>
        <v>0.58854860186418112</v>
      </c>
    </row>
    <row r="15" spans="1:18" ht="18.600000000000001" customHeight="1" x14ac:dyDescent="0.25">
      <c r="A15" s="65">
        <v>5</v>
      </c>
      <c r="B15" s="66">
        <v>963</v>
      </c>
      <c r="C15" s="67" t="s">
        <v>126</v>
      </c>
      <c r="D15" s="140">
        <f t="shared" si="0"/>
        <v>18</v>
      </c>
      <c r="E15" s="141">
        <v>138</v>
      </c>
      <c r="F15" s="141">
        <v>0</v>
      </c>
      <c r="G15" s="141">
        <v>4</v>
      </c>
      <c r="H15" s="141">
        <v>142</v>
      </c>
      <c r="I15" s="141">
        <v>124</v>
      </c>
      <c r="J15" s="141">
        <v>5</v>
      </c>
      <c r="K15" s="141">
        <v>22</v>
      </c>
      <c r="L15" s="141">
        <v>4</v>
      </c>
      <c r="M15" s="141">
        <v>27</v>
      </c>
      <c r="N15" s="141">
        <v>0</v>
      </c>
      <c r="O15" s="141">
        <v>9</v>
      </c>
      <c r="P15" s="141">
        <v>333</v>
      </c>
      <c r="Q15" s="141">
        <v>558</v>
      </c>
      <c r="R15" s="142">
        <f t="shared" si="1"/>
        <v>0.59677419354838712</v>
      </c>
    </row>
    <row r="16" spans="1:18" ht="18.600000000000001" customHeight="1" x14ac:dyDescent="0.25">
      <c r="A16" s="71">
        <v>6</v>
      </c>
      <c r="B16" s="72">
        <v>963</v>
      </c>
      <c r="C16" s="73" t="s">
        <v>128</v>
      </c>
      <c r="D16" s="134">
        <f t="shared" si="0"/>
        <v>11</v>
      </c>
      <c r="E16" s="135">
        <v>136</v>
      </c>
      <c r="F16" s="135">
        <v>2</v>
      </c>
      <c r="G16" s="135">
        <v>1</v>
      </c>
      <c r="H16" s="135">
        <v>139</v>
      </c>
      <c r="I16" s="135">
        <v>128</v>
      </c>
      <c r="J16" s="135">
        <v>5</v>
      </c>
      <c r="K16" s="135">
        <v>12</v>
      </c>
      <c r="L16" s="135">
        <v>4</v>
      </c>
      <c r="M16" s="135">
        <v>25</v>
      </c>
      <c r="N16" s="135">
        <v>0</v>
      </c>
      <c r="O16" s="135">
        <v>9</v>
      </c>
      <c r="P16" s="135">
        <v>322</v>
      </c>
      <c r="Q16" s="135">
        <v>558</v>
      </c>
      <c r="R16" s="136">
        <f t="shared" si="1"/>
        <v>0.57706093189964158</v>
      </c>
    </row>
    <row r="17" spans="1:18" ht="18.600000000000001" customHeight="1" x14ac:dyDescent="0.25">
      <c r="A17" s="59" t="s">
        <v>195</v>
      </c>
      <c r="B17" s="60">
        <v>963</v>
      </c>
      <c r="C17" s="61" t="s">
        <v>11</v>
      </c>
      <c r="D17" s="137">
        <f t="shared" si="0"/>
        <v>29</v>
      </c>
      <c r="E17" s="138">
        <v>274</v>
      </c>
      <c r="F17" s="138">
        <v>2</v>
      </c>
      <c r="G17" s="138">
        <v>5</v>
      </c>
      <c r="H17" s="138">
        <v>281</v>
      </c>
      <c r="I17" s="138">
        <v>252</v>
      </c>
      <c r="J17" s="138">
        <v>10</v>
      </c>
      <c r="K17" s="138">
        <v>34</v>
      </c>
      <c r="L17" s="138">
        <v>8</v>
      </c>
      <c r="M17" s="138">
        <v>52</v>
      </c>
      <c r="N17" s="138">
        <v>0</v>
      </c>
      <c r="O17" s="138">
        <v>18</v>
      </c>
      <c r="P17" s="138">
        <v>655</v>
      </c>
      <c r="Q17" s="138">
        <v>1116</v>
      </c>
      <c r="R17" s="139">
        <f t="shared" si="1"/>
        <v>0.5869175627240143</v>
      </c>
    </row>
    <row r="18" spans="1:18" ht="18.600000000000001" customHeight="1" x14ac:dyDescent="0.25">
      <c r="A18" s="71">
        <v>7</v>
      </c>
      <c r="B18" s="72">
        <v>964</v>
      </c>
      <c r="C18" s="73" t="s">
        <v>126</v>
      </c>
      <c r="D18" s="134">
        <f t="shared" si="0"/>
        <v>50</v>
      </c>
      <c r="E18" s="135">
        <v>126</v>
      </c>
      <c r="F18" s="135">
        <v>13</v>
      </c>
      <c r="G18" s="135">
        <v>8</v>
      </c>
      <c r="H18" s="135">
        <v>147</v>
      </c>
      <c r="I18" s="135">
        <v>197</v>
      </c>
      <c r="J18" s="135">
        <v>8</v>
      </c>
      <c r="K18" s="135">
        <v>16</v>
      </c>
      <c r="L18" s="135">
        <v>2</v>
      </c>
      <c r="M18" s="135">
        <v>27</v>
      </c>
      <c r="N18" s="135">
        <v>0</v>
      </c>
      <c r="O18" s="135">
        <v>11</v>
      </c>
      <c r="P18" s="135">
        <v>408</v>
      </c>
      <c r="Q18" s="135">
        <v>720</v>
      </c>
      <c r="R18" s="136">
        <f t="shared" si="1"/>
        <v>0.56666666666666665</v>
      </c>
    </row>
    <row r="19" spans="1:18" ht="18.600000000000001" customHeight="1" x14ac:dyDescent="0.25">
      <c r="A19" s="65">
        <v>8</v>
      </c>
      <c r="B19" s="66">
        <v>964</v>
      </c>
      <c r="C19" s="67" t="s">
        <v>130</v>
      </c>
      <c r="D19" s="140">
        <f t="shared" si="0"/>
        <v>35</v>
      </c>
      <c r="E19" s="141">
        <v>17</v>
      </c>
      <c r="F19" s="141">
        <v>1</v>
      </c>
      <c r="G19" s="141">
        <v>0</v>
      </c>
      <c r="H19" s="141">
        <v>18</v>
      </c>
      <c r="I19" s="141">
        <v>63</v>
      </c>
      <c r="J19" s="141">
        <v>4</v>
      </c>
      <c r="K19" s="141">
        <v>3</v>
      </c>
      <c r="L19" s="141">
        <v>0</v>
      </c>
      <c r="M19" s="141">
        <v>28</v>
      </c>
      <c r="N19" s="141">
        <v>0</v>
      </c>
      <c r="O19" s="141">
        <v>0</v>
      </c>
      <c r="P19" s="141">
        <v>116</v>
      </c>
      <c r="Q19" s="141">
        <v>213</v>
      </c>
      <c r="R19" s="142">
        <f t="shared" si="1"/>
        <v>0.54460093896713613</v>
      </c>
    </row>
    <row r="20" spans="1:18" ht="18.600000000000001" customHeight="1" x14ac:dyDescent="0.25">
      <c r="A20" s="59" t="s">
        <v>195</v>
      </c>
      <c r="B20" s="60">
        <v>964</v>
      </c>
      <c r="C20" s="61" t="s">
        <v>11</v>
      </c>
      <c r="D20" s="137">
        <f t="shared" si="0"/>
        <v>95</v>
      </c>
      <c r="E20" s="138">
        <v>143</v>
      </c>
      <c r="F20" s="138">
        <v>14</v>
      </c>
      <c r="G20" s="138">
        <v>8</v>
      </c>
      <c r="H20" s="138">
        <v>165</v>
      </c>
      <c r="I20" s="138">
        <v>260</v>
      </c>
      <c r="J20" s="138">
        <v>12</v>
      </c>
      <c r="K20" s="138">
        <v>19</v>
      </c>
      <c r="L20" s="138">
        <v>2</v>
      </c>
      <c r="M20" s="138">
        <v>55</v>
      </c>
      <c r="N20" s="138">
        <v>0</v>
      </c>
      <c r="O20" s="138">
        <v>11</v>
      </c>
      <c r="P20" s="138">
        <v>524</v>
      </c>
      <c r="Q20" s="138">
        <v>933</v>
      </c>
      <c r="R20" s="139">
        <f t="shared" si="1"/>
        <v>0.56162915326902463</v>
      </c>
    </row>
    <row r="21" spans="1:18" ht="18.600000000000001" customHeight="1" x14ac:dyDescent="0.25">
      <c r="A21" s="65">
        <v>9</v>
      </c>
      <c r="B21" s="66">
        <v>965</v>
      </c>
      <c r="C21" s="67" t="s">
        <v>126</v>
      </c>
      <c r="D21" s="140">
        <f t="shared" si="0"/>
        <v>34</v>
      </c>
      <c r="E21" s="141">
        <v>100</v>
      </c>
      <c r="F21" s="141">
        <v>0</v>
      </c>
      <c r="G21" s="141">
        <v>2</v>
      </c>
      <c r="H21" s="141">
        <v>102</v>
      </c>
      <c r="I21" s="141">
        <v>136</v>
      </c>
      <c r="J21" s="141">
        <v>5</v>
      </c>
      <c r="K21" s="141">
        <v>23</v>
      </c>
      <c r="L21" s="141">
        <v>2</v>
      </c>
      <c r="M21" s="141">
        <v>11</v>
      </c>
      <c r="N21" s="141">
        <v>0</v>
      </c>
      <c r="O21" s="141">
        <v>7</v>
      </c>
      <c r="P21" s="141">
        <v>286</v>
      </c>
      <c r="Q21" s="141">
        <v>500</v>
      </c>
      <c r="R21" s="142">
        <f t="shared" si="1"/>
        <v>0.57199999999999995</v>
      </c>
    </row>
    <row r="22" spans="1:18" ht="18.600000000000001" customHeight="1" x14ac:dyDescent="0.25">
      <c r="A22" s="71">
        <v>10</v>
      </c>
      <c r="B22" s="72">
        <v>965</v>
      </c>
      <c r="C22" s="73" t="s">
        <v>128</v>
      </c>
      <c r="D22" s="134">
        <f t="shared" si="0"/>
        <v>17</v>
      </c>
      <c r="E22" s="135">
        <v>104</v>
      </c>
      <c r="F22" s="135">
        <v>3</v>
      </c>
      <c r="G22" s="135">
        <v>2</v>
      </c>
      <c r="H22" s="135">
        <v>109</v>
      </c>
      <c r="I22" s="135">
        <v>126</v>
      </c>
      <c r="J22" s="135">
        <v>1</v>
      </c>
      <c r="K22" s="135">
        <v>13</v>
      </c>
      <c r="L22" s="135">
        <v>6</v>
      </c>
      <c r="M22" s="135">
        <v>11</v>
      </c>
      <c r="N22" s="135">
        <v>0</v>
      </c>
      <c r="O22" s="135">
        <v>4</v>
      </c>
      <c r="P22" s="135">
        <v>270</v>
      </c>
      <c r="Q22" s="135">
        <v>500</v>
      </c>
      <c r="R22" s="136">
        <f t="shared" si="1"/>
        <v>0.54</v>
      </c>
    </row>
    <row r="23" spans="1:18" ht="18.600000000000001" customHeight="1" x14ac:dyDescent="0.25">
      <c r="A23" s="65">
        <v>11</v>
      </c>
      <c r="B23" s="66">
        <v>965</v>
      </c>
      <c r="C23" s="67" t="s">
        <v>130</v>
      </c>
      <c r="D23" s="140">
        <f t="shared" si="0"/>
        <v>30</v>
      </c>
      <c r="E23" s="141">
        <v>25</v>
      </c>
      <c r="F23" s="141">
        <v>0</v>
      </c>
      <c r="G23" s="141">
        <v>1</v>
      </c>
      <c r="H23" s="141">
        <v>26</v>
      </c>
      <c r="I23" s="141">
        <v>56</v>
      </c>
      <c r="J23" s="141">
        <v>0</v>
      </c>
      <c r="K23" s="141">
        <v>3</v>
      </c>
      <c r="L23" s="141">
        <v>0</v>
      </c>
      <c r="M23" s="141">
        <v>3</v>
      </c>
      <c r="N23" s="141">
        <v>0</v>
      </c>
      <c r="O23" s="141">
        <v>2</v>
      </c>
      <c r="P23" s="141">
        <v>90</v>
      </c>
      <c r="Q23" s="141">
        <v>136</v>
      </c>
      <c r="R23" s="142">
        <f t="shared" si="1"/>
        <v>0.66176470588235292</v>
      </c>
    </row>
    <row r="24" spans="1:18" ht="18.600000000000001" customHeight="1" x14ac:dyDescent="0.25">
      <c r="A24" s="59" t="s">
        <v>195</v>
      </c>
      <c r="B24" s="60">
        <v>965</v>
      </c>
      <c r="C24" s="61" t="s">
        <v>12</v>
      </c>
      <c r="D24" s="137">
        <f t="shared" si="0"/>
        <v>81</v>
      </c>
      <c r="E24" s="138">
        <v>229</v>
      </c>
      <c r="F24" s="138">
        <v>3</v>
      </c>
      <c r="G24" s="138">
        <v>5</v>
      </c>
      <c r="H24" s="138">
        <v>237</v>
      </c>
      <c r="I24" s="138">
        <v>318</v>
      </c>
      <c r="J24" s="138">
        <v>6</v>
      </c>
      <c r="K24" s="138">
        <v>39</v>
      </c>
      <c r="L24" s="138">
        <v>8</v>
      </c>
      <c r="M24" s="138">
        <v>25</v>
      </c>
      <c r="N24" s="138">
        <v>0</v>
      </c>
      <c r="O24" s="138">
        <v>13</v>
      </c>
      <c r="P24" s="138">
        <v>646</v>
      </c>
      <c r="Q24" s="138">
        <v>1136</v>
      </c>
      <c r="R24" s="139">
        <f t="shared" si="1"/>
        <v>0.56866197183098588</v>
      </c>
    </row>
    <row r="25" spans="1:18" ht="18.600000000000001" customHeight="1" x14ac:dyDescent="0.25">
      <c r="A25" s="65">
        <v>12</v>
      </c>
      <c r="B25" s="66">
        <v>966</v>
      </c>
      <c r="C25" s="67" t="s">
        <v>126</v>
      </c>
      <c r="D25" s="140">
        <f t="shared" si="0"/>
        <v>62</v>
      </c>
      <c r="E25" s="141">
        <v>32</v>
      </c>
      <c r="F25" s="141">
        <v>0</v>
      </c>
      <c r="G25" s="141">
        <v>0</v>
      </c>
      <c r="H25" s="141">
        <v>32</v>
      </c>
      <c r="I25" s="141">
        <v>94</v>
      </c>
      <c r="J25" s="141">
        <v>1</v>
      </c>
      <c r="K25" s="141">
        <v>1</v>
      </c>
      <c r="L25" s="141">
        <v>1</v>
      </c>
      <c r="M25" s="141">
        <v>4</v>
      </c>
      <c r="N25" s="141">
        <v>0</v>
      </c>
      <c r="O25" s="141">
        <v>2</v>
      </c>
      <c r="P25" s="141">
        <v>135</v>
      </c>
      <c r="Q25" s="141">
        <v>196</v>
      </c>
      <c r="R25" s="142">
        <f t="shared" si="1"/>
        <v>0.68877551020408168</v>
      </c>
    </row>
    <row r="26" spans="1:18" ht="18.600000000000001" customHeight="1" x14ac:dyDescent="0.25">
      <c r="A26" s="59" t="s">
        <v>195</v>
      </c>
      <c r="B26" s="60">
        <v>966</v>
      </c>
      <c r="C26" s="61" t="s">
        <v>9</v>
      </c>
      <c r="D26" s="137">
        <f t="shared" si="0"/>
        <v>62</v>
      </c>
      <c r="E26" s="138">
        <v>32</v>
      </c>
      <c r="F26" s="138">
        <v>0</v>
      </c>
      <c r="G26" s="138">
        <v>0</v>
      </c>
      <c r="H26" s="138">
        <v>32</v>
      </c>
      <c r="I26" s="138">
        <v>94</v>
      </c>
      <c r="J26" s="138">
        <v>1</v>
      </c>
      <c r="K26" s="138">
        <v>1</v>
      </c>
      <c r="L26" s="138">
        <v>1</v>
      </c>
      <c r="M26" s="138">
        <v>4</v>
      </c>
      <c r="N26" s="138">
        <v>0</v>
      </c>
      <c r="O26" s="138">
        <v>2</v>
      </c>
      <c r="P26" s="138">
        <v>135</v>
      </c>
      <c r="Q26" s="138">
        <v>196</v>
      </c>
      <c r="R26" s="139">
        <f t="shared" si="1"/>
        <v>0.68877551020408168</v>
      </c>
    </row>
    <row r="27" spans="1:18" ht="18.600000000000001" customHeight="1" x14ac:dyDescent="0.25">
      <c r="A27" s="65">
        <v>13</v>
      </c>
      <c r="B27" s="66">
        <v>967</v>
      </c>
      <c r="C27" s="67" t="s">
        <v>126</v>
      </c>
      <c r="D27" s="140">
        <f t="shared" si="0"/>
        <v>21</v>
      </c>
      <c r="E27" s="141">
        <v>120</v>
      </c>
      <c r="F27" s="141">
        <v>0</v>
      </c>
      <c r="G27" s="141">
        <v>0</v>
      </c>
      <c r="H27" s="141">
        <v>120</v>
      </c>
      <c r="I27" s="141">
        <v>141</v>
      </c>
      <c r="J27" s="141">
        <v>2</v>
      </c>
      <c r="K27" s="141">
        <v>24</v>
      </c>
      <c r="L27" s="141">
        <v>2</v>
      </c>
      <c r="M27" s="141">
        <v>63</v>
      </c>
      <c r="N27" s="141">
        <v>0</v>
      </c>
      <c r="O27" s="141">
        <v>8</v>
      </c>
      <c r="P27" s="141">
        <v>360</v>
      </c>
      <c r="Q27" s="141">
        <v>617</v>
      </c>
      <c r="R27" s="142">
        <f t="shared" si="1"/>
        <v>0.58346839546191243</v>
      </c>
    </row>
    <row r="28" spans="1:18" ht="18.600000000000001" customHeight="1" x14ac:dyDescent="0.25">
      <c r="A28" s="71">
        <v>14</v>
      </c>
      <c r="B28" s="72">
        <v>967</v>
      </c>
      <c r="C28" s="73" t="s">
        <v>128</v>
      </c>
      <c r="D28" s="134">
        <f t="shared" si="0"/>
        <v>60</v>
      </c>
      <c r="E28" s="135">
        <v>94</v>
      </c>
      <c r="F28" s="135">
        <v>0</v>
      </c>
      <c r="G28" s="135">
        <v>0</v>
      </c>
      <c r="H28" s="135">
        <v>94</v>
      </c>
      <c r="I28" s="135">
        <v>154</v>
      </c>
      <c r="J28" s="135">
        <v>0</v>
      </c>
      <c r="K28" s="135">
        <v>19</v>
      </c>
      <c r="L28" s="135">
        <v>3</v>
      </c>
      <c r="M28" s="135">
        <v>47</v>
      </c>
      <c r="N28" s="135">
        <v>0</v>
      </c>
      <c r="O28" s="135">
        <v>11</v>
      </c>
      <c r="P28" s="135">
        <v>328</v>
      </c>
      <c r="Q28" s="135">
        <v>617</v>
      </c>
      <c r="R28" s="136">
        <f t="shared" si="1"/>
        <v>0.53160453808752028</v>
      </c>
    </row>
    <row r="29" spans="1:18" ht="18.600000000000001" customHeight="1" x14ac:dyDescent="0.25">
      <c r="A29" s="59" t="s">
        <v>195</v>
      </c>
      <c r="B29" s="60">
        <v>967</v>
      </c>
      <c r="C29" s="61" t="s">
        <v>11</v>
      </c>
      <c r="D29" s="137">
        <f t="shared" si="0"/>
        <v>81</v>
      </c>
      <c r="E29" s="138">
        <v>214</v>
      </c>
      <c r="F29" s="138">
        <v>0</v>
      </c>
      <c r="G29" s="138">
        <v>0</v>
      </c>
      <c r="H29" s="138">
        <v>214</v>
      </c>
      <c r="I29" s="138">
        <v>295</v>
      </c>
      <c r="J29" s="138">
        <v>2</v>
      </c>
      <c r="K29" s="138">
        <v>43</v>
      </c>
      <c r="L29" s="138">
        <v>5</v>
      </c>
      <c r="M29" s="138">
        <v>110</v>
      </c>
      <c r="N29" s="138">
        <v>0</v>
      </c>
      <c r="O29" s="138">
        <v>19</v>
      </c>
      <c r="P29" s="138">
        <v>688</v>
      </c>
      <c r="Q29" s="138">
        <v>1234</v>
      </c>
      <c r="R29" s="139">
        <f t="shared" si="1"/>
        <v>0.55753646677471635</v>
      </c>
    </row>
    <row r="30" spans="1:18" ht="18.600000000000001" customHeight="1" x14ac:dyDescent="0.25">
      <c r="A30" s="71">
        <v>15</v>
      </c>
      <c r="B30" s="72">
        <v>968</v>
      </c>
      <c r="C30" s="73" t="s">
        <v>126</v>
      </c>
      <c r="D30" s="134">
        <f t="shared" si="0"/>
        <v>95</v>
      </c>
      <c r="E30" s="135">
        <v>82</v>
      </c>
      <c r="F30" s="135">
        <v>2</v>
      </c>
      <c r="G30" s="135">
        <v>0</v>
      </c>
      <c r="H30" s="135">
        <v>84</v>
      </c>
      <c r="I30" s="135">
        <v>179</v>
      </c>
      <c r="J30" s="135">
        <v>1</v>
      </c>
      <c r="K30" s="135">
        <v>1</v>
      </c>
      <c r="L30" s="135">
        <v>3</v>
      </c>
      <c r="M30" s="135">
        <v>18</v>
      </c>
      <c r="N30" s="135">
        <v>0</v>
      </c>
      <c r="O30" s="135">
        <v>5</v>
      </c>
      <c r="P30" s="135">
        <v>291</v>
      </c>
      <c r="Q30" s="135">
        <v>558</v>
      </c>
      <c r="R30" s="136">
        <f t="shared" si="1"/>
        <v>0.521505376344086</v>
      </c>
    </row>
    <row r="31" spans="1:18" ht="18.600000000000001" customHeight="1" x14ac:dyDescent="0.25">
      <c r="A31" s="65">
        <v>16</v>
      </c>
      <c r="B31" s="66">
        <v>968</v>
      </c>
      <c r="C31" s="67" t="s">
        <v>130</v>
      </c>
      <c r="D31" s="140">
        <f t="shared" si="0"/>
        <v>36</v>
      </c>
      <c r="E31" s="141">
        <v>23</v>
      </c>
      <c r="F31" s="141">
        <v>0</v>
      </c>
      <c r="G31" s="141">
        <v>0</v>
      </c>
      <c r="H31" s="141">
        <v>23</v>
      </c>
      <c r="I31" s="141">
        <v>59</v>
      </c>
      <c r="J31" s="141">
        <v>0</v>
      </c>
      <c r="K31" s="141">
        <v>2</v>
      </c>
      <c r="L31" s="141">
        <v>0</v>
      </c>
      <c r="M31" s="141">
        <v>1</v>
      </c>
      <c r="N31" s="141">
        <v>0</v>
      </c>
      <c r="O31" s="141">
        <v>0</v>
      </c>
      <c r="P31" s="141">
        <v>85</v>
      </c>
      <c r="Q31" s="141">
        <v>126</v>
      </c>
      <c r="R31" s="142">
        <f t="shared" si="1"/>
        <v>0.67460317460317465</v>
      </c>
    </row>
    <row r="32" spans="1:18" ht="18.600000000000001" customHeight="1" x14ac:dyDescent="0.25">
      <c r="A32" s="59" t="s">
        <v>195</v>
      </c>
      <c r="B32" s="60">
        <v>968</v>
      </c>
      <c r="C32" s="61" t="s">
        <v>11</v>
      </c>
      <c r="D32" s="137">
        <f t="shared" si="0"/>
        <v>131</v>
      </c>
      <c r="E32" s="138">
        <v>105</v>
      </c>
      <c r="F32" s="138">
        <v>2</v>
      </c>
      <c r="G32" s="138">
        <v>0</v>
      </c>
      <c r="H32" s="138">
        <v>107</v>
      </c>
      <c r="I32" s="138">
        <v>238</v>
      </c>
      <c r="J32" s="138">
        <v>1</v>
      </c>
      <c r="K32" s="138">
        <v>3</v>
      </c>
      <c r="L32" s="138">
        <v>3</v>
      </c>
      <c r="M32" s="138">
        <v>19</v>
      </c>
      <c r="N32" s="138">
        <v>0</v>
      </c>
      <c r="O32" s="138">
        <v>5</v>
      </c>
      <c r="P32" s="138">
        <v>376</v>
      </c>
      <c r="Q32" s="138">
        <v>684</v>
      </c>
      <c r="R32" s="139">
        <f t="shared" si="1"/>
        <v>0.54970760233918126</v>
      </c>
    </row>
    <row r="33" spans="1:18" ht="18.600000000000001" customHeight="1" x14ac:dyDescent="0.25">
      <c r="A33" s="65">
        <v>17</v>
      </c>
      <c r="B33" s="66">
        <v>969</v>
      </c>
      <c r="C33" s="67" t="s">
        <v>126</v>
      </c>
      <c r="D33" s="140">
        <f t="shared" si="0"/>
        <v>51</v>
      </c>
      <c r="E33" s="141">
        <v>120</v>
      </c>
      <c r="F33" s="141">
        <v>1</v>
      </c>
      <c r="G33" s="141">
        <v>1</v>
      </c>
      <c r="H33" s="141">
        <v>122</v>
      </c>
      <c r="I33" s="141">
        <v>173</v>
      </c>
      <c r="J33" s="141">
        <v>8</v>
      </c>
      <c r="K33" s="141">
        <v>30</v>
      </c>
      <c r="L33" s="141">
        <v>0</v>
      </c>
      <c r="M33" s="141">
        <v>9</v>
      </c>
      <c r="N33" s="141">
        <v>0</v>
      </c>
      <c r="O33" s="141">
        <v>7</v>
      </c>
      <c r="P33" s="141">
        <v>349</v>
      </c>
      <c r="Q33" s="141">
        <v>653</v>
      </c>
      <c r="R33" s="142">
        <f t="shared" si="1"/>
        <v>0.53445635528330782</v>
      </c>
    </row>
    <row r="34" spans="1:18" ht="18.600000000000001" customHeight="1" x14ac:dyDescent="0.25">
      <c r="A34" s="59" t="s">
        <v>195</v>
      </c>
      <c r="B34" s="60">
        <v>969</v>
      </c>
      <c r="C34" s="61" t="s">
        <v>9</v>
      </c>
      <c r="D34" s="137">
        <f t="shared" si="0"/>
        <v>51</v>
      </c>
      <c r="E34" s="138">
        <v>120</v>
      </c>
      <c r="F34" s="138">
        <v>1</v>
      </c>
      <c r="G34" s="138">
        <v>1</v>
      </c>
      <c r="H34" s="138">
        <v>122</v>
      </c>
      <c r="I34" s="138">
        <v>173</v>
      </c>
      <c r="J34" s="138">
        <v>8</v>
      </c>
      <c r="K34" s="138">
        <v>30</v>
      </c>
      <c r="L34" s="138">
        <v>0</v>
      </c>
      <c r="M34" s="138">
        <v>9</v>
      </c>
      <c r="N34" s="138">
        <v>0</v>
      </c>
      <c r="O34" s="138">
        <v>7</v>
      </c>
      <c r="P34" s="138">
        <v>349</v>
      </c>
      <c r="Q34" s="138">
        <v>653</v>
      </c>
      <c r="R34" s="139">
        <f t="shared" si="1"/>
        <v>0.53445635528330782</v>
      </c>
    </row>
    <row r="35" spans="1:18" ht="18.600000000000001" customHeight="1" x14ac:dyDescent="0.25">
      <c r="A35" s="65">
        <v>18</v>
      </c>
      <c r="B35" s="66">
        <v>970</v>
      </c>
      <c r="C35" s="67" t="s">
        <v>126</v>
      </c>
      <c r="D35" s="140">
        <f t="shared" si="0"/>
        <v>5</v>
      </c>
      <c r="E35" s="141">
        <v>65</v>
      </c>
      <c r="F35" s="141">
        <v>0</v>
      </c>
      <c r="G35" s="141">
        <v>4</v>
      </c>
      <c r="H35" s="141">
        <v>69</v>
      </c>
      <c r="I35" s="141">
        <v>64</v>
      </c>
      <c r="J35" s="141">
        <v>1</v>
      </c>
      <c r="K35" s="141">
        <v>9</v>
      </c>
      <c r="L35" s="141">
        <v>0</v>
      </c>
      <c r="M35" s="141">
        <v>11</v>
      </c>
      <c r="N35" s="141">
        <v>0</v>
      </c>
      <c r="O35" s="141">
        <v>2</v>
      </c>
      <c r="P35" s="141">
        <v>156</v>
      </c>
      <c r="Q35" s="141">
        <v>220</v>
      </c>
      <c r="R35" s="142">
        <f t="shared" si="1"/>
        <v>0.70909090909090911</v>
      </c>
    </row>
    <row r="36" spans="1:18" ht="18.600000000000001" customHeight="1" x14ac:dyDescent="0.25">
      <c r="A36" s="59" t="s">
        <v>195</v>
      </c>
      <c r="B36" s="60">
        <v>970</v>
      </c>
      <c r="C36" s="61" t="s">
        <v>9</v>
      </c>
      <c r="D36" s="137">
        <f t="shared" si="0"/>
        <v>5</v>
      </c>
      <c r="E36" s="138">
        <v>65</v>
      </c>
      <c r="F36" s="138">
        <v>0</v>
      </c>
      <c r="G36" s="138">
        <v>4</v>
      </c>
      <c r="H36" s="138">
        <v>69</v>
      </c>
      <c r="I36" s="138">
        <v>64</v>
      </c>
      <c r="J36" s="138">
        <v>1</v>
      </c>
      <c r="K36" s="138">
        <v>9</v>
      </c>
      <c r="L36" s="138">
        <v>0</v>
      </c>
      <c r="M36" s="138">
        <v>11</v>
      </c>
      <c r="N36" s="138">
        <v>0</v>
      </c>
      <c r="O36" s="138">
        <v>2</v>
      </c>
      <c r="P36" s="138">
        <v>156</v>
      </c>
      <c r="Q36" s="138">
        <v>220</v>
      </c>
      <c r="R36" s="139">
        <f t="shared" si="1"/>
        <v>0.70909090909090911</v>
      </c>
    </row>
    <row r="37" spans="1:18" ht="18.600000000000001" customHeight="1" x14ac:dyDescent="0.25">
      <c r="A37" s="65">
        <v>19</v>
      </c>
      <c r="B37" s="66">
        <v>971</v>
      </c>
      <c r="C37" s="67" t="s">
        <v>126</v>
      </c>
      <c r="D37" s="140">
        <f t="shared" si="0"/>
        <v>82</v>
      </c>
      <c r="E37" s="141">
        <v>132</v>
      </c>
      <c r="F37" s="141">
        <v>0</v>
      </c>
      <c r="G37" s="141">
        <v>2</v>
      </c>
      <c r="H37" s="141">
        <v>134</v>
      </c>
      <c r="I37" s="141">
        <v>216</v>
      </c>
      <c r="J37" s="141">
        <v>10</v>
      </c>
      <c r="K37" s="141">
        <v>11</v>
      </c>
      <c r="L37" s="141">
        <v>1</v>
      </c>
      <c r="M37" s="141">
        <v>19</v>
      </c>
      <c r="N37" s="141">
        <v>0</v>
      </c>
      <c r="O37" s="141">
        <v>7</v>
      </c>
      <c r="P37" s="141">
        <v>398</v>
      </c>
      <c r="Q37" s="141">
        <v>686</v>
      </c>
      <c r="R37" s="142">
        <f t="shared" si="1"/>
        <v>0.58017492711370267</v>
      </c>
    </row>
    <row r="38" spans="1:18" ht="18.600000000000001" customHeight="1" x14ac:dyDescent="0.25">
      <c r="A38" s="59" t="s">
        <v>195</v>
      </c>
      <c r="B38" s="60">
        <v>971</v>
      </c>
      <c r="C38" s="61" t="s">
        <v>9</v>
      </c>
      <c r="D38" s="137">
        <f t="shared" si="0"/>
        <v>82</v>
      </c>
      <c r="E38" s="138">
        <v>132</v>
      </c>
      <c r="F38" s="138">
        <v>0</v>
      </c>
      <c r="G38" s="138">
        <v>2</v>
      </c>
      <c r="H38" s="138">
        <v>134</v>
      </c>
      <c r="I38" s="138">
        <v>216</v>
      </c>
      <c r="J38" s="138">
        <v>10</v>
      </c>
      <c r="K38" s="138">
        <v>11</v>
      </c>
      <c r="L38" s="138">
        <v>1</v>
      </c>
      <c r="M38" s="138">
        <v>19</v>
      </c>
      <c r="N38" s="138">
        <v>0</v>
      </c>
      <c r="O38" s="138">
        <v>7</v>
      </c>
      <c r="P38" s="138">
        <v>398</v>
      </c>
      <c r="Q38" s="138">
        <v>686</v>
      </c>
      <c r="R38" s="139">
        <f t="shared" si="1"/>
        <v>0.58017492711370267</v>
      </c>
    </row>
    <row r="39" spans="1:18" ht="18.600000000000001" customHeight="1" x14ac:dyDescent="0.25">
      <c r="A39" s="65">
        <v>20</v>
      </c>
      <c r="B39" s="66">
        <v>972</v>
      </c>
      <c r="C39" s="67" t="s">
        <v>126</v>
      </c>
      <c r="D39" s="140">
        <f t="shared" si="0"/>
        <v>35</v>
      </c>
      <c r="E39" s="141">
        <v>111</v>
      </c>
      <c r="F39" s="141">
        <v>1</v>
      </c>
      <c r="G39" s="141">
        <v>1</v>
      </c>
      <c r="H39" s="141">
        <v>113</v>
      </c>
      <c r="I39" s="141">
        <v>148</v>
      </c>
      <c r="J39" s="141">
        <v>1</v>
      </c>
      <c r="K39" s="141">
        <v>5</v>
      </c>
      <c r="L39" s="141">
        <v>0</v>
      </c>
      <c r="M39" s="141">
        <v>22</v>
      </c>
      <c r="N39" s="141">
        <v>0</v>
      </c>
      <c r="O39" s="141">
        <v>5</v>
      </c>
      <c r="P39" s="141">
        <v>294</v>
      </c>
      <c r="Q39" s="141">
        <v>433</v>
      </c>
      <c r="R39" s="142">
        <f t="shared" si="1"/>
        <v>0.67898383371824478</v>
      </c>
    </row>
    <row r="40" spans="1:18" ht="18.600000000000001" customHeight="1" x14ac:dyDescent="0.25">
      <c r="A40" s="71">
        <v>21</v>
      </c>
      <c r="B40" s="72">
        <v>972</v>
      </c>
      <c r="C40" s="73" t="s">
        <v>128</v>
      </c>
      <c r="D40" s="134">
        <f t="shared" si="0"/>
        <v>40</v>
      </c>
      <c r="E40" s="135">
        <v>85</v>
      </c>
      <c r="F40" s="135">
        <v>4</v>
      </c>
      <c r="G40" s="135">
        <v>3</v>
      </c>
      <c r="H40" s="135">
        <v>92</v>
      </c>
      <c r="I40" s="135">
        <v>132</v>
      </c>
      <c r="J40" s="135">
        <v>1</v>
      </c>
      <c r="K40" s="135">
        <v>1</v>
      </c>
      <c r="L40" s="135">
        <v>1</v>
      </c>
      <c r="M40" s="135">
        <v>30</v>
      </c>
      <c r="N40" s="135">
        <v>0</v>
      </c>
      <c r="O40" s="135">
        <v>7</v>
      </c>
      <c r="P40" s="135">
        <v>264</v>
      </c>
      <c r="Q40" s="135">
        <v>433</v>
      </c>
      <c r="R40" s="136">
        <f t="shared" si="1"/>
        <v>0.60969976905311773</v>
      </c>
    </row>
    <row r="41" spans="1:18" ht="18.600000000000001" customHeight="1" x14ac:dyDescent="0.25">
      <c r="A41" s="59" t="s">
        <v>195</v>
      </c>
      <c r="B41" s="60">
        <v>972</v>
      </c>
      <c r="C41" s="61" t="s">
        <v>11</v>
      </c>
      <c r="D41" s="137">
        <f t="shared" si="0"/>
        <v>75</v>
      </c>
      <c r="E41" s="138">
        <v>196</v>
      </c>
      <c r="F41" s="138">
        <v>5</v>
      </c>
      <c r="G41" s="138">
        <v>4</v>
      </c>
      <c r="H41" s="138">
        <v>205</v>
      </c>
      <c r="I41" s="138">
        <v>280</v>
      </c>
      <c r="J41" s="138">
        <v>2</v>
      </c>
      <c r="K41" s="138">
        <v>6</v>
      </c>
      <c r="L41" s="138">
        <v>1</v>
      </c>
      <c r="M41" s="138">
        <v>52</v>
      </c>
      <c r="N41" s="138">
        <v>0</v>
      </c>
      <c r="O41" s="138">
        <v>12</v>
      </c>
      <c r="P41" s="138">
        <v>558</v>
      </c>
      <c r="Q41" s="138">
        <v>866</v>
      </c>
      <c r="R41" s="139">
        <f t="shared" si="1"/>
        <v>0.64434180138568131</v>
      </c>
    </row>
    <row r="42" spans="1:18" ht="18.600000000000001" customHeight="1" x14ac:dyDescent="0.25">
      <c r="A42" s="71">
        <v>22</v>
      </c>
      <c r="B42" s="72">
        <v>973</v>
      </c>
      <c r="C42" s="73" t="s">
        <v>126</v>
      </c>
      <c r="D42" s="134">
        <f t="shared" si="0"/>
        <v>77</v>
      </c>
      <c r="E42" s="135">
        <v>81</v>
      </c>
      <c r="F42" s="135">
        <v>0</v>
      </c>
      <c r="G42" s="135">
        <v>1</v>
      </c>
      <c r="H42" s="135">
        <v>82</v>
      </c>
      <c r="I42" s="135">
        <v>159</v>
      </c>
      <c r="J42" s="135">
        <v>0</v>
      </c>
      <c r="K42" s="135">
        <v>7</v>
      </c>
      <c r="L42" s="135">
        <v>0</v>
      </c>
      <c r="M42" s="135">
        <v>16</v>
      </c>
      <c r="N42" s="135">
        <v>0</v>
      </c>
      <c r="O42" s="135">
        <v>6</v>
      </c>
      <c r="P42" s="135">
        <v>270</v>
      </c>
      <c r="Q42" s="135">
        <v>513</v>
      </c>
      <c r="R42" s="136">
        <f t="shared" si="1"/>
        <v>0.52631578947368418</v>
      </c>
    </row>
    <row r="43" spans="1:18" ht="18.600000000000001" customHeight="1" x14ac:dyDescent="0.25">
      <c r="A43" s="59" t="s">
        <v>195</v>
      </c>
      <c r="B43" s="60">
        <v>973</v>
      </c>
      <c r="C43" s="61" t="s">
        <v>9</v>
      </c>
      <c r="D43" s="137">
        <f t="shared" si="0"/>
        <v>77</v>
      </c>
      <c r="E43" s="138">
        <v>81</v>
      </c>
      <c r="F43" s="138">
        <v>0</v>
      </c>
      <c r="G43" s="138">
        <v>1</v>
      </c>
      <c r="H43" s="138">
        <v>82</v>
      </c>
      <c r="I43" s="138">
        <v>159</v>
      </c>
      <c r="J43" s="138">
        <v>0</v>
      </c>
      <c r="K43" s="138">
        <v>7</v>
      </c>
      <c r="L43" s="138">
        <v>0</v>
      </c>
      <c r="M43" s="138">
        <v>16</v>
      </c>
      <c r="N43" s="138">
        <v>0</v>
      </c>
      <c r="O43" s="138">
        <v>6</v>
      </c>
      <c r="P43" s="138">
        <v>270</v>
      </c>
      <c r="Q43" s="138">
        <v>513</v>
      </c>
      <c r="R43" s="139">
        <f t="shared" si="1"/>
        <v>0.52631578947368418</v>
      </c>
    </row>
    <row r="44" spans="1:18" ht="18.600000000000001" customHeight="1" x14ac:dyDescent="0.25">
      <c r="A44" s="71">
        <v>23</v>
      </c>
      <c r="B44" s="72">
        <v>974</v>
      </c>
      <c r="C44" s="73" t="s">
        <v>126</v>
      </c>
      <c r="D44" s="134">
        <f t="shared" si="0"/>
        <v>63</v>
      </c>
      <c r="E44" s="135">
        <v>69</v>
      </c>
      <c r="F44" s="135">
        <v>0</v>
      </c>
      <c r="G44" s="135">
        <v>0</v>
      </c>
      <c r="H44" s="135">
        <v>69</v>
      </c>
      <c r="I44" s="135">
        <v>132</v>
      </c>
      <c r="J44" s="135">
        <v>2</v>
      </c>
      <c r="K44" s="135">
        <v>2</v>
      </c>
      <c r="L44" s="135">
        <v>2</v>
      </c>
      <c r="M44" s="135">
        <v>9</v>
      </c>
      <c r="N44" s="135">
        <v>0</v>
      </c>
      <c r="O44" s="135">
        <v>3</v>
      </c>
      <c r="P44" s="135">
        <v>219</v>
      </c>
      <c r="Q44" s="135">
        <v>333</v>
      </c>
      <c r="R44" s="136">
        <f t="shared" si="1"/>
        <v>0.65765765765765771</v>
      </c>
    </row>
    <row r="45" spans="1:18" ht="18.600000000000001" customHeight="1" x14ac:dyDescent="0.25">
      <c r="A45" s="59" t="s">
        <v>195</v>
      </c>
      <c r="B45" s="60">
        <v>974</v>
      </c>
      <c r="C45" s="61" t="s">
        <v>9</v>
      </c>
      <c r="D45" s="137">
        <f t="shared" si="0"/>
        <v>63</v>
      </c>
      <c r="E45" s="138">
        <v>69</v>
      </c>
      <c r="F45" s="138">
        <v>0</v>
      </c>
      <c r="G45" s="138">
        <v>0</v>
      </c>
      <c r="H45" s="138">
        <v>69</v>
      </c>
      <c r="I45" s="138">
        <v>132</v>
      </c>
      <c r="J45" s="138">
        <v>2</v>
      </c>
      <c r="K45" s="138">
        <v>2</v>
      </c>
      <c r="L45" s="138">
        <v>2</v>
      </c>
      <c r="M45" s="138">
        <v>9</v>
      </c>
      <c r="N45" s="138">
        <v>0</v>
      </c>
      <c r="O45" s="138">
        <v>3</v>
      </c>
      <c r="P45" s="138">
        <v>219</v>
      </c>
      <c r="Q45" s="138">
        <v>333</v>
      </c>
      <c r="R45" s="139">
        <f t="shared" si="1"/>
        <v>0.65765765765765771</v>
      </c>
    </row>
    <row r="46" spans="1:18" ht="18.600000000000001" customHeight="1" x14ac:dyDescent="0.25">
      <c r="A46" s="71">
        <v>24</v>
      </c>
      <c r="B46" s="72">
        <v>975</v>
      </c>
      <c r="C46" s="73" t="s">
        <v>126</v>
      </c>
      <c r="D46" s="134">
        <f t="shared" si="0"/>
        <v>33</v>
      </c>
      <c r="E46" s="135">
        <v>100</v>
      </c>
      <c r="F46" s="135">
        <v>1</v>
      </c>
      <c r="G46" s="135">
        <v>0</v>
      </c>
      <c r="H46" s="135">
        <v>101</v>
      </c>
      <c r="I46" s="135">
        <v>134</v>
      </c>
      <c r="J46" s="135">
        <v>2</v>
      </c>
      <c r="K46" s="135">
        <v>5</v>
      </c>
      <c r="L46" s="135">
        <v>5</v>
      </c>
      <c r="M46" s="135">
        <v>7</v>
      </c>
      <c r="N46" s="135">
        <v>0</v>
      </c>
      <c r="O46" s="135">
        <v>2</v>
      </c>
      <c r="P46" s="135">
        <v>256</v>
      </c>
      <c r="Q46" s="135">
        <v>432</v>
      </c>
      <c r="R46" s="136">
        <f t="shared" si="1"/>
        <v>0.59259259259259256</v>
      </c>
    </row>
    <row r="47" spans="1:18" ht="18.600000000000001" customHeight="1" x14ac:dyDescent="0.25">
      <c r="A47" s="59" t="s">
        <v>195</v>
      </c>
      <c r="B47" s="60">
        <v>975</v>
      </c>
      <c r="C47" s="61" t="s">
        <v>9</v>
      </c>
      <c r="D47" s="137">
        <f t="shared" si="0"/>
        <v>33</v>
      </c>
      <c r="E47" s="138">
        <v>100</v>
      </c>
      <c r="F47" s="138">
        <v>1</v>
      </c>
      <c r="G47" s="138">
        <v>0</v>
      </c>
      <c r="H47" s="138">
        <v>101</v>
      </c>
      <c r="I47" s="138">
        <v>134</v>
      </c>
      <c r="J47" s="138">
        <v>2</v>
      </c>
      <c r="K47" s="138">
        <v>5</v>
      </c>
      <c r="L47" s="138">
        <v>5</v>
      </c>
      <c r="M47" s="138">
        <v>7</v>
      </c>
      <c r="N47" s="138">
        <v>0</v>
      </c>
      <c r="O47" s="138">
        <v>2</v>
      </c>
      <c r="P47" s="138">
        <v>256</v>
      </c>
      <c r="Q47" s="138">
        <v>432</v>
      </c>
      <c r="R47" s="139">
        <f t="shared" si="1"/>
        <v>0.59259259259259256</v>
      </c>
    </row>
    <row r="48" spans="1:18" ht="18.600000000000001" customHeight="1" x14ac:dyDescent="0.25">
      <c r="A48" s="71">
        <v>25</v>
      </c>
      <c r="B48" s="72">
        <v>976</v>
      </c>
      <c r="C48" s="73" t="s">
        <v>126</v>
      </c>
      <c r="D48" s="134">
        <f t="shared" si="0"/>
        <v>44</v>
      </c>
      <c r="E48" s="135">
        <v>46</v>
      </c>
      <c r="F48" s="135">
        <v>0</v>
      </c>
      <c r="G48" s="135">
        <v>1</v>
      </c>
      <c r="H48" s="135">
        <v>47</v>
      </c>
      <c r="I48" s="135">
        <v>91</v>
      </c>
      <c r="J48" s="135">
        <v>0</v>
      </c>
      <c r="K48" s="135">
        <v>5</v>
      </c>
      <c r="L48" s="135">
        <v>0</v>
      </c>
      <c r="M48" s="135">
        <v>4</v>
      </c>
      <c r="N48" s="135">
        <v>0</v>
      </c>
      <c r="O48" s="135">
        <v>1</v>
      </c>
      <c r="P48" s="135">
        <v>148</v>
      </c>
      <c r="Q48" s="135">
        <v>228</v>
      </c>
      <c r="R48" s="136">
        <f t="shared" si="1"/>
        <v>0.64912280701754388</v>
      </c>
    </row>
    <row r="49" spans="1:18" ht="18.600000000000001" customHeight="1" x14ac:dyDescent="0.25">
      <c r="A49" s="77" t="s">
        <v>195</v>
      </c>
      <c r="B49" s="78">
        <v>976</v>
      </c>
      <c r="C49" s="79" t="s">
        <v>9</v>
      </c>
      <c r="D49" s="152">
        <f t="shared" si="0"/>
        <v>44</v>
      </c>
      <c r="E49" s="145">
        <v>46</v>
      </c>
      <c r="F49" s="145">
        <v>0</v>
      </c>
      <c r="G49" s="145">
        <v>1</v>
      </c>
      <c r="H49" s="145">
        <v>47</v>
      </c>
      <c r="I49" s="145">
        <v>91</v>
      </c>
      <c r="J49" s="145">
        <v>0</v>
      </c>
      <c r="K49" s="145">
        <v>5</v>
      </c>
      <c r="L49" s="145">
        <v>0</v>
      </c>
      <c r="M49" s="145">
        <v>4</v>
      </c>
      <c r="N49" s="145">
        <v>0</v>
      </c>
      <c r="O49" s="145">
        <v>1</v>
      </c>
      <c r="P49" s="145">
        <v>148</v>
      </c>
      <c r="Q49" s="145">
        <v>228</v>
      </c>
      <c r="R49" s="146">
        <f t="shared" si="1"/>
        <v>0.64912280701754388</v>
      </c>
    </row>
    <row r="50" spans="1:18" ht="11.1" customHeight="1" x14ac:dyDescent="0.35">
      <c r="B50" s="5"/>
      <c r="C50" s="5"/>
      <c r="D50" s="5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 s="21" customFormat="1" ht="15" customHeight="1" x14ac:dyDescent="0.3">
      <c r="A51" s="427" t="s">
        <v>43</v>
      </c>
      <c r="B51" s="405"/>
      <c r="C51" s="406"/>
      <c r="D51" s="407" t="s">
        <v>35</v>
      </c>
      <c r="E51" s="512" t="s">
        <v>234</v>
      </c>
      <c r="F51" s="512"/>
      <c r="G51" s="512"/>
      <c r="H51" s="512"/>
      <c r="I51" s="512"/>
      <c r="J51" s="512"/>
      <c r="K51" s="512"/>
      <c r="L51" s="512"/>
      <c r="M51" s="512"/>
      <c r="N51" s="512"/>
      <c r="O51" s="512"/>
      <c r="P51" s="407" t="s">
        <v>39</v>
      </c>
      <c r="Q51" s="407" t="s">
        <v>211</v>
      </c>
      <c r="R51" s="366" t="s">
        <v>33</v>
      </c>
    </row>
    <row r="52" spans="1:18" ht="14.85" customHeight="1" x14ac:dyDescent="0.25">
      <c r="A52" s="431" t="s">
        <v>123</v>
      </c>
      <c r="B52" s="425" t="s">
        <v>25</v>
      </c>
      <c r="C52" s="425" t="s">
        <v>26</v>
      </c>
      <c r="D52" s="408"/>
      <c r="E52" s="14"/>
      <c r="F52" s="7"/>
      <c r="G52" s="52" t="s">
        <v>38</v>
      </c>
      <c r="H52" s="410" t="s">
        <v>34</v>
      </c>
      <c r="I52" s="35"/>
      <c r="J52" s="7"/>
      <c r="K52" s="35"/>
      <c r="L52" s="7"/>
      <c r="M52" s="7"/>
      <c r="N52" s="43"/>
      <c r="O52" s="96"/>
      <c r="P52" s="408"/>
      <c r="Q52" s="408"/>
      <c r="R52" s="367"/>
    </row>
    <row r="53" spans="1:18" ht="14.85" customHeight="1" x14ac:dyDescent="0.25">
      <c r="A53" s="432"/>
      <c r="B53" s="360"/>
      <c r="C53" s="360"/>
      <c r="D53" s="408"/>
      <c r="E53" s="14"/>
      <c r="F53" s="7"/>
      <c r="G53" s="7"/>
      <c r="H53" s="410"/>
      <c r="I53" s="35"/>
      <c r="J53" s="7"/>
      <c r="K53" s="35"/>
      <c r="L53" s="7"/>
      <c r="M53" s="7"/>
      <c r="N53" s="317"/>
      <c r="O53" s="318"/>
      <c r="P53" s="408"/>
      <c r="Q53" s="408"/>
      <c r="R53" s="367"/>
    </row>
    <row r="54" spans="1:18" ht="14.85" customHeight="1" x14ac:dyDescent="0.25">
      <c r="A54" s="432"/>
      <c r="B54" s="360"/>
      <c r="C54" s="360"/>
      <c r="D54" s="408"/>
      <c r="E54" s="15"/>
      <c r="F54" s="8"/>
      <c r="G54" s="8"/>
      <c r="H54" s="8"/>
      <c r="I54" s="35"/>
      <c r="J54" s="8"/>
      <c r="K54" s="35"/>
      <c r="L54" s="8"/>
      <c r="M54" s="8"/>
      <c r="N54" s="319"/>
      <c r="O54" s="320"/>
      <c r="P54" s="408"/>
      <c r="Q54" s="408"/>
      <c r="R54" s="367"/>
    </row>
    <row r="55" spans="1:18" ht="17.45" customHeight="1" x14ac:dyDescent="0.25">
      <c r="A55" s="433"/>
      <c r="B55" s="360"/>
      <c r="C55" s="426"/>
      <c r="D55" s="365"/>
      <c r="E55" s="297" t="s">
        <v>0</v>
      </c>
      <c r="F55" s="293" t="s">
        <v>2</v>
      </c>
      <c r="G55" s="293" t="s">
        <v>8</v>
      </c>
      <c r="H55" s="293" t="s">
        <v>34</v>
      </c>
      <c r="I55" s="293" t="s">
        <v>1</v>
      </c>
      <c r="J55" s="293" t="s">
        <v>3</v>
      </c>
      <c r="K55" s="293" t="s">
        <v>4</v>
      </c>
      <c r="L55" s="293" t="s">
        <v>6</v>
      </c>
      <c r="M55" s="293" t="s">
        <v>7</v>
      </c>
      <c r="N55" s="321" t="s">
        <v>32</v>
      </c>
      <c r="O55" s="322" t="s">
        <v>40</v>
      </c>
      <c r="P55" s="409"/>
      <c r="Q55" s="409"/>
      <c r="R55" s="368"/>
    </row>
    <row r="56" spans="1:18" s="30" customFormat="1" ht="17.45" customHeight="1" x14ac:dyDescent="0.25">
      <c r="A56" s="434" t="s">
        <v>195</v>
      </c>
      <c r="B56" s="434">
        <v>16</v>
      </c>
      <c r="C56" s="434">
        <v>25</v>
      </c>
      <c r="D56" s="124">
        <f>(LARGE(H56:M56,1)-LARGE(H56:M56,2))</f>
        <v>911</v>
      </c>
      <c r="E56" s="125">
        <f>SUM(E9:E49)/2</f>
        <v>2211</v>
      </c>
      <c r="F56" s="125">
        <f t="shared" ref="F56:Q56" si="2">SUM(F9:F49)/2</f>
        <v>33</v>
      </c>
      <c r="G56" s="125">
        <f t="shared" si="2"/>
        <v>39</v>
      </c>
      <c r="H56" s="155">
        <f t="shared" si="2"/>
        <v>2283</v>
      </c>
      <c r="I56" s="155">
        <f t="shared" si="2"/>
        <v>3194</v>
      </c>
      <c r="J56" s="155">
        <f t="shared" si="2"/>
        <v>79</v>
      </c>
      <c r="K56" s="155">
        <f t="shared" si="2"/>
        <v>269</v>
      </c>
      <c r="L56" s="155">
        <f t="shared" si="2"/>
        <v>43</v>
      </c>
      <c r="M56" s="155">
        <f t="shared" si="2"/>
        <v>427</v>
      </c>
      <c r="N56" s="125">
        <f t="shared" si="2"/>
        <v>0</v>
      </c>
      <c r="O56" s="125">
        <f t="shared" si="2"/>
        <v>124</v>
      </c>
      <c r="P56" s="33">
        <f>SUM(H56:O56)</f>
        <v>6419</v>
      </c>
      <c r="Q56" s="125">
        <f t="shared" si="2"/>
        <v>10942</v>
      </c>
      <c r="R56" s="126">
        <f t="shared" ref="R56" si="3">P56/Q56</f>
        <v>0.58663864010235789</v>
      </c>
    </row>
    <row r="57" spans="1:18" s="30" customFormat="1" ht="17.45" customHeight="1" x14ac:dyDescent="0.25">
      <c r="A57" s="435"/>
      <c r="B57" s="435"/>
      <c r="C57" s="435"/>
      <c r="D57" s="127">
        <f t="shared" ref="D57:P57" si="4">D56/$P56</f>
        <v>0.14192241782209067</v>
      </c>
      <c r="E57" s="127">
        <f t="shared" si="4"/>
        <v>0.34444617541673156</v>
      </c>
      <c r="F57" s="127">
        <f t="shared" si="4"/>
        <v>5.1409876927870383E-3</v>
      </c>
      <c r="G57" s="127">
        <f t="shared" si="4"/>
        <v>6.0757127278392269E-3</v>
      </c>
      <c r="H57" s="127">
        <f t="shared" si="4"/>
        <v>0.35566287583735784</v>
      </c>
      <c r="I57" s="127">
        <f t="shared" si="4"/>
        <v>0.49758529365944854</v>
      </c>
      <c r="J57" s="127">
        <f t="shared" si="4"/>
        <v>1.2307212961520486E-2</v>
      </c>
      <c r="K57" s="127">
        <f t="shared" si="4"/>
        <v>4.1906839071506462E-2</v>
      </c>
      <c r="L57" s="127">
        <f t="shared" si="4"/>
        <v>6.6988627512073531E-3</v>
      </c>
      <c r="M57" s="127">
        <f t="shared" si="4"/>
        <v>6.6521264994547441E-2</v>
      </c>
      <c r="N57" s="127">
        <f t="shared" si="4"/>
        <v>0</v>
      </c>
      <c r="O57" s="127">
        <f t="shared" si="4"/>
        <v>1.9317650724411901E-2</v>
      </c>
      <c r="P57" s="127">
        <f t="shared" si="4"/>
        <v>1</v>
      </c>
      <c r="Q57" s="128"/>
      <c r="R57" s="128"/>
    </row>
    <row r="58" spans="1:18" ht="11.1" customHeight="1" x14ac:dyDescent="0.25">
      <c r="B58" s="2"/>
      <c r="C58" s="2"/>
      <c r="D58" s="2"/>
    </row>
    <row r="59" spans="1:18" s="21" customFormat="1" ht="17.45" customHeight="1" x14ac:dyDescent="0.3">
      <c r="A59" s="427" t="s">
        <v>43</v>
      </c>
      <c r="B59" s="405"/>
      <c r="C59" s="406"/>
      <c r="D59" s="407" t="s">
        <v>35</v>
      </c>
      <c r="E59" s="512" t="s">
        <v>235</v>
      </c>
      <c r="F59" s="512"/>
      <c r="G59" s="512"/>
      <c r="H59" s="512"/>
      <c r="I59" s="512"/>
      <c r="J59" s="512"/>
      <c r="K59" s="512"/>
      <c r="L59" s="512"/>
      <c r="M59" s="512"/>
      <c r="N59" s="512"/>
      <c r="O59" s="512"/>
      <c r="P59" s="407" t="s">
        <v>39</v>
      </c>
      <c r="Q59" s="407" t="s">
        <v>211</v>
      </c>
      <c r="R59" s="366" t="s">
        <v>33</v>
      </c>
    </row>
    <row r="60" spans="1:18" ht="14.85" customHeight="1" x14ac:dyDescent="0.25">
      <c r="A60" s="431" t="s">
        <v>123</v>
      </c>
      <c r="B60" s="425" t="s">
        <v>25</v>
      </c>
      <c r="C60" s="425" t="s">
        <v>26</v>
      </c>
      <c r="D60" s="408"/>
      <c r="E60" s="415"/>
      <c r="F60" s="416"/>
      <c r="G60" s="421"/>
      <c r="H60" s="416"/>
      <c r="I60" s="35"/>
      <c r="J60" s="7"/>
      <c r="K60" s="35"/>
      <c r="L60" s="7"/>
      <c r="M60" s="7"/>
      <c r="N60" s="43"/>
      <c r="O60" s="96"/>
      <c r="P60" s="408"/>
      <c r="Q60" s="408"/>
      <c r="R60" s="367"/>
    </row>
    <row r="61" spans="1:18" ht="14.85" customHeight="1" x14ac:dyDescent="0.25">
      <c r="A61" s="432"/>
      <c r="B61" s="360"/>
      <c r="C61" s="360"/>
      <c r="D61" s="408"/>
      <c r="E61" s="417"/>
      <c r="F61" s="418"/>
      <c r="G61" s="422"/>
      <c r="H61" s="418"/>
      <c r="I61" s="35"/>
      <c r="J61" s="7"/>
      <c r="K61" s="35"/>
      <c r="L61" s="7"/>
      <c r="M61" s="7"/>
      <c r="N61" s="317"/>
      <c r="O61" s="318"/>
      <c r="P61" s="408"/>
      <c r="Q61" s="408"/>
      <c r="R61" s="367"/>
    </row>
    <row r="62" spans="1:18" ht="14.85" customHeight="1" x14ac:dyDescent="0.25">
      <c r="A62" s="432"/>
      <c r="B62" s="360"/>
      <c r="C62" s="360"/>
      <c r="D62" s="408"/>
      <c r="E62" s="456"/>
      <c r="F62" s="450"/>
      <c r="G62" s="451"/>
      <c r="H62" s="450"/>
      <c r="I62" s="35"/>
      <c r="J62" s="8"/>
      <c r="K62" s="35"/>
      <c r="L62" s="8"/>
      <c r="M62" s="8"/>
      <c r="N62" s="319"/>
      <c r="O62" s="320"/>
      <c r="P62" s="408"/>
      <c r="Q62" s="408"/>
      <c r="R62" s="367"/>
    </row>
    <row r="63" spans="1:18" ht="17.45" customHeight="1" x14ac:dyDescent="0.25">
      <c r="A63" s="433"/>
      <c r="B63" s="360"/>
      <c r="C63" s="426"/>
      <c r="D63" s="365"/>
      <c r="E63" s="457" t="s">
        <v>0</v>
      </c>
      <c r="F63" s="453"/>
      <c r="G63" s="454" t="s">
        <v>2</v>
      </c>
      <c r="H63" s="453"/>
      <c r="I63" s="293" t="s">
        <v>1</v>
      </c>
      <c r="J63" s="293" t="s">
        <v>3</v>
      </c>
      <c r="K63" s="293" t="s">
        <v>4</v>
      </c>
      <c r="L63" s="293" t="s">
        <v>6</v>
      </c>
      <c r="M63" s="293" t="s">
        <v>7</v>
      </c>
      <c r="N63" s="321" t="s">
        <v>32</v>
      </c>
      <c r="O63" s="322" t="s">
        <v>40</v>
      </c>
      <c r="P63" s="409"/>
      <c r="Q63" s="409"/>
      <c r="R63" s="368"/>
    </row>
    <row r="64" spans="1:18" s="30" customFormat="1" ht="17.45" customHeight="1" x14ac:dyDescent="0.25">
      <c r="A64" s="434" t="s">
        <v>195</v>
      </c>
      <c r="B64" s="434">
        <v>16</v>
      </c>
      <c r="C64" s="434">
        <v>25</v>
      </c>
      <c r="D64" s="33">
        <f>(LARGE(E64:M64,1)-LARGE(E64:M64,2))</f>
        <v>963</v>
      </c>
      <c r="E64" s="411">
        <f>ROUND(G56/2,0)+E56</f>
        <v>2231</v>
      </c>
      <c r="F64" s="412"/>
      <c r="G64" s="411">
        <f>INT(G56/2)+F56</f>
        <v>52</v>
      </c>
      <c r="H64" s="412"/>
      <c r="I64" s="125">
        <f t="shared" ref="I64:O64" si="5">I56</f>
        <v>3194</v>
      </c>
      <c r="J64" s="125">
        <f t="shared" si="5"/>
        <v>79</v>
      </c>
      <c r="K64" s="125">
        <f t="shared" si="5"/>
        <v>269</v>
      </c>
      <c r="L64" s="125">
        <f t="shared" si="5"/>
        <v>43</v>
      </c>
      <c r="M64" s="206">
        <f t="shared" si="5"/>
        <v>427</v>
      </c>
      <c r="N64" s="125">
        <f t="shared" si="5"/>
        <v>0</v>
      </c>
      <c r="O64" s="125">
        <f t="shared" si="5"/>
        <v>124</v>
      </c>
      <c r="P64" s="33">
        <f>INT(SUM(E64:O64))</f>
        <v>6419</v>
      </c>
      <c r="Q64" s="125">
        <f>Q56</f>
        <v>10942</v>
      </c>
      <c r="R64" s="126">
        <f t="shared" ref="R64" si="6">P64/Q64</f>
        <v>0.58663864010235789</v>
      </c>
    </row>
    <row r="65" spans="1:18" s="30" customFormat="1" ht="17.45" customHeight="1" x14ac:dyDescent="0.25">
      <c r="A65" s="435"/>
      <c r="B65" s="435"/>
      <c r="C65" s="435"/>
      <c r="D65" s="127">
        <f>D64/$P64</f>
        <v>0.1500233681258763</v>
      </c>
      <c r="E65" s="445">
        <f>E64/$P64</f>
        <v>0.34756192553357218</v>
      </c>
      <c r="F65" s="446"/>
      <c r="G65" s="445">
        <f>G64/$Q64</f>
        <v>4.752330469749589E-3</v>
      </c>
      <c r="H65" s="446"/>
      <c r="I65" s="127">
        <f t="shared" ref="I65:P65" si="7">I64/$P64</f>
        <v>0.49758529365944854</v>
      </c>
      <c r="J65" s="127">
        <f t="shared" si="7"/>
        <v>1.2307212961520486E-2</v>
      </c>
      <c r="K65" s="127">
        <f t="shared" si="7"/>
        <v>4.1906839071506462E-2</v>
      </c>
      <c r="L65" s="127">
        <f t="shared" si="7"/>
        <v>6.6988627512073531E-3</v>
      </c>
      <c r="M65" s="127">
        <f t="shared" si="7"/>
        <v>6.6521264994547441E-2</v>
      </c>
      <c r="N65" s="127">
        <f t="shared" si="7"/>
        <v>0</v>
      </c>
      <c r="O65" s="127">
        <f t="shared" si="7"/>
        <v>1.9317650724411901E-2</v>
      </c>
      <c r="P65" s="127">
        <f t="shared" si="7"/>
        <v>1</v>
      </c>
      <c r="Q65" s="128"/>
      <c r="R65" s="128"/>
    </row>
    <row r="66" spans="1:18" x14ac:dyDescent="0.25">
      <c r="B66" s="2"/>
      <c r="C66" s="2"/>
      <c r="D66" s="2"/>
    </row>
    <row r="67" spans="1:18" x14ac:dyDescent="0.25">
      <c r="B67" s="2"/>
      <c r="C67" s="2"/>
      <c r="D67" s="2"/>
    </row>
    <row r="68" spans="1:18" x14ac:dyDescent="0.25">
      <c r="B68" s="2"/>
      <c r="C68" s="2"/>
      <c r="D68" s="2"/>
    </row>
    <row r="69" spans="1:18" x14ac:dyDescent="0.25">
      <c r="B69" s="2"/>
      <c r="C69" s="2"/>
      <c r="D69" s="2"/>
    </row>
    <row r="70" spans="1:18" x14ac:dyDescent="0.25">
      <c r="B70" s="2"/>
      <c r="C70" s="2"/>
      <c r="D70" s="2"/>
    </row>
    <row r="71" spans="1:18" x14ac:dyDescent="0.25">
      <c r="B71" s="2"/>
      <c r="C71" s="2"/>
      <c r="D71" s="2"/>
    </row>
    <row r="72" spans="1:18" x14ac:dyDescent="0.25">
      <c r="B72" s="2"/>
      <c r="C72" s="2"/>
      <c r="D72" s="2"/>
    </row>
    <row r="73" spans="1:18" x14ac:dyDescent="0.25">
      <c r="B73" s="2"/>
      <c r="C73" s="2"/>
      <c r="D73" s="2"/>
    </row>
    <row r="74" spans="1:18" x14ac:dyDescent="0.25">
      <c r="B74" s="2"/>
      <c r="C74" s="2"/>
      <c r="D74" s="2"/>
    </row>
    <row r="75" spans="1:18" x14ac:dyDescent="0.25">
      <c r="B75" s="2"/>
      <c r="C75" s="2"/>
      <c r="D75" s="2"/>
    </row>
    <row r="76" spans="1:18" x14ac:dyDescent="0.25">
      <c r="B76" s="2"/>
      <c r="C76" s="2"/>
      <c r="D76" s="2"/>
    </row>
    <row r="77" spans="1:18" x14ac:dyDescent="0.25">
      <c r="B77" s="2"/>
      <c r="C77" s="2"/>
      <c r="D77" s="2"/>
    </row>
    <row r="78" spans="1:18" x14ac:dyDescent="0.25">
      <c r="B78" s="2"/>
      <c r="C78" s="2"/>
      <c r="D78" s="2"/>
    </row>
    <row r="79" spans="1:18" x14ac:dyDescent="0.25">
      <c r="B79" s="2"/>
      <c r="C79" s="2"/>
      <c r="D79" s="2"/>
    </row>
    <row r="80" spans="1:18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</sheetData>
  <mergeCells count="40">
    <mergeCell ref="B56:B57"/>
    <mergeCell ref="A60:A63"/>
    <mergeCell ref="B60:B63"/>
    <mergeCell ref="A64:A65"/>
    <mergeCell ref="B64:B65"/>
    <mergeCell ref="A59:C59"/>
    <mergeCell ref="D51:D55"/>
    <mergeCell ref="E51:O51"/>
    <mergeCell ref="D4:D8"/>
    <mergeCell ref="C64:C65"/>
    <mergeCell ref="B5:C7"/>
    <mergeCell ref="H5:H6"/>
    <mergeCell ref="H52:H53"/>
    <mergeCell ref="C56:C57"/>
    <mergeCell ref="A51:C51"/>
    <mergeCell ref="C52:C55"/>
    <mergeCell ref="A52:A55"/>
    <mergeCell ref="B52:B55"/>
    <mergeCell ref="G65:H65"/>
    <mergeCell ref="C60:C63"/>
    <mergeCell ref="G63:H63"/>
    <mergeCell ref="A56:A57"/>
    <mergeCell ref="D59:D63"/>
    <mergeCell ref="E60:F62"/>
    <mergeCell ref="G60:H62"/>
    <mergeCell ref="E63:F63"/>
    <mergeCell ref="E64:F64"/>
    <mergeCell ref="G64:H64"/>
    <mergeCell ref="R4:R8"/>
    <mergeCell ref="P51:P55"/>
    <mergeCell ref="Q51:Q55"/>
    <mergeCell ref="R51:R55"/>
    <mergeCell ref="P59:P63"/>
    <mergeCell ref="Q59:Q63"/>
    <mergeCell ref="R59:R63"/>
    <mergeCell ref="E65:F65"/>
    <mergeCell ref="E4:O4"/>
    <mergeCell ref="E59:O59"/>
    <mergeCell ref="P4:P8"/>
    <mergeCell ref="Q4:Q8"/>
  </mergeCells>
  <conditionalFormatting sqref="H11:M11">
    <cfRule type="cellIs" dxfId="963" priority="35" operator="equal">
      <formula>LARGE($H11:$M11,2)</formula>
    </cfRule>
    <cfRule type="cellIs" dxfId="962" priority="36" operator="equal">
      <formula>LARGE($H11:$M11,1)</formula>
    </cfRule>
  </conditionalFormatting>
  <conditionalFormatting sqref="H14:M14">
    <cfRule type="cellIs" dxfId="961" priority="33" operator="equal">
      <formula>LARGE($H14:$M14,2)</formula>
    </cfRule>
    <cfRule type="cellIs" dxfId="960" priority="34" operator="equal">
      <formula>LARGE($H14:$M14,1)</formula>
    </cfRule>
  </conditionalFormatting>
  <conditionalFormatting sqref="H20:M20">
    <cfRule type="cellIs" dxfId="959" priority="31" operator="equal">
      <formula>LARGE($H20:$M20,2)</formula>
    </cfRule>
    <cfRule type="cellIs" dxfId="958" priority="32" operator="equal">
      <formula>LARGE($H20:$M20,1)</formula>
    </cfRule>
  </conditionalFormatting>
  <conditionalFormatting sqref="H17:M17">
    <cfRule type="cellIs" dxfId="957" priority="29" operator="equal">
      <formula>LARGE($H17:$M17,2)</formula>
    </cfRule>
    <cfRule type="cellIs" dxfId="956" priority="30" operator="equal">
      <formula>LARGE($H17:$M17,1)</formula>
    </cfRule>
  </conditionalFormatting>
  <conditionalFormatting sqref="H24:M24">
    <cfRule type="cellIs" dxfId="955" priority="27" operator="equal">
      <formula>LARGE($H24:$M24,2)</formula>
    </cfRule>
    <cfRule type="cellIs" dxfId="954" priority="28" operator="equal">
      <formula>LARGE($H24:$M24,1)</formula>
    </cfRule>
  </conditionalFormatting>
  <conditionalFormatting sqref="H29:M29">
    <cfRule type="cellIs" dxfId="953" priority="25" operator="equal">
      <formula>LARGE($H29:$M29,2)</formula>
    </cfRule>
    <cfRule type="cellIs" dxfId="952" priority="26" operator="equal">
      <formula>LARGE($H29:$M29,1)</formula>
    </cfRule>
  </conditionalFormatting>
  <conditionalFormatting sqref="H36:M36">
    <cfRule type="cellIs" dxfId="951" priority="23" operator="equal">
      <formula>LARGE($H36:$M36,2)</formula>
    </cfRule>
    <cfRule type="cellIs" dxfId="950" priority="24" operator="equal">
      <formula>LARGE($H36:$M36,1)</formula>
    </cfRule>
  </conditionalFormatting>
  <conditionalFormatting sqref="H26:M26">
    <cfRule type="cellIs" dxfId="949" priority="21" operator="equal">
      <formula>LARGE($H26:$M26,2)</formula>
    </cfRule>
    <cfRule type="cellIs" dxfId="948" priority="22" operator="equal">
      <formula>LARGE($H26:$M26,1)</formula>
    </cfRule>
  </conditionalFormatting>
  <conditionalFormatting sqref="H32:M32">
    <cfRule type="cellIs" dxfId="947" priority="19" operator="equal">
      <formula>LARGE($H32:$M32,2)</formula>
    </cfRule>
    <cfRule type="cellIs" dxfId="946" priority="20" operator="equal">
      <formula>LARGE($H32:$M32,1)</formula>
    </cfRule>
  </conditionalFormatting>
  <conditionalFormatting sqref="H34:M34">
    <cfRule type="cellIs" dxfId="945" priority="17" operator="equal">
      <formula>LARGE($H34:$M34,2)</formula>
    </cfRule>
    <cfRule type="cellIs" dxfId="944" priority="18" operator="equal">
      <formula>LARGE($H34:$M34,1)</formula>
    </cfRule>
  </conditionalFormatting>
  <conditionalFormatting sqref="H41:M41">
    <cfRule type="cellIs" dxfId="943" priority="15" operator="equal">
      <formula>LARGE($H41:$M41,2)</formula>
    </cfRule>
    <cfRule type="cellIs" dxfId="942" priority="16" operator="equal">
      <formula>LARGE($H41:$M41,1)</formula>
    </cfRule>
  </conditionalFormatting>
  <conditionalFormatting sqref="H38:M38">
    <cfRule type="cellIs" dxfId="941" priority="13" operator="equal">
      <formula>LARGE($H38:$M38,2)</formula>
    </cfRule>
    <cfRule type="cellIs" dxfId="940" priority="14" operator="equal">
      <formula>LARGE($H38:$M38,1)</formula>
    </cfRule>
  </conditionalFormatting>
  <conditionalFormatting sqref="H43:M43">
    <cfRule type="cellIs" dxfId="939" priority="11" operator="equal">
      <formula>LARGE($H43:$M43,2)</formula>
    </cfRule>
    <cfRule type="cellIs" dxfId="938" priority="12" operator="equal">
      <formula>LARGE($H43:$M43,1)</formula>
    </cfRule>
  </conditionalFormatting>
  <conditionalFormatting sqref="H47:M47">
    <cfRule type="cellIs" dxfId="937" priority="9" operator="equal">
      <formula>LARGE($H47:$M47,2)</formula>
    </cfRule>
    <cfRule type="cellIs" dxfId="936" priority="10" operator="equal">
      <formula>LARGE($H47:$M47,1)</formula>
    </cfRule>
  </conditionalFormatting>
  <conditionalFormatting sqref="H45:M45">
    <cfRule type="cellIs" dxfId="935" priority="7" operator="equal">
      <formula>LARGE($H45:$M45,2)</formula>
    </cfRule>
    <cfRule type="cellIs" dxfId="934" priority="8" operator="equal">
      <formula>LARGE($H45:$M45,1)</formula>
    </cfRule>
  </conditionalFormatting>
  <conditionalFormatting sqref="H49:M49">
    <cfRule type="cellIs" dxfId="933" priority="5" operator="equal">
      <formula>LARGE($H49:$M49,2)</formula>
    </cfRule>
    <cfRule type="cellIs" dxfId="932" priority="6" operator="equal">
      <formula>LARGE($H49:$M49,1)</formula>
    </cfRule>
  </conditionalFormatting>
  <conditionalFormatting sqref="H56:M56">
    <cfRule type="cellIs" dxfId="931" priority="3" operator="equal">
      <formula>LARGE($H56:$M56,2)</formula>
    </cfRule>
    <cfRule type="cellIs" dxfId="930" priority="4" operator="equal">
      <formula>LARGE($H56:$M56,1)</formula>
    </cfRule>
  </conditionalFormatting>
  <conditionalFormatting sqref="E64:M64">
    <cfRule type="cellIs" dxfId="929" priority="1" operator="equal">
      <formula>LARGE($E64:$L64,2)</formula>
    </cfRule>
    <cfRule type="cellIs" dxfId="928" priority="2" operator="equal">
      <formula>LARGE($E64:$L64,1)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2363"/>
  <sheetViews>
    <sheetView view="pageBreakPreview" zoomScaleNormal="130" zoomScaleSheetLayoutView="100" workbookViewId="0">
      <selection activeCell="N47" sqref="M44:N4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42578125" customWidth="1"/>
    <col min="4" max="4" width="11.7109375" customWidth="1"/>
    <col min="5" max="10" width="12.28515625" customWidth="1"/>
    <col min="11" max="14" width="12.140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5.75" customHeight="1" x14ac:dyDescent="0.3">
      <c r="B4" s="1"/>
      <c r="C4" s="1"/>
      <c r="D4" s="402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513" t="s">
        <v>86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8"/>
      <c r="L7" s="8"/>
      <c r="M7" s="319"/>
      <c r="N7" s="320"/>
      <c r="O7" s="408"/>
      <c r="P7" s="408"/>
      <c r="Q7" s="367"/>
    </row>
    <row r="8" spans="1:17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3</v>
      </c>
      <c r="K8" s="294" t="s">
        <v>6</v>
      </c>
      <c r="L8" s="294" t="s">
        <v>7</v>
      </c>
      <c r="M8" s="321" t="s">
        <v>32</v>
      </c>
      <c r="N8" s="322" t="s">
        <v>40</v>
      </c>
      <c r="O8" s="409"/>
      <c r="P8" s="409"/>
      <c r="Q8" s="368"/>
    </row>
    <row r="9" spans="1:17" ht="15.95" customHeight="1" x14ac:dyDescent="0.25">
      <c r="A9" s="104">
        <v>1</v>
      </c>
      <c r="B9" s="105" t="s">
        <v>160</v>
      </c>
      <c r="C9" s="106" t="s">
        <v>126</v>
      </c>
      <c r="D9" s="153">
        <f t="shared" ref="D9:D41" si="0">(LARGE(G9:L9,1)-LARGE(G9:L9,2))</f>
        <v>7</v>
      </c>
      <c r="E9" s="147">
        <v>117</v>
      </c>
      <c r="F9" s="147">
        <v>1</v>
      </c>
      <c r="G9" s="147">
        <v>2</v>
      </c>
      <c r="H9" s="147">
        <v>120</v>
      </c>
      <c r="I9" s="147">
        <v>127</v>
      </c>
      <c r="J9" s="147">
        <v>1</v>
      </c>
      <c r="K9" s="147">
        <v>11</v>
      </c>
      <c r="L9" s="147">
        <v>59</v>
      </c>
      <c r="M9" s="147">
        <v>0</v>
      </c>
      <c r="N9" s="147">
        <v>2</v>
      </c>
      <c r="O9" s="147">
        <v>320</v>
      </c>
      <c r="P9" s="147">
        <v>461</v>
      </c>
      <c r="Q9" s="148">
        <f t="shared" ref="Q9:Q41" si="1">O9/P9</f>
        <v>0.69414316702819956</v>
      </c>
    </row>
    <row r="10" spans="1:17" ht="15.95" customHeight="1" x14ac:dyDescent="0.25">
      <c r="A10" s="65">
        <v>2</v>
      </c>
      <c r="B10" s="66" t="s">
        <v>160</v>
      </c>
      <c r="C10" s="67" t="s">
        <v>128</v>
      </c>
      <c r="D10" s="140">
        <f t="shared" si="0"/>
        <v>22</v>
      </c>
      <c r="E10" s="141">
        <v>115</v>
      </c>
      <c r="F10" s="141">
        <v>3</v>
      </c>
      <c r="G10" s="141">
        <v>2</v>
      </c>
      <c r="H10" s="141">
        <v>120</v>
      </c>
      <c r="I10" s="141">
        <v>98</v>
      </c>
      <c r="J10" s="141">
        <v>3</v>
      </c>
      <c r="K10" s="141">
        <v>9</v>
      </c>
      <c r="L10" s="141">
        <v>66</v>
      </c>
      <c r="M10" s="141">
        <v>0</v>
      </c>
      <c r="N10" s="141">
        <v>4</v>
      </c>
      <c r="O10" s="141">
        <v>300</v>
      </c>
      <c r="P10" s="141">
        <v>461</v>
      </c>
      <c r="Q10" s="142">
        <f t="shared" si="1"/>
        <v>0.65075921908893708</v>
      </c>
    </row>
    <row r="11" spans="1:17" ht="15.95" customHeight="1" x14ac:dyDescent="0.25">
      <c r="A11" s="59" t="s">
        <v>196</v>
      </c>
      <c r="B11" s="60" t="s">
        <v>160</v>
      </c>
      <c r="C11" s="61" t="s">
        <v>11</v>
      </c>
      <c r="D11" s="137">
        <f t="shared" si="0"/>
        <v>15</v>
      </c>
      <c r="E11" s="138">
        <v>232</v>
      </c>
      <c r="F11" s="138">
        <v>4</v>
      </c>
      <c r="G11" s="138">
        <v>4</v>
      </c>
      <c r="H11" s="138">
        <v>240</v>
      </c>
      <c r="I11" s="138">
        <v>225</v>
      </c>
      <c r="J11" s="138">
        <v>4</v>
      </c>
      <c r="K11" s="138">
        <v>20</v>
      </c>
      <c r="L11" s="138">
        <v>125</v>
      </c>
      <c r="M11" s="138">
        <v>0</v>
      </c>
      <c r="N11" s="138">
        <v>6</v>
      </c>
      <c r="O11" s="138">
        <v>620</v>
      </c>
      <c r="P11" s="138">
        <v>922</v>
      </c>
      <c r="Q11" s="139">
        <f t="shared" si="1"/>
        <v>0.67245119305856837</v>
      </c>
    </row>
    <row r="12" spans="1:17" ht="15.95" customHeight="1" x14ac:dyDescent="0.25">
      <c r="A12" s="65">
        <v>3</v>
      </c>
      <c r="B12" s="66" t="s">
        <v>161</v>
      </c>
      <c r="C12" s="67" t="s">
        <v>126</v>
      </c>
      <c r="D12" s="140">
        <f t="shared" si="0"/>
        <v>33</v>
      </c>
      <c r="E12" s="141">
        <v>137</v>
      </c>
      <c r="F12" s="141">
        <v>0</v>
      </c>
      <c r="G12" s="141">
        <v>0</v>
      </c>
      <c r="H12" s="141">
        <v>137</v>
      </c>
      <c r="I12" s="141">
        <v>104</v>
      </c>
      <c r="J12" s="141">
        <v>8</v>
      </c>
      <c r="K12" s="141">
        <v>9</v>
      </c>
      <c r="L12" s="141">
        <v>81</v>
      </c>
      <c r="M12" s="141">
        <v>0</v>
      </c>
      <c r="N12" s="141">
        <v>3</v>
      </c>
      <c r="O12" s="141">
        <v>342</v>
      </c>
      <c r="P12" s="141">
        <v>559</v>
      </c>
      <c r="Q12" s="142">
        <f t="shared" si="1"/>
        <v>0.61180679785330949</v>
      </c>
    </row>
    <row r="13" spans="1:17" ht="15.95" customHeight="1" x14ac:dyDescent="0.25">
      <c r="A13" s="71">
        <v>4</v>
      </c>
      <c r="B13" s="72" t="s">
        <v>161</v>
      </c>
      <c r="C13" s="73" t="s">
        <v>128</v>
      </c>
      <c r="D13" s="134">
        <f t="shared" si="0"/>
        <v>23</v>
      </c>
      <c r="E13" s="135">
        <v>120</v>
      </c>
      <c r="F13" s="135">
        <v>2</v>
      </c>
      <c r="G13" s="135">
        <v>2</v>
      </c>
      <c r="H13" s="135">
        <v>124</v>
      </c>
      <c r="I13" s="135">
        <v>101</v>
      </c>
      <c r="J13" s="135">
        <v>11</v>
      </c>
      <c r="K13" s="135">
        <v>3</v>
      </c>
      <c r="L13" s="135">
        <v>90</v>
      </c>
      <c r="M13" s="135">
        <v>0</v>
      </c>
      <c r="N13" s="135">
        <v>8</v>
      </c>
      <c r="O13" s="135">
        <v>337</v>
      </c>
      <c r="P13" s="135">
        <v>558</v>
      </c>
      <c r="Q13" s="136">
        <f t="shared" si="1"/>
        <v>0.60394265232974909</v>
      </c>
    </row>
    <row r="14" spans="1:17" ht="15.95" customHeight="1" x14ac:dyDescent="0.25">
      <c r="A14" s="59" t="s">
        <v>196</v>
      </c>
      <c r="B14" s="60" t="s">
        <v>161</v>
      </c>
      <c r="C14" s="61" t="s">
        <v>11</v>
      </c>
      <c r="D14" s="137">
        <f t="shared" si="0"/>
        <v>56</v>
      </c>
      <c r="E14" s="138">
        <v>257</v>
      </c>
      <c r="F14" s="138">
        <v>2</v>
      </c>
      <c r="G14" s="138">
        <v>2</v>
      </c>
      <c r="H14" s="138">
        <v>261</v>
      </c>
      <c r="I14" s="138">
        <v>205</v>
      </c>
      <c r="J14" s="138">
        <v>19</v>
      </c>
      <c r="K14" s="138">
        <v>12</v>
      </c>
      <c r="L14" s="138">
        <v>171</v>
      </c>
      <c r="M14" s="138">
        <v>0</v>
      </c>
      <c r="N14" s="138">
        <v>11</v>
      </c>
      <c r="O14" s="138">
        <v>679</v>
      </c>
      <c r="P14" s="138">
        <v>1117</v>
      </c>
      <c r="Q14" s="139">
        <f t="shared" si="1"/>
        <v>0.60787824529991052</v>
      </c>
    </row>
    <row r="15" spans="1:17" ht="15.95" customHeight="1" x14ac:dyDescent="0.25">
      <c r="A15" s="71">
        <v>5</v>
      </c>
      <c r="B15" s="72" t="s">
        <v>162</v>
      </c>
      <c r="C15" s="73" t="s">
        <v>126</v>
      </c>
      <c r="D15" s="134">
        <f t="shared" si="0"/>
        <v>2</v>
      </c>
      <c r="E15" s="135">
        <v>109</v>
      </c>
      <c r="F15" s="135">
        <v>3</v>
      </c>
      <c r="G15" s="135">
        <v>3</v>
      </c>
      <c r="H15" s="135">
        <v>115</v>
      </c>
      <c r="I15" s="135">
        <v>113</v>
      </c>
      <c r="J15" s="135">
        <v>3</v>
      </c>
      <c r="K15" s="135">
        <v>15</v>
      </c>
      <c r="L15" s="135">
        <v>48</v>
      </c>
      <c r="M15" s="135">
        <v>0</v>
      </c>
      <c r="N15" s="135">
        <v>13</v>
      </c>
      <c r="O15" s="135">
        <v>307</v>
      </c>
      <c r="P15" s="135">
        <v>479</v>
      </c>
      <c r="Q15" s="136">
        <f t="shared" si="1"/>
        <v>0.64091858037578286</v>
      </c>
    </row>
    <row r="16" spans="1:17" ht="15.95" customHeight="1" x14ac:dyDescent="0.25">
      <c r="A16" s="65">
        <v>6</v>
      </c>
      <c r="B16" s="66" t="s">
        <v>162</v>
      </c>
      <c r="C16" s="67" t="s">
        <v>128</v>
      </c>
      <c r="D16" s="140">
        <f t="shared" si="0"/>
        <v>18</v>
      </c>
      <c r="E16" s="141">
        <v>120</v>
      </c>
      <c r="F16" s="141">
        <v>1</v>
      </c>
      <c r="G16" s="141">
        <v>2</v>
      </c>
      <c r="H16" s="141">
        <v>123</v>
      </c>
      <c r="I16" s="141">
        <v>105</v>
      </c>
      <c r="J16" s="141">
        <v>7</v>
      </c>
      <c r="K16" s="141">
        <v>9</v>
      </c>
      <c r="L16" s="141">
        <v>54</v>
      </c>
      <c r="M16" s="141">
        <v>0</v>
      </c>
      <c r="N16" s="141">
        <v>5</v>
      </c>
      <c r="O16" s="141">
        <v>303</v>
      </c>
      <c r="P16" s="141">
        <v>479</v>
      </c>
      <c r="Q16" s="142">
        <f t="shared" si="1"/>
        <v>0.63256784968684765</v>
      </c>
    </row>
    <row r="17" spans="1:17" ht="15.95" customHeight="1" x14ac:dyDescent="0.25">
      <c r="A17" s="59" t="s">
        <v>196</v>
      </c>
      <c r="B17" s="60" t="s">
        <v>162</v>
      </c>
      <c r="C17" s="61" t="s">
        <v>11</v>
      </c>
      <c r="D17" s="137">
        <f t="shared" si="0"/>
        <v>20</v>
      </c>
      <c r="E17" s="138">
        <v>229</v>
      </c>
      <c r="F17" s="138">
        <v>4</v>
      </c>
      <c r="G17" s="138">
        <v>5</v>
      </c>
      <c r="H17" s="138">
        <v>238</v>
      </c>
      <c r="I17" s="138">
        <v>218</v>
      </c>
      <c r="J17" s="138">
        <v>10</v>
      </c>
      <c r="K17" s="138">
        <v>24</v>
      </c>
      <c r="L17" s="138">
        <v>102</v>
      </c>
      <c r="M17" s="138">
        <v>0</v>
      </c>
      <c r="N17" s="138">
        <v>18</v>
      </c>
      <c r="O17" s="138">
        <v>610</v>
      </c>
      <c r="P17" s="138">
        <v>958</v>
      </c>
      <c r="Q17" s="139">
        <f t="shared" si="1"/>
        <v>0.63674321503131526</v>
      </c>
    </row>
    <row r="18" spans="1:17" ht="15.95" customHeight="1" x14ac:dyDescent="0.25">
      <c r="A18" s="65">
        <v>7</v>
      </c>
      <c r="B18" s="66" t="s">
        <v>163</v>
      </c>
      <c r="C18" s="67" t="s">
        <v>126</v>
      </c>
      <c r="D18" s="140">
        <f t="shared" si="0"/>
        <v>11</v>
      </c>
      <c r="E18" s="141">
        <v>181</v>
      </c>
      <c r="F18" s="141">
        <v>0</v>
      </c>
      <c r="G18" s="141">
        <v>0</v>
      </c>
      <c r="H18" s="141">
        <v>181</v>
      </c>
      <c r="I18" s="141">
        <v>170</v>
      </c>
      <c r="J18" s="141">
        <v>1</v>
      </c>
      <c r="K18" s="141">
        <v>13</v>
      </c>
      <c r="L18" s="141">
        <v>62</v>
      </c>
      <c r="M18" s="141">
        <v>0</v>
      </c>
      <c r="N18" s="141">
        <v>10</v>
      </c>
      <c r="O18" s="141">
        <v>437</v>
      </c>
      <c r="P18" s="141">
        <v>678</v>
      </c>
      <c r="Q18" s="142">
        <f t="shared" si="1"/>
        <v>0.64454277286135697</v>
      </c>
    </row>
    <row r="19" spans="1:17" ht="15.95" customHeight="1" x14ac:dyDescent="0.25">
      <c r="A19" s="71">
        <v>8</v>
      </c>
      <c r="B19" s="72" t="s">
        <v>163</v>
      </c>
      <c r="C19" s="73" t="s">
        <v>128</v>
      </c>
      <c r="D19" s="134">
        <f t="shared" si="0"/>
        <v>3</v>
      </c>
      <c r="E19" s="135">
        <v>155</v>
      </c>
      <c r="F19" s="135">
        <v>1</v>
      </c>
      <c r="G19" s="135">
        <v>4</v>
      </c>
      <c r="H19" s="135">
        <v>160</v>
      </c>
      <c r="I19" s="135">
        <v>163</v>
      </c>
      <c r="J19" s="135">
        <v>3</v>
      </c>
      <c r="K19" s="135">
        <v>26</v>
      </c>
      <c r="L19" s="135">
        <v>70</v>
      </c>
      <c r="M19" s="135">
        <v>0</v>
      </c>
      <c r="N19" s="135">
        <v>9</v>
      </c>
      <c r="O19" s="135">
        <v>431</v>
      </c>
      <c r="P19" s="135">
        <v>677</v>
      </c>
      <c r="Q19" s="136">
        <f t="shared" si="1"/>
        <v>0.63663220088626293</v>
      </c>
    </row>
    <row r="20" spans="1:17" ht="15.95" customHeight="1" x14ac:dyDescent="0.25">
      <c r="A20" s="59" t="s">
        <v>196</v>
      </c>
      <c r="B20" s="60" t="s">
        <v>163</v>
      </c>
      <c r="C20" s="61" t="s">
        <v>11</v>
      </c>
      <c r="D20" s="137">
        <f t="shared" si="0"/>
        <v>8</v>
      </c>
      <c r="E20" s="138">
        <v>336</v>
      </c>
      <c r="F20" s="138">
        <v>1</v>
      </c>
      <c r="G20" s="138">
        <v>4</v>
      </c>
      <c r="H20" s="138">
        <v>341</v>
      </c>
      <c r="I20" s="138">
        <v>333</v>
      </c>
      <c r="J20" s="138">
        <v>4</v>
      </c>
      <c r="K20" s="138">
        <v>39</v>
      </c>
      <c r="L20" s="138">
        <v>132</v>
      </c>
      <c r="M20" s="138">
        <v>0</v>
      </c>
      <c r="N20" s="138">
        <v>19</v>
      </c>
      <c r="O20" s="138">
        <v>868</v>
      </c>
      <c r="P20" s="138">
        <v>1355</v>
      </c>
      <c r="Q20" s="139">
        <f t="shared" si="1"/>
        <v>0.64059040590405902</v>
      </c>
    </row>
    <row r="21" spans="1:17" ht="15.95" customHeight="1" x14ac:dyDescent="0.25">
      <c r="A21" s="65">
        <v>9</v>
      </c>
      <c r="B21" s="66" t="s">
        <v>164</v>
      </c>
      <c r="C21" s="67" t="s">
        <v>126</v>
      </c>
      <c r="D21" s="140">
        <f t="shared" si="0"/>
        <v>15</v>
      </c>
      <c r="E21" s="141">
        <v>46</v>
      </c>
      <c r="F21" s="141">
        <v>0</v>
      </c>
      <c r="G21" s="141">
        <v>0</v>
      </c>
      <c r="H21" s="141">
        <v>46</v>
      </c>
      <c r="I21" s="141">
        <v>31</v>
      </c>
      <c r="J21" s="141">
        <v>0</v>
      </c>
      <c r="K21" s="141">
        <v>0</v>
      </c>
      <c r="L21" s="141">
        <v>21</v>
      </c>
      <c r="M21" s="141">
        <v>0</v>
      </c>
      <c r="N21" s="141">
        <v>0</v>
      </c>
      <c r="O21" s="141">
        <v>98</v>
      </c>
      <c r="P21" s="141">
        <v>164</v>
      </c>
      <c r="Q21" s="142">
        <f t="shared" si="1"/>
        <v>0.59756097560975607</v>
      </c>
    </row>
    <row r="22" spans="1:17" ht="15.95" customHeight="1" x14ac:dyDescent="0.25">
      <c r="A22" s="59" t="s">
        <v>196</v>
      </c>
      <c r="B22" s="60" t="s">
        <v>164</v>
      </c>
      <c r="C22" s="61" t="s">
        <v>9</v>
      </c>
      <c r="D22" s="137">
        <f t="shared" si="0"/>
        <v>15</v>
      </c>
      <c r="E22" s="138">
        <v>46</v>
      </c>
      <c r="F22" s="138">
        <v>0</v>
      </c>
      <c r="G22" s="138">
        <v>0</v>
      </c>
      <c r="H22" s="138">
        <v>46</v>
      </c>
      <c r="I22" s="138">
        <v>31</v>
      </c>
      <c r="J22" s="138">
        <v>0</v>
      </c>
      <c r="K22" s="138">
        <v>0</v>
      </c>
      <c r="L22" s="138">
        <v>21</v>
      </c>
      <c r="M22" s="138">
        <v>0</v>
      </c>
      <c r="N22" s="138">
        <v>0</v>
      </c>
      <c r="O22" s="138">
        <v>98</v>
      </c>
      <c r="P22" s="138">
        <v>164</v>
      </c>
      <c r="Q22" s="139">
        <f t="shared" si="1"/>
        <v>0.59756097560975607</v>
      </c>
    </row>
    <row r="23" spans="1:17" ht="15.95" customHeight="1" x14ac:dyDescent="0.25">
      <c r="A23" s="65">
        <v>10</v>
      </c>
      <c r="B23" s="66" t="s">
        <v>165</v>
      </c>
      <c r="C23" s="67" t="s">
        <v>126</v>
      </c>
      <c r="D23" s="140">
        <f t="shared" si="0"/>
        <v>43</v>
      </c>
      <c r="E23" s="141">
        <v>22</v>
      </c>
      <c r="F23" s="141">
        <v>0</v>
      </c>
      <c r="G23" s="141">
        <v>0</v>
      </c>
      <c r="H23" s="141">
        <v>22</v>
      </c>
      <c r="I23" s="141">
        <v>79</v>
      </c>
      <c r="J23" s="141">
        <v>1</v>
      </c>
      <c r="K23" s="141">
        <v>3</v>
      </c>
      <c r="L23" s="141">
        <v>36</v>
      </c>
      <c r="M23" s="141">
        <v>0</v>
      </c>
      <c r="N23" s="141">
        <v>2</v>
      </c>
      <c r="O23" s="141">
        <v>143</v>
      </c>
      <c r="P23" s="141">
        <v>210</v>
      </c>
      <c r="Q23" s="142">
        <f t="shared" si="1"/>
        <v>0.68095238095238098</v>
      </c>
    </row>
    <row r="24" spans="1:17" ht="15.95" customHeight="1" x14ac:dyDescent="0.25">
      <c r="A24" s="59" t="s">
        <v>196</v>
      </c>
      <c r="B24" s="60" t="s">
        <v>165</v>
      </c>
      <c r="C24" s="61" t="s">
        <v>9</v>
      </c>
      <c r="D24" s="137">
        <f t="shared" si="0"/>
        <v>43</v>
      </c>
      <c r="E24" s="138">
        <v>22</v>
      </c>
      <c r="F24" s="138">
        <v>0</v>
      </c>
      <c r="G24" s="138">
        <v>0</v>
      </c>
      <c r="H24" s="138">
        <v>22</v>
      </c>
      <c r="I24" s="138">
        <v>79</v>
      </c>
      <c r="J24" s="138">
        <v>1</v>
      </c>
      <c r="K24" s="138">
        <v>3</v>
      </c>
      <c r="L24" s="138">
        <v>36</v>
      </c>
      <c r="M24" s="138">
        <v>0</v>
      </c>
      <c r="N24" s="138">
        <v>2</v>
      </c>
      <c r="O24" s="138">
        <v>143</v>
      </c>
      <c r="P24" s="138">
        <v>210</v>
      </c>
      <c r="Q24" s="139">
        <f t="shared" si="1"/>
        <v>0.68095238095238098</v>
      </c>
    </row>
    <row r="25" spans="1:17" ht="15.95" customHeight="1" x14ac:dyDescent="0.25">
      <c r="A25" s="65">
        <v>11</v>
      </c>
      <c r="B25" s="66" t="s">
        <v>166</v>
      </c>
      <c r="C25" s="67" t="s">
        <v>126</v>
      </c>
      <c r="D25" s="140">
        <f t="shared" si="0"/>
        <v>69</v>
      </c>
      <c r="E25" s="141">
        <v>47</v>
      </c>
      <c r="F25" s="141">
        <v>1</v>
      </c>
      <c r="G25" s="141">
        <v>4</v>
      </c>
      <c r="H25" s="141">
        <v>52</v>
      </c>
      <c r="I25" s="141">
        <v>121</v>
      </c>
      <c r="J25" s="141">
        <v>10</v>
      </c>
      <c r="K25" s="141">
        <v>3</v>
      </c>
      <c r="L25" s="141">
        <v>33</v>
      </c>
      <c r="M25" s="141">
        <v>0</v>
      </c>
      <c r="N25" s="141">
        <v>9</v>
      </c>
      <c r="O25" s="141">
        <v>228</v>
      </c>
      <c r="P25" s="141">
        <v>372</v>
      </c>
      <c r="Q25" s="142">
        <f t="shared" si="1"/>
        <v>0.61290322580645162</v>
      </c>
    </row>
    <row r="26" spans="1:17" ht="15.95" customHeight="1" x14ac:dyDescent="0.25">
      <c r="A26" s="59" t="s">
        <v>196</v>
      </c>
      <c r="B26" s="60" t="s">
        <v>166</v>
      </c>
      <c r="C26" s="61" t="s">
        <v>9</v>
      </c>
      <c r="D26" s="137">
        <f t="shared" si="0"/>
        <v>69</v>
      </c>
      <c r="E26" s="138">
        <v>47</v>
      </c>
      <c r="F26" s="138">
        <v>1</v>
      </c>
      <c r="G26" s="138">
        <v>4</v>
      </c>
      <c r="H26" s="138">
        <v>52</v>
      </c>
      <c r="I26" s="138">
        <v>121</v>
      </c>
      <c r="J26" s="138">
        <v>10</v>
      </c>
      <c r="K26" s="138">
        <v>3</v>
      </c>
      <c r="L26" s="138">
        <v>33</v>
      </c>
      <c r="M26" s="138">
        <v>0</v>
      </c>
      <c r="N26" s="138">
        <v>9</v>
      </c>
      <c r="O26" s="138">
        <v>228</v>
      </c>
      <c r="P26" s="138">
        <v>372</v>
      </c>
      <c r="Q26" s="139">
        <f t="shared" si="1"/>
        <v>0.61290322580645162</v>
      </c>
    </row>
    <row r="27" spans="1:17" ht="15.95" customHeight="1" x14ac:dyDescent="0.25">
      <c r="A27" s="65">
        <v>12</v>
      </c>
      <c r="B27" s="66" t="s">
        <v>167</v>
      </c>
      <c r="C27" s="67" t="s">
        <v>126</v>
      </c>
      <c r="D27" s="140">
        <f t="shared" si="0"/>
        <v>41</v>
      </c>
      <c r="E27" s="141">
        <v>61</v>
      </c>
      <c r="F27" s="141">
        <v>6</v>
      </c>
      <c r="G27" s="141">
        <v>3</v>
      </c>
      <c r="H27" s="141">
        <v>70</v>
      </c>
      <c r="I27" s="141">
        <v>132</v>
      </c>
      <c r="J27" s="141">
        <v>7</v>
      </c>
      <c r="K27" s="141">
        <v>7</v>
      </c>
      <c r="L27" s="141">
        <v>91</v>
      </c>
      <c r="M27" s="141">
        <v>0</v>
      </c>
      <c r="N27" s="141">
        <v>4</v>
      </c>
      <c r="O27" s="141">
        <v>311</v>
      </c>
      <c r="P27" s="141">
        <v>452</v>
      </c>
      <c r="Q27" s="142">
        <f t="shared" si="1"/>
        <v>0.68805309734513276</v>
      </c>
    </row>
    <row r="28" spans="1:17" ht="15.95" customHeight="1" x14ac:dyDescent="0.25">
      <c r="A28" s="59" t="s">
        <v>196</v>
      </c>
      <c r="B28" s="60" t="s">
        <v>167</v>
      </c>
      <c r="C28" s="61" t="s">
        <v>9</v>
      </c>
      <c r="D28" s="137">
        <f t="shared" si="0"/>
        <v>41</v>
      </c>
      <c r="E28" s="138">
        <v>61</v>
      </c>
      <c r="F28" s="138">
        <v>6</v>
      </c>
      <c r="G28" s="138">
        <v>3</v>
      </c>
      <c r="H28" s="138">
        <v>70</v>
      </c>
      <c r="I28" s="138">
        <v>132</v>
      </c>
      <c r="J28" s="138">
        <v>7</v>
      </c>
      <c r="K28" s="138">
        <v>7</v>
      </c>
      <c r="L28" s="138">
        <v>91</v>
      </c>
      <c r="M28" s="138">
        <v>0</v>
      </c>
      <c r="N28" s="138">
        <v>4</v>
      </c>
      <c r="O28" s="138">
        <v>311</v>
      </c>
      <c r="P28" s="138">
        <v>452</v>
      </c>
      <c r="Q28" s="139">
        <f t="shared" si="1"/>
        <v>0.68805309734513276</v>
      </c>
    </row>
    <row r="29" spans="1:17" ht="15.95" customHeight="1" x14ac:dyDescent="0.25">
      <c r="A29" s="65">
        <v>13</v>
      </c>
      <c r="B29" s="66" t="s">
        <v>168</v>
      </c>
      <c r="C29" s="67" t="s">
        <v>126</v>
      </c>
      <c r="D29" s="140">
        <f t="shared" si="0"/>
        <v>66</v>
      </c>
      <c r="E29" s="141">
        <v>21</v>
      </c>
      <c r="F29" s="141">
        <v>0</v>
      </c>
      <c r="G29" s="141">
        <v>3</v>
      </c>
      <c r="H29" s="141">
        <v>24</v>
      </c>
      <c r="I29" s="141">
        <v>64</v>
      </c>
      <c r="J29" s="141">
        <v>5</v>
      </c>
      <c r="K29" s="141">
        <v>0</v>
      </c>
      <c r="L29" s="141">
        <v>130</v>
      </c>
      <c r="M29" s="141">
        <v>0</v>
      </c>
      <c r="N29" s="141">
        <v>8</v>
      </c>
      <c r="O29" s="141">
        <v>231</v>
      </c>
      <c r="P29" s="141">
        <v>384</v>
      </c>
      <c r="Q29" s="142">
        <f t="shared" si="1"/>
        <v>0.6015625</v>
      </c>
    </row>
    <row r="30" spans="1:17" ht="15.95" customHeight="1" x14ac:dyDescent="0.25">
      <c r="A30" s="59" t="s">
        <v>196</v>
      </c>
      <c r="B30" s="60" t="s">
        <v>168</v>
      </c>
      <c r="C30" s="61" t="s">
        <v>9</v>
      </c>
      <c r="D30" s="137">
        <f t="shared" si="0"/>
        <v>66</v>
      </c>
      <c r="E30" s="138">
        <v>21</v>
      </c>
      <c r="F30" s="138">
        <v>0</v>
      </c>
      <c r="G30" s="138">
        <v>3</v>
      </c>
      <c r="H30" s="138">
        <v>24</v>
      </c>
      <c r="I30" s="138">
        <v>64</v>
      </c>
      <c r="J30" s="138">
        <v>5</v>
      </c>
      <c r="K30" s="138">
        <v>0</v>
      </c>
      <c r="L30" s="138">
        <v>130</v>
      </c>
      <c r="M30" s="138">
        <v>0</v>
      </c>
      <c r="N30" s="138">
        <v>8</v>
      </c>
      <c r="O30" s="138">
        <v>231</v>
      </c>
      <c r="P30" s="138">
        <v>384</v>
      </c>
      <c r="Q30" s="139">
        <f t="shared" si="1"/>
        <v>0.6015625</v>
      </c>
    </row>
    <row r="31" spans="1:17" ht="15.95" customHeight="1" x14ac:dyDescent="0.25">
      <c r="A31" s="65">
        <v>14</v>
      </c>
      <c r="B31" s="66" t="s">
        <v>169</v>
      </c>
      <c r="C31" s="67" t="s">
        <v>126</v>
      </c>
      <c r="D31" s="140">
        <f t="shared" si="0"/>
        <v>7</v>
      </c>
      <c r="E31" s="141">
        <v>13</v>
      </c>
      <c r="F31" s="141">
        <v>0</v>
      </c>
      <c r="G31" s="141">
        <v>0</v>
      </c>
      <c r="H31" s="141">
        <v>13</v>
      </c>
      <c r="I31" s="141">
        <v>23</v>
      </c>
      <c r="J31" s="141">
        <v>1</v>
      </c>
      <c r="K31" s="141">
        <v>5</v>
      </c>
      <c r="L31" s="141">
        <v>30</v>
      </c>
      <c r="M31" s="141">
        <v>0</v>
      </c>
      <c r="N31" s="141">
        <v>0</v>
      </c>
      <c r="O31" s="141">
        <v>72</v>
      </c>
      <c r="P31" s="141">
        <v>119</v>
      </c>
      <c r="Q31" s="142">
        <f t="shared" si="1"/>
        <v>0.60504201680672265</v>
      </c>
    </row>
    <row r="32" spans="1:17" ht="15.95" customHeight="1" x14ac:dyDescent="0.25">
      <c r="A32" s="59" t="s">
        <v>196</v>
      </c>
      <c r="B32" s="60" t="s">
        <v>169</v>
      </c>
      <c r="C32" s="61" t="s">
        <v>9</v>
      </c>
      <c r="D32" s="137">
        <f t="shared" si="0"/>
        <v>7</v>
      </c>
      <c r="E32" s="138">
        <v>13</v>
      </c>
      <c r="F32" s="138">
        <v>0</v>
      </c>
      <c r="G32" s="138">
        <v>0</v>
      </c>
      <c r="H32" s="138">
        <v>13</v>
      </c>
      <c r="I32" s="138">
        <v>23</v>
      </c>
      <c r="J32" s="138">
        <v>1</v>
      </c>
      <c r="K32" s="138">
        <v>5</v>
      </c>
      <c r="L32" s="138">
        <v>30</v>
      </c>
      <c r="M32" s="138">
        <v>0</v>
      </c>
      <c r="N32" s="138">
        <v>0</v>
      </c>
      <c r="O32" s="138">
        <v>72</v>
      </c>
      <c r="P32" s="138">
        <v>119</v>
      </c>
      <c r="Q32" s="139">
        <f t="shared" si="1"/>
        <v>0.60504201680672265</v>
      </c>
    </row>
    <row r="33" spans="1:17" ht="15.95" customHeight="1" x14ac:dyDescent="0.25">
      <c r="A33" s="65">
        <v>15</v>
      </c>
      <c r="B33" s="66" t="s">
        <v>170</v>
      </c>
      <c r="C33" s="67" t="s">
        <v>126</v>
      </c>
      <c r="D33" s="140">
        <f t="shared" si="0"/>
        <v>20</v>
      </c>
      <c r="E33" s="141">
        <v>27</v>
      </c>
      <c r="F33" s="141">
        <v>0</v>
      </c>
      <c r="G33" s="141">
        <v>3</v>
      </c>
      <c r="H33" s="141">
        <v>30</v>
      </c>
      <c r="I33" s="141">
        <v>50</v>
      </c>
      <c r="J33" s="141">
        <v>0</v>
      </c>
      <c r="K33" s="141">
        <v>5</v>
      </c>
      <c r="L33" s="141">
        <v>11</v>
      </c>
      <c r="M33" s="141">
        <v>0</v>
      </c>
      <c r="N33" s="141">
        <v>1</v>
      </c>
      <c r="O33" s="141">
        <v>97</v>
      </c>
      <c r="P33" s="141">
        <v>126</v>
      </c>
      <c r="Q33" s="142">
        <f t="shared" si="1"/>
        <v>0.76984126984126988</v>
      </c>
    </row>
    <row r="34" spans="1:17" ht="15.95" customHeight="1" x14ac:dyDescent="0.25">
      <c r="A34" s="59" t="s">
        <v>196</v>
      </c>
      <c r="B34" s="60" t="s">
        <v>170</v>
      </c>
      <c r="C34" s="61" t="s">
        <v>9</v>
      </c>
      <c r="D34" s="137">
        <f t="shared" si="0"/>
        <v>20</v>
      </c>
      <c r="E34" s="138">
        <v>27</v>
      </c>
      <c r="F34" s="138">
        <v>0</v>
      </c>
      <c r="G34" s="138">
        <v>3</v>
      </c>
      <c r="H34" s="138">
        <v>30</v>
      </c>
      <c r="I34" s="138">
        <v>50</v>
      </c>
      <c r="J34" s="138">
        <v>0</v>
      </c>
      <c r="K34" s="138">
        <v>5</v>
      </c>
      <c r="L34" s="138">
        <v>11</v>
      </c>
      <c r="M34" s="138">
        <v>0</v>
      </c>
      <c r="N34" s="138">
        <v>1</v>
      </c>
      <c r="O34" s="138">
        <v>97</v>
      </c>
      <c r="P34" s="138">
        <v>126</v>
      </c>
      <c r="Q34" s="139">
        <f t="shared" si="1"/>
        <v>0.76984126984126988</v>
      </c>
    </row>
    <row r="35" spans="1:17" ht="15.95" customHeight="1" x14ac:dyDescent="0.25">
      <c r="A35" s="71">
        <v>16</v>
      </c>
      <c r="B35" s="72" t="s">
        <v>171</v>
      </c>
      <c r="C35" s="73" t="s">
        <v>126</v>
      </c>
      <c r="D35" s="134">
        <f t="shared" si="0"/>
        <v>4</v>
      </c>
      <c r="E35" s="135">
        <v>23</v>
      </c>
      <c r="F35" s="135">
        <v>0</v>
      </c>
      <c r="G35" s="135">
        <v>1</v>
      </c>
      <c r="H35" s="135">
        <v>24</v>
      </c>
      <c r="I35" s="135">
        <v>98</v>
      </c>
      <c r="J35" s="135">
        <v>3</v>
      </c>
      <c r="K35" s="135">
        <v>3</v>
      </c>
      <c r="L35" s="135">
        <v>94</v>
      </c>
      <c r="M35" s="135">
        <v>0</v>
      </c>
      <c r="N35" s="135">
        <v>3</v>
      </c>
      <c r="O35" s="135">
        <v>225</v>
      </c>
      <c r="P35" s="135">
        <v>395</v>
      </c>
      <c r="Q35" s="136">
        <f t="shared" si="1"/>
        <v>0.569620253164557</v>
      </c>
    </row>
    <row r="36" spans="1:17" ht="15.95" customHeight="1" x14ac:dyDescent="0.25">
      <c r="A36" s="65">
        <v>17</v>
      </c>
      <c r="B36" s="66" t="s">
        <v>171</v>
      </c>
      <c r="C36" s="67" t="s">
        <v>128</v>
      </c>
      <c r="D36" s="140">
        <f t="shared" si="0"/>
        <v>7</v>
      </c>
      <c r="E36" s="141">
        <v>31</v>
      </c>
      <c r="F36" s="141">
        <v>2</v>
      </c>
      <c r="G36" s="141">
        <v>0</v>
      </c>
      <c r="H36" s="141">
        <v>33</v>
      </c>
      <c r="I36" s="141">
        <v>97</v>
      </c>
      <c r="J36" s="141">
        <v>0</v>
      </c>
      <c r="K36" s="141">
        <v>3</v>
      </c>
      <c r="L36" s="141">
        <v>90</v>
      </c>
      <c r="M36" s="141">
        <v>0</v>
      </c>
      <c r="N36" s="141">
        <v>4</v>
      </c>
      <c r="O36" s="141">
        <v>227</v>
      </c>
      <c r="P36" s="141">
        <v>394</v>
      </c>
      <c r="Q36" s="142">
        <f t="shared" si="1"/>
        <v>0.57614213197969544</v>
      </c>
    </row>
    <row r="37" spans="1:17" ht="15.95" customHeight="1" x14ac:dyDescent="0.25">
      <c r="A37" s="59" t="s">
        <v>196</v>
      </c>
      <c r="B37" s="60" t="s">
        <v>171</v>
      </c>
      <c r="C37" s="61" t="s">
        <v>11</v>
      </c>
      <c r="D37" s="137">
        <f t="shared" si="0"/>
        <v>11</v>
      </c>
      <c r="E37" s="138">
        <v>54</v>
      </c>
      <c r="F37" s="138">
        <v>2</v>
      </c>
      <c r="G37" s="138">
        <v>1</v>
      </c>
      <c r="H37" s="138">
        <v>57</v>
      </c>
      <c r="I37" s="138">
        <v>195</v>
      </c>
      <c r="J37" s="138">
        <v>3</v>
      </c>
      <c r="K37" s="138">
        <v>6</v>
      </c>
      <c r="L37" s="138">
        <v>184</v>
      </c>
      <c r="M37" s="138">
        <v>0</v>
      </c>
      <c r="N37" s="138">
        <v>7</v>
      </c>
      <c r="O37" s="138">
        <v>452</v>
      </c>
      <c r="P37" s="138">
        <v>789</v>
      </c>
      <c r="Q37" s="139">
        <f t="shared" si="1"/>
        <v>0.57287705956907475</v>
      </c>
    </row>
    <row r="38" spans="1:17" ht="15.95" customHeight="1" x14ac:dyDescent="0.25">
      <c r="A38" s="65">
        <v>18</v>
      </c>
      <c r="B38" s="66" t="s">
        <v>172</v>
      </c>
      <c r="C38" s="67" t="s">
        <v>126</v>
      </c>
      <c r="D38" s="140">
        <f t="shared" si="0"/>
        <v>8</v>
      </c>
      <c r="E38" s="141">
        <v>103</v>
      </c>
      <c r="F38" s="141">
        <v>2</v>
      </c>
      <c r="G38" s="141">
        <v>1</v>
      </c>
      <c r="H38" s="141">
        <v>106</v>
      </c>
      <c r="I38" s="141">
        <v>165</v>
      </c>
      <c r="J38" s="141">
        <v>3</v>
      </c>
      <c r="K38" s="141">
        <v>3</v>
      </c>
      <c r="L38" s="141">
        <v>157</v>
      </c>
      <c r="M38" s="141">
        <v>0</v>
      </c>
      <c r="N38" s="141">
        <v>5</v>
      </c>
      <c r="O38" s="141">
        <v>439</v>
      </c>
      <c r="P38" s="141">
        <v>745</v>
      </c>
      <c r="Q38" s="142">
        <f t="shared" si="1"/>
        <v>0.5892617449664429</v>
      </c>
    </row>
    <row r="39" spans="1:17" ht="15.95" customHeight="1" x14ac:dyDescent="0.25">
      <c r="A39" s="59" t="s">
        <v>196</v>
      </c>
      <c r="B39" s="60" t="s">
        <v>172</v>
      </c>
      <c r="C39" s="61" t="s">
        <v>9</v>
      </c>
      <c r="D39" s="137">
        <f t="shared" si="0"/>
        <v>8</v>
      </c>
      <c r="E39" s="138">
        <v>103</v>
      </c>
      <c r="F39" s="138">
        <v>2</v>
      </c>
      <c r="G39" s="138">
        <v>1</v>
      </c>
      <c r="H39" s="138">
        <v>106</v>
      </c>
      <c r="I39" s="138">
        <v>165</v>
      </c>
      <c r="J39" s="138">
        <v>3</v>
      </c>
      <c r="K39" s="138">
        <v>3</v>
      </c>
      <c r="L39" s="138">
        <v>157</v>
      </c>
      <c r="M39" s="138">
        <v>0</v>
      </c>
      <c r="N39" s="138">
        <v>5</v>
      </c>
      <c r="O39" s="138">
        <v>439</v>
      </c>
      <c r="P39" s="138">
        <v>745</v>
      </c>
      <c r="Q39" s="139">
        <f t="shared" si="1"/>
        <v>0.5892617449664429</v>
      </c>
    </row>
    <row r="40" spans="1:17" ht="15.95" customHeight="1" x14ac:dyDescent="0.25">
      <c r="A40" s="65">
        <v>19</v>
      </c>
      <c r="B40" s="66" t="s">
        <v>173</v>
      </c>
      <c r="C40" s="67" t="s">
        <v>126</v>
      </c>
      <c r="D40" s="140">
        <f t="shared" si="0"/>
        <v>69</v>
      </c>
      <c r="E40" s="141">
        <v>35</v>
      </c>
      <c r="F40" s="141">
        <v>3</v>
      </c>
      <c r="G40" s="141">
        <v>3</v>
      </c>
      <c r="H40" s="141">
        <v>41</v>
      </c>
      <c r="I40" s="141">
        <v>212</v>
      </c>
      <c r="J40" s="141">
        <v>3</v>
      </c>
      <c r="K40" s="141">
        <v>3</v>
      </c>
      <c r="L40" s="141">
        <v>143</v>
      </c>
      <c r="M40" s="141">
        <v>0</v>
      </c>
      <c r="N40" s="141">
        <v>9</v>
      </c>
      <c r="O40" s="141">
        <v>411</v>
      </c>
      <c r="P40" s="141">
        <v>729</v>
      </c>
      <c r="Q40" s="142">
        <f t="shared" si="1"/>
        <v>0.56378600823045266</v>
      </c>
    </row>
    <row r="41" spans="1:17" ht="15.95" customHeight="1" x14ac:dyDescent="0.25">
      <c r="A41" s="77" t="s">
        <v>196</v>
      </c>
      <c r="B41" s="78" t="s">
        <v>173</v>
      </c>
      <c r="C41" s="79" t="s">
        <v>9</v>
      </c>
      <c r="D41" s="152">
        <f t="shared" si="0"/>
        <v>69</v>
      </c>
      <c r="E41" s="145">
        <v>35</v>
      </c>
      <c r="F41" s="145">
        <v>3</v>
      </c>
      <c r="G41" s="145">
        <v>3</v>
      </c>
      <c r="H41" s="145">
        <v>41</v>
      </c>
      <c r="I41" s="145">
        <v>212</v>
      </c>
      <c r="J41" s="145">
        <v>3</v>
      </c>
      <c r="K41" s="145">
        <v>3</v>
      </c>
      <c r="L41" s="145">
        <v>143</v>
      </c>
      <c r="M41" s="145">
        <v>0</v>
      </c>
      <c r="N41" s="145">
        <v>9</v>
      </c>
      <c r="O41" s="145">
        <v>411</v>
      </c>
      <c r="P41" s="145">
        <v>729</v>
      </c>
      <c r="Q41" s="146">
        <f t="shared" si="1"/>
        <v>0.56378600823045266</v>
      </c>
    </row>
    <row r="42" spans="1:17" ht="11.1" customHeight="1" x14ac:dyDescent="0.25">
      <c r="B42" s="2"/>
      <c r="C42" s="2"/>
      <c r="D42" s="2"/>
    </row>
    <row r="43" spans="1:17" ht="17.100000000000001" customHeight="1" x14ac:dyDescent="0.3">
      <c r="A43" s="427" t="s">
        <v>43</v>
      </c>
      <c r="B43" s="405"/>
      <c r="C43" s="406"/>
      <c r="D43" s="407" t="s">
        <v>35</v>
      </c>
      <c r="E43" s="512" t="s">
        <v>234</v>
      </c>
      <c r="F43" s="512"/>
      <c r="G43" s="512"/>
      <c r="H43" s="512"/>
      <c r="I43" s="512"/>
      <c r="J43" s="512"/>
      <c r="K43" s="512"/>
      <c r="L43" s="512"/>
      <c r="M43" s="512"/>
      <c r="N43" s="512"/>
      <c r="O43" s="407" t="s">
        <v>39</v>
      </c>
      <c r="P43" s="407" t="s">
        <v>211</v>
      </c>
      <c r="Q43" s="366" t="s">
        <v>33</v>
      </c>
    </row>
    <row r="44" spans="1:17" ht="15.75" customHeight="1" x14ac:dyDescent="0.25">
      <c r="A44" s="431" t="s">
        <v>123</v>
      </c>
      <c r="B44" s="425" t="s">
        <v>25</v>
      </c>
      <c r="C44" s="425" t="s">
        <v>26</v>
      </c>
      <c r="D44" s="408"/>
      <c r="E44" s="14"/>
      <c r="F44" s="7"/>
      <c r="G44" s="52" t="s">
        <v>38</v>
      </c>
      <c r="H44" s="410" t="s">
        <v>34</v>
      </c>
      <c r="I44" s="35"/>
      <c r="J44" s="7"/>
      <c r="K44" s="7"/>
      <c r="L44" s="7"/>
      <c r="M44" s="43"/>
      <c r="N44" s="96"/>
      <c r="O44" s="408"/>
      <c r="P44" s="408"/>
      <c r="Q44" s="367"/>
    </row>
    <row r="45" spans="1:17" ht="15.75" x14ac:dyDescent="0.25">
      <c r="A45" s="432"/>
      <c r="B45" s="360"/>
      <c r="C45" s="360"/>
      <c r="D45" s="408"/>
      <c r="E45" s="14"/>
      <c r="F45" s="7"/>
      <c r="G45" s="7"/>
      <c r="H45" s="410"/>
      <c r="I45" s="35"/>
      <c r="J45" s="7"/>
      <c r="K45" s="7"/>
      <c r="L45" s="7"/>
      <c r="M45" s="317"/>
      <c r="N45" s="318"/>
      <c r="O45" s="408"/>
      <c r="P45" s="408"/>
      <c r="Q45" s="367"/>
    </row>
    <row r="46" spans="1:17" ht="15.75" x14ac:dyDescent="0.25">
      <c r="A46" s="432"/>
      <c r="B46" s="360"/>
      <c r="C46" s="360"/>
      <c r="D46" s="408"/>
      <c r="E46" s="15"/>
      <c r="F46" s="8"/>
      <c r="G46" s="8"/>
      <c r="H46" s="8"/>
      <c r="I46" s="35"/>
      <c r="J46" s="8"/>
      <c r="K46" s="8"/>
      <c r="L46" s="8"/>
      <c r="M46" s="319"/>
      <c r="N46" s="320"/>
      <c r="O46" s="408"/>
      <c r="P46" s="408"/>
      <c r="Q46" s="367"/>
    </row>
    <row r="47" spans="1:17" ht="15" customHeight="1" x14ac:dyDescent="0.25">
      <c r="A47" s="433"/>
      <c r="B47" s="360"/>
      <c r="C47" s="426"/>
      <c r="D47" s="365"/>
      <c r="E47" s="306" t="s">
        <v>0</v>
      </c>
      <c r="F47" s="307" t="s">
        <v>2</v>
      </c>
      <c r="G47" s="308" t="s">
        <v>8</v>
      </c>
      <c r="H47" s="308" t="s">
        <v>34</v>
      </c>
      <c r="I47" s="309" t="s">
        <v>1</v>
      </c>
      <c r="J47" s="307" t="s">
        <v>3</v>
      </c>
      <c r="K47" s="307" t="s">
        <v>6</v>
      </c>
      <c r="L47" s="307" t="s">
        <v>7</v>
      </c>
      <c r="M47" s="321" t="s">
        <v>32</v>
      </c>
      <c r="N47" s="322" t="s">
        <v>40</v>
      </c>
      <c r="O47" s="409"/>
      <c r="P47" s="409"/>
      <c r="Q47" s="368"/>
    </row>
    <row r="48" spans="1:17" s="30" customFormat="1" ht="15" customHeight="1" x14ac:dyDescent="0.25">
      <c r="A48" s="434" t="s">
        <v>196</v>
      </c>
      <c r="B48" s="434">
        <v>14</v>
      </c>
      <c r="C48" s="434">
        <v>19</v>
      </c>
      <c r="D48" s="124">
        <f>(LARGE(G48:L48,1)-LARGE(G48:L48,2))</f>
        <v>512</v>
      </c>
      <c r="E48" s="125">
        <f>SUM(E9:E41)/2</f>
        <v>1483</v>
      </c>
      <c r="F48" s="125">
        <f t="shared" ref="F48:P48" si="2">SUM(F9:F41)/2</f>
        <v>25</v>
      </c>
      <c r="G48" s="125">
        <f t="shared" si="2"/>
        <v>33</v>
      </c>
      <c r="H48" s="155">
        <f t="shared" si="2"/>
        <v>1541</v>
      </c>
      <c r="I48" s="155">
        <f t="shared" si="2"/>
        <v>2053</v>
      </c>
      <c r="J48" s="155">
        <f t="shared" si="2"/>
        <v>70</v>
      </c>
      <c r="K48" s="155">
        <f t="shared" si="2"/>
        <v>130</v>
      </c>
      <c r="L48" s="155">
        <f t="shared" si="2"/>
        <v>1366</v>
      </c>
      <c r="M48" s="155">
        <f t="shared" si="2"/>
        <v>0</v>
      </c>
      <c r="N48" s="125">
        <f t="shared" si="2"/>
        <v>99</v>
      </c>
      <c r="O48" s="33">
        <f>SUM(H48:N48)</f>
        <v>5259</v>
      </c>
      <c r="P48" s="125">
        <f t="shared" si="2"/>
        <v>8442</v>
      </c>
      <c r="Q48" s="126">
        <f>((O48*100)/P48)/100</f>
        <v>0.62295664534470507</v>
      </c>
    </row>
    <row r="49" spans="1:17" s="30" customFormat="1" ht="15" customHeight="1" x14ac:dyDescent="0.25">
      <c r="A49" s="435"/>
      <c r="B49" s="435"/>
      <c r="C49" s="435"/>
      <c r="D49" s="127">
        <f t="shared" ref="D49:O49" si="3">D48/$O48</f>
        <v>9.7356911960448753E-2</v>
      </c>
      <c r="E49" s="127">
        <f t="shared" si="3"/>
        <v>0.28199277429169045</v>
      </c>
      <c r="F49" s="127">
        <f t="shared" si="3"/>
        <v>4.7537554668187869E-3</v>
      </c>
      <c r="G49" s="127">
        <f t="shared" si="3"/>
        <v>6.2749572162007989E-3</v>
      </c>
      <c r="H49" s="127">
        <f t="shared" si="3"/>
        <v>0.29302148697471003</v>
      </c>
      <c r="I49" s="127">
        <f t="shared" si="3"/>
        <v>0.3903783989351588</v>
      </c>
      <c r="J49" s="127">
        <f t="shared" si="3"/>
        <v>1.3310515307092603E-2</v>
      </c>
      <c r="K49" s="127">
        <f t="shared" si="3"/>
        <v>2.4719528427457692E-2</v>
      </c>
      <c r="L49" s="127">
        <f t="shared" si="3"/>
        <v>0.25974519870697849</v>
      </c>
      <c r="M49" s="127">
        <f t="shared" si="3"/>
        <v>0</v>
      </c>
      <c r="N49" s="127">
        <f t="shared" si="3"/>
        <v>1.8824871648602397E-2</v>
      </c>
      <c r="O49" s="127">
        <f t="shared" si="3"/>
        <v>1</v>
      </c>
      <c r="P49" s="128"/>
      <c r="Q49" s="128"/>
    </row>
    <row r="50" spans="1:17" ht="11.1" customHeight="1" x14ac:dyDescent="0.25">
      <c r="B50" s="2"/>
      <c r="C50" s="2"/>
      <c r="D50" s="2"/>
    </row>
    <row r="51" spans="1:17" ht="17.100000000000001" customHeight="1" x14ac:dyDescent="0.3">
      <c r="A51" s="427" t="s">
        <v>43</v>
      </c>
      <c r="B51" s="405"/>
      <c r="C51" s="406"/>
      <c r="D51" s="407" t="s">
        <v>35</v>
      </c>
      <c r="E51" s="512" t="s">
        <v>235</v>
      </c>
      <c r="F51" s="512"/>
      <c r="G51" s="512"/>
      <c r="H51" s="512"/>
      <c r="I51" s="512"/>
      <c r="J51" s="512"/>
      <c r="K51" s="512"/>
      <c r="L51" s="512"/>
      <c r="M51" s="512"/>
      <c r="N51" s="512"/>
      <c r="O51" s="407" t="s">
        <v>39</v>
      </c>
      <c r="P51" s="407" t="s">
        <v>211</v>
      </c>
      <c r="Q51" s="366" t="s">
        <v>33</v>
      </c>
    </row>
    <row r="52" spans="1:17" ht="15.75" customHeight="1" x14ac:dyDescent="0.25">
      <c r="A52" s="431" t="s">
        <v>123</v>
      </c>
      <c r="B52" s="425" t="s">
        <v>25</v>
      </c>
      <c r="C52" s="425" t="s">
        <v>26</v>
      </c>
      <c r="D52" s="408"/>
      <c r="E52" s="415"/>
      <c r="F52" s="416"/>
      <c r="G52" s="421"/>
      <c r="H52" s="416"/>
      <c r="I52" s="35"/>
      <c r="J52" s="7"/>
      <c r="K52" s="7"/>
      <c r="L52" s="7"/>
      <c r="M52" s="43"/>
      <c r="N52" s="96"/>
      <c r="O52" s="408"/>
      <c r="P52" s="408"/>
      <c r="Q52" s="367"/>
    </row>
    <row r="53" spans="1:17" ht="15.75" x14ac:dyDescent="0.25">
      <c r="A53" s="432"/>
      <c r="B53" s="360"/>
      <c r="C53" s="360"/>
      <c r="D53" s="408"/>
      <c r="E53" s="417"/>
      <c r="F53" s="418"/>
      <c r="G53" s="422"/>
      <c r="H53" s="418"/>
      <c r="I53" s="35"/>
      <c r="J53" s="7"/>
      <c r="K53" s="7"/>
      <c r="L53" s="7"/>
      <c r="M53" s="317"/>
      <c r="N53" s="318"/>
      <c r="O53" s="408"/>
      <c r="P53" s="408"/>
      <c r="Q53" s="367"/>
    </row>
    <row r="54" spans="1:17" ht="15.75" x14ac:dyDescent="0.25">
      <c r="A54" s="432"/>
      <c r="B54" s="360"/>
      <c r="C54" s="360"/>
      <c r="D54" s="408"/>
      <c r="E54" s="456"/>
      <c r="F54" s="450"/>
      <c r="G54" s="451"/>
      <c r="H54" s="450"/>
      <c r="I54" s="35"/>
      <c r="J54" s="8"/>
      <c r="K54" s="8"/>
      <c r="L54" s="8"/>
      <c r="M54" s="319"/>
      <c r="N54" s="320"/>
      <c r="O54" s="408"/>
      <c r="P54" s="408"/>
      <c r="Q54" s="367"/>
    </row>
    <row r="55" spans="1:17" ht="15" customHeight="1" x14ac:dyDescent="0.25">
      <c r="A55" s="433"/>
      <c r="B55" s="360"/>
      <c r="C55" s="426"/>
      <c r="D55" s="365"/>
      <c r="E55" s="457" t="s">
        <v>0</v>
      </c>
      <c r="F55" s="453"/>
      <c r="G55" s="454" t="s">
        <v>2</v>
      </c>
      <c r="H55" s="453"/>
      <c r="I55" s="293" t="s">
        <v>1</v>
      </c>
      <c r="J55" s="293" t="s">
        <v>3</v>
      </c>
      <c r="K55" s="293" t="s">
        <v>6</v>
      </c>
      <c r="L55" s="293" t="s">
        <v>7</v>
      </c>
      <c r="M55" s="321" t="s">
        <v>32</v>
      </c>
      <c r="N55" s="322" t="s">
        <v>40</v>
      </c>
      <c r="O55" s="409"/>
      <c r="P55" s="409"/>
      <c r="Q55" s="368"/>
    </row>
    <row r="56" spans="1:17" s="30" customFormat="1" ht="15" customHeight="1" x14ac:dyDescent="0.25">
      <c r="A56" s="434" t="s">
        <v>196</v>
      </c>
      <c r="B56" s="434">
        <v>14</v>
      </c>
      <c r="C56" s="434">
        <v>19</v>
      </c>
      <c r="D56" s="33">
        <f>(LARGE(E56:L56,1)-LARGE(E56:L56,2))</f>
        <v>553</v>
      </c>
      <c r="E56" s="501">
        <f>ROUND(G48/2,0)+E48</f>
        <v>1500</v>
      </c>
      <c r="F56" s="501"/>
      <c r="G56" s="501">
        <f>INT(G48/2)+F48</f>
        <v>41</v>
      </c>
      <c r="H56" s="501"/>
      <c r="I56" s="278">
        <f t="shared" ref="I56:N56" si="4">I48</f>
        <v>2053</v>
      </c>
      <c r="J56" s="278">
        <f t="shared" si="4"/>
        <v>70</v>
      </c>
      <c r="K56" s="278">
        <f t="shared" si="4"/>
        <v>130</v>
      </c>
      <c r="L56" s="278">
        <f t="shared" si="4"/>
        <v>1366</v>
      </c>
      <c r="M56" s="277">
        <f t="shared" si="4"/>
        <v>0</v>
      </c>
      <c r="N56" s="278">
        <f t="shared" si="4"/>
        <v>99</v>
      </c>
      <c r="O56" s="33">
        <f>INT(SUM(E56:N56))</f>
        <v>5259</v>
      </c>
      <c r="P56" s="125">
        <f>P48</f>
        <v>8442</v>
      </c>
      <c r="Q56" s="126">
        <f>((O56*100)/P56)/100</f>
        <v>0.62295664534470507</v>
      </c>
    </row>
    <row r="57" spans="1:17" s="30" customFormat="1" ht="15" customHeight="1" x14ac:dyDescent="0.25">
      <c r="A57" s="435"/>
      <c r="B57" s="435"/>
      <c r="C57" s="435"/>
      <c r="D57" s="127">
        <f>D56/$O56</f>
        <v>0.10515307092603156</v>
      </c>
      <c r="E57" s="514">
        <f>E56/$P56</f>
        <v>0.17768301350390903</v>
      </c>
      <c r="F57" s="514"/>
      <c r="G57" s="514">
        <f>G56/$Q56</f>
        <v>65.815173987450081</v>
      </c>
      <c r="H57" s="514"/>
      <c r="I57" s="191">
        <f t="shared" ref="I57:O57" si="5">I56/$O56</f>
        <v>0.3903783989351588</v>
      </c>
      <c r="J57" s="191">
        <f t="shared" si="5"/>
        <v>1.3310515307092603E-2</v>
      </c>
      <c r="K57" s="191">
        <f t="shared" si="5"/>
        <v>2.4719528427457692E-2</v>
      </c>
      <c r="L57" s="191">
        <f t="shared" si="5"/>
        <v>0.25974519870697849</v>
      </c>
      <c r="M57" s="191">
        <f t="shared" si="5"/>
        <v>0</v>
      </c>
      <c r="N57" s="191">
        <f t="shared" si="5"/>
        <v>1.8824871648602397E-2</v>
      </c>
      <c r="O57" s="127">
        <f t="shared" si="5"/>
        <v>1</v>
      </c>
      <c r="P57" s="128"/>
      <c r="Q57" s="128"/>
    </row>
    <row r="58" spans="1:17" x14ac:dyDescent="0.25">
      <c r="B58" s="2"/>
      <c r="C58" s="2"/>
      <c r="D58" s="2"/>
    </row>
    <row r="59" spans="1:17" x14ac:dyDescent="0.25">
      <c r="B59" s="2"/>
      <c r="C59" s="2"/>
      <c r="D59" s="2"/>
    </row>
    <row r="60" spans="1:17" x14ac:dyDescent="0.25">
      <c r="B60" s="2"/>
      <c r="C60" s="2"/>
      <c r="D60" s="2"/>
    </row>
    <row r="61" spans="1:17" x14ac:dyDescent="0.25">
      <c r="B61" s="2"/>
      <c r="C61" s="2"/>
      <c r="D61" s="2"/>
    </row>
    <row r="62" spans="1:17" x14ac:dyDescent="0.25">
      <c r="B62" s="2"/>
      <c r="C62" s="2"/>
      <c r="D62" s="2"/>
    </row>
    <row r="63" spans="1:17" x14ac:dyDescent="0.25">
      <c r="B63" s="2"/>
      <c r="C63" s="2"/>
      <c r="D63" s="2"/>
    </row>
    <row r="64" spans="1:17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</sheetData>
  <mergeCells count="40">
    <mergeCell ref="A48:A49"/>
    <mergeCell ref="B48:B49"/>
    <mergeCell ref="C48:C49"/>
    <mergeCell ref="B52:B55"/>
    <mergeCell ref="O43:O47"/>
    <mergeCell ref="B5:C7"/>
    <mergeCell ref="B44:B47"/>
    <mergeCell ref="D43:D47"/>
    <mergeCell ref="E43:N43"/>
    <mergeCell ref="H44:H45"/>
    <mergeCell ref="A43:C43"/>
    <mergeCell ref="C44:C47"/>
    <mergeCell ref="A44:A47"/>
    <mergeCell ref="D4:D8"/>
    <mergeCell ref="H5:H6"/>
    <mergeCell ref="E4:N4"/>
    <mergeCell ref="E57:F57"/>
    <mergeCell ref="A51:C51"/>
    <mergeCell ref="D51:D55"/>
    <mergeCell ref="E51:N51"/>
    <mergeCell ref="G57:H57"/>
    <mergeCell ref="C56:C57"/>
    <mergeCell ref="E52:F54"/>
    <mergeCell ref="G52:H54"/>
    <mergeCell ref="E55:F55"/>
    <mergeCell ref="G55:H55"/>
    <mergeCell ref="E56:F56"/>
    <mergeCell ref="G56:H56"/>
    <mergeCell ref="A56:A57"/>
    <mergeCell ref="B56:B57"/>
    <mergeCell ref="C52:C55"/>
    <mergeCell ref="A52:A55"/>
    <mergeCell ref="P51:P55"/>
    <mergeCell ref="Q51:Q55"/>
    <mergeCell ref="O4:O8"/>
    <mergeCell ref="P4:P8"/>
    <mergeCell ref="Q4:Q8"/>
    <mergeCell ref="O51:O55"/>
    <mergeCell ref="P43:P47"/>
    <mergeCell ref="Q43:Q47"/>
  </mergeCells>
  <conditionalFormatting sqref="H11:L11">
    <cfRule type="cellIs" dxfId="927" priority="115" operator="equal">
      <formula>LARGE($H11:$M11,2)</formula>
    </cfRule>
    <cfRule type="cellIs" dxfId="926" priority="116" operator="equal">
      <formula>LARGE($H11:$M11,1)</formula>
    </cfRule>
  </conditionalFormatting>
  <conditionalFormatting sqref="H14:L14">
    <cfRule type="cellIs" dxfId="925" priority="113" operator="equal">
      <formula>LARGE($H14:$M14,2)</formula>
    </cfRule>
    <cfRule type="cellIs" dxfId="924" priority="114" operator="equal">
      <formula>LARGE($H14:$M14,1)</formula>
    </cfRule>
  </conditionalFormatting>
  <conditionalFormatting sqref="H24:L24">
    <cfRule type="cellIs" dxfId="923" priority="111" operator="equal">
      <formula>LARGE($H24:$M24,2)</formula>
    </cfRule>
    <cfRule type="cellIs" dxfId="922" priority="112" operator="equal">
      <formula>LARGE($H24:$M24,1)</formula>
    </cfRule>
  </conditionalFormatting>
  <conditionalFormatting sqref="H20:L20">
    <cfRule type="cellIs" dxfId="921" priority="109" operator="equal">
      <formula>LARGE($H20:$M20,2)</formula>
    </cfRule>
    <cfRule type="cellIs" dxfId="920" priority="110" operator="equal">
      <formula>LARGE($H20:$M20,1)</formula>
    </cfRule>
  </conditionalFormatting>
  <conditionalFormatting sqref="H17:L17">
    <cfRule type="cellIs" dxfId="919" priority="107" operator="equal">
      <formula>LARGE($H17:$M17,2)</formula>
    </cfRule>
    <cfRule type="cellIs" dxfId="918" priority="108" operator="equal">
      <formula>LARGE($H17:$M17,1)</formula>
    </cfRule>
  </conditionalFormatting>
  <conditionalFormatting sqref="H22:L22">
    <cfRule type="cellIs" dxfId="917" priority="105" operator="equal">
      <formula>LARGE($H22:$M22,2)</formula>
    </cfRule>
    <cfRule type="cellIs" dxfId="916" priority="106" operator="equal">
      <formula>LARGE($H22:$M22,1)</formula>
    </cfRule>
  </conditionalFormatting>
  <conditionalFormatting sqref="H32:L32">
    <cfRule type="cellIs" dxfId="915" priority="103" operator="equal">
      <formula>LARGE($H32:$M32,2)</formula>
    </cfRule>
    <cfRule type="cellIs" dxfId="914" priority="104" operator="equal">
      <formula>LARGE($H32:$M32,1)</formula>
    </cfRule>
  </conditionalFormatting>
  <conditionalFormatting sqref="H28:L28">
    <cfRule type="cellIs" dxfId="913" priority="101" operator="equal">
      <formula>LARGE($H28:$M28,2)</formula>
    </cfRule>
    <cfRule type="cellIs" dxfId="912" priority="102" operator="equal">
      <formula>LARGE($H28:$M28,1)</formula>
    </cfRule>
  </conditionalFormatting>
  <conditionalFormatting sqref="H26:L26">
    <cfRule type="cellIs" dxfId="911" priority="99" operator="equal">
      <formula>LARGE($H26:$M26,2)</formula>
    </cfRule>
    <cfRule type="cellIs" dxfId="910" priority="100" operator="equal">
      <formula>LARGE($H26:$M26,1)</formula>
    </cfRule>
  </conditionalFormatting>
  <conditionalFormatting sqref="H30:L30">
    <cfRule type="cellIs" dxfId="909" priority="97" operator="equal">
      <formula>LARGE($H30:$M30,2)</formula>
    </cfRule>
    <cfRule type="cellIs" dxfId="908" priority="98" operator="equal">
      <formula>LARGE($H30:$M30,1)</formula>
    </cfRule>
  </conditionalFormatting>
  <conditionalFormatting sqref="H37:L37">
    <cfRule type="cellIs" dxfId="907" priority="95" operator="equal">
      <formula>LARGE($H37:$M37,2)</formula>
    </cfRule>
    <cfRule type="cellIs" dxfId="906" priority="96" operator="equal">
      <formula>LARGE($H37:$M37,1)</formula>
    </cfRule>
  </conditionalFormatting>
  <conditionalFormatting sqref="H34:L34">
    <cfRule type="cellIs" dxfId="905" priority="93" operator="equal">
      <formula>LARGE($H34:$M34,2)</formula>
    </cfRule>
    <cfRule type="cellIs" dxfId="904" priority="94" operator="equal">
      <formula>LARGE($H34:$M34,1)</formula>
    </cfRule>
  </conditionalFormatting>
  <conditionalFormatting sqref="H39:L39">
    <cfRule type="cellIs" dxfId="903" priority="91" operator="equal">
      <formula>LARGE($H39:$M39,2)</formula>
    </cfRule>
    <cfRule type="cellIs" dxfId="902" priority="92" operator="equal">
      <formula>LARGE($H39:$M39,1)</formula>
    </cfRule>
  </conditionalFormatting>
  <conditionalFormatting sqref="H41:L41">
    <cfRule type="cellIs" dxfId="901" priority="89" operator="equal">
      <formula>LARGE($H41:$M41,2)</formula>
    </cfRule>
    <cfRule type="cellIs" dxfId="900" priority="90" operator="equal">
      <formula>LARGE($H41:$M41,1)</formula>
    </cfRule>
  </conditionalFormatting>
  <conditionalFormatting sqref="H48:M48">
    <cfRule type="cellIs" dxfId="899" priority="87" operator="equal">
      <formula>LARGE($H48:$M48,2)</formula>
    </cfRule>
    <cfRule type="cellIs" dxfId="898" priority="88" operator="equal">
      <formula>LARGE($H48:$M48,1)</formula>
    </cfRule>
  </conditionalFormatting>
  <conditionalFormatting sqref="E56:M56">
    <cfRule type="cellIs" dxfId="897" priority="85" operator="equal">
      <formula>LARGE($E56:$L56,2)</formula>
    </cfRule>
    <cfRule type="cellIs" dxfId="896" priority="86" operator="equal">
      <formula>LARGE($E56:$L56,1)</formula>
    </cfRule>
  </conditionalFormatting>
  <conditionalFormatting sqref="N11">
    <cfRule type="cellIs" dxfId="895" priority="27" operator="equal">
      <formula>LARGE($H11:$M11,2)</formula>
    </cfRule>
    <cfRule type="cellIs" dxfId="894" priority="28" operator="equal">
      <formula>LARGE($H11:$M11,1)</formula>
    </cfRule>
  </conditionalFormatting>
  <conditionalFormatting sqref="N14">
    <cfRule type="cellIs" dxfId="893" priority="25" operator="equal">
      <formula>LARGE($H14:$M14,2)</formula>
    </cfRule>
    <cfRule type="cellIs" dxfId="892" priority="26" operator="equal">
      <formula>LARGE($H14:$M14,1)</formula>
    </cfRule>
  </conditionalFormatting>
  <conditionalFormatting sqref="N24">
    <cfRule type="cellIs" dxfId="891" priority="23" operator="equal">
      <formula>LARGE($H24:$M24,2)</formula>
    </cfRule>
    <cfRule type="cellIs" dxfId="890" priority="24" operator="equal">
      <formula>LARGE($H24:$M24,1)</formula>
    </cfRule>
  </conditionalFormatting>
  <conditionalFormatting sqref="N20">
    <cfRule type="cellIs" dxfId="889" priority="21" operator="equal">
      <formula>LARGE($H20:$M20,2)</formula>
    </cfRule>
    <cfRule type="cellIs" dxfId="888" priority="22" operator="equal">
      <formula>LARGE($H20:$M20,1)</formula>
    </cfRule>
  </conditionalFormatting>
  <conditionalFormatting sqref="N17">
    <cfRule type="cellIs" dxfId="887" priority="19" operator="equal">
      <formula>LARGE($H17:$M17,2)</formula>
    </cfRule>
    <cfRule type="cellIs" dxfId="886" priority="20" operator="equal">
      <formula>LARGE($H17:$M17,1)</formula>
    </cfRule>
  </conditionalFormatting>
  <conditionalFormatting sqref="N22">
    <cfRule type="cellIs" dxfId="885" priority="17" operator="equal">
      <formula>LARGE($H22:$M22,2)</formula>
    </cfRule>
    <cfRule type="cellIs" dxfId="884" priority="18" operator="equal">
      <formula>LARGE($H22:$M22,1)</formula>
    </cfRule>
  </conditionalFormatting>
  <conditionalFormatting sqref="N32">
    <cfRule type="cellIs" dxfId="883" priority="15" operator="equal">
      <formula>LARGE($H32:$M32,2)</formula>
    </cfRule>
    <cfRule type="cellIs" dxfId="882" priority="16" operator="equal">
      <formula>LARGE($H32:$M32,1)</formula>
    </cfRule>
  </conditionalFormatting>
  <conditionalFormatting sqref="N28">
    <cfRule type="cellIs" dxfId="881" priority="13" operator="equal">
      <formula>LARGE($H28:$M28,2)</formula>
    </cfRule>
    <cfRule type="cellIs" dxfId="880" priority="14" operator="equal">
      <formula>LARGE($H28:$M28,1)</formula>
    </cfRule>
  </conditionalFormatting>
  <conditionalFormatting sqref="N26">
    <cfRule type="cellIs" dxfId="879" priority="11" operator="equal">
      <formula>LARGE($H26:$M26,2)</formula>
    </cfRule>
    <cfRule type="cellIs" dxfId="878" priority="12" operator="equal">
      <formula>LARGE($H26:$M26,1)</formula>
    </cfRule>
  </conditionalFormatting>
  <conditionalFormatting sqref="N30">
    <cfRule type="cellIs" dxfId="877" priority="9" operator="equal">
      <formula>LARGE($H30:$M30,2)</formula>
    </cfRule>
    <cfRule type="cellIs" dxfId="876" priority="10" operator="equal">
      <formula>LARGE($H30:$M30,1)</formula>
    </cfRule>
  </conditionalFormatting>
  <conditionalFormatting sqref="N37">
    <cfRule type="cellIs" dxfId="875" priority="7" operator="equal">
      <formula>LARGE($H37:$M37,2)</formula>
    </cfRule>
    <cfRule type="cellIs" dxfId="874" priority="8" operator="equal">
      <formula>LARGE($H37:$M37,1)</formula>
    </cfRule>
  </conditionalFormatting>
  <conditionalFormatting sqref="N34">
    <cfRule type="cellIs" dxfId="873" priority="5" operator="equal">
      <formula>LARGE($H34:$M34,2)</formula>
    </cfRule>
    <cfRule type="cellIs" dxfId="872" priority="6" operator="equal">
      <formula>LARGE($H34:$M34,1)</formula>
    </cfRule>
  </conditionalFormatting>
  <conditionalFormatting sqref="N39">
    <cfRule type="cellIs" dxfId="871" priority="3" operator="equal">
      <formula>LARGE($H39:$M39,2)</formula>
    </cfRule>
    <cfRule type="cellIs" dxfId="870" priority="4" operator="equal">
      <formula>LARGE($H39:$M39,1)</formula>
    </cfRule>
  </conditionalFormatting>
  <conditionalFormatting sqref="N41">
    <cfRule type="cellIs" dxfId="869" priority="1" operator="equal">
      <formula>LARGE($H41:$M41,2)</formula>
    </cfRule>
    <cfRule type="cellIs" dxfId="868" priority="2" operator="equal">
      <formula>LARGE($H41:$M41,1)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2343"/>
  <sheetViews>
    <sheetView view="pageBreakPreview" zoomScaleNormal="137" zoomScaleSheetLayoutView="100" workbookViewId="0">
      <selection activeCell="B5" sqref="B5:C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10" customWidth="1"/>
    <col min="7" max="8" width="10.5703125" customWidth="1"/>
    <col min="9" max="16" width="10.140625" customWidth="1"/>
    <col min="17" max="19" width="11.7109375" customWidth="1"/>
  </cols>
  <sheetData>
    <row r="1" spans="1:19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9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9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9" ht="17.100000000000001" customHeight="1" x14ac:dyDescent="0.3">
      <c r="B4" s="1"/>
      <c r="C4" s="1"/>
      <c r="D4" s="402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407" t="s">
        <v>39</v>
      </c>
      <c r="R4" s="407" t="s">
        <v>211</v>
      </c>
      <c r="S4" s="366" t="s">
        <v>33</v>
      </c>
    </row>
    <row r="5" spans="1:19" ht="15.75" customHeight="1" x14ac:dyDescent="0.25">
      <c r="B5" s="513" t="s">
        <v>198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35"/>
      <c r="L5" s="7"/>
      <c r="M5" s="7"/>
      <c r="N5" s="7"/>
      <c r="O5" s="43"/>
      <c r="P5" s="96"/>
      <c r="Q5" s="408"/>
      <c r="R5" s="408"/>
      <c r="S5" s="367"/>
    </row>
    <row r="6" spans="1:19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35"/>
      <c r="L6" s="7"/>
      <c r="M6" s="7"/>
      <c r="N6" s="7"/>
      <c r="O6" s="317"/>
      <c r="P6" s="318"/>
      <c r="Q6" s="408"/>
      <c r="R6" s="408"/>
      <c r="S6" s="367"/>
    </row>
    <row r="7" spans="1:19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35"/>
      <c r="L7" s="8"/>
      <c r="M7" s="8"/>
      <c r="N7" s="8"/>
      <c r="O7" s="319"/>
      <c r="P7" s="320"/>
      <c r="Q7" s="408"/>
      <c r="R7" s="408"/>
      <c r="S7" s="367"/>
    </row>
    <row r="8" spans="1:19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3</v>
      </c>
      <c r="K8" s="294" t="s">
        <v>4</v>
      </c>
      <c r="L8" s="294" t="s">
        <v>5</v>
      </c>
      <c r="M8" s="294" t="s">
        <v>6</v>
      </c>
      <c r="N8" s="294" t="s">
        <v>7</v>
      </c>
      <c r="O8" s="321" t="s">
        <v>32</v>
      </c>
      <c r="P8" s="322" t="s">
        <v>40</v>
      </c>
      <c r="Q8" s="409"/>
      <c r="R8" s="409"/>
      <c r="S8" s="368"/>
    </row>
    <row r="9" spans="1:19" s="89" customFormat="1" ht="14.45" customHeight="1" x14ac:dyDescent="0.25">
      <c r="A9" s="53">
        <v>1</v>
      </c>
      <c r="B9" s="54">
        <v>992</v>
      </c>
      <c r="C9" s="55" t="s">
        <v>126</v>
      </c>
      <c r="D9" s="131">
        <f t="shared" ref="D9:D70" si="0">(LARGE(H9:N9,1)-LARGE(H9:N9,2))</f>
        <v>61</v>
      </c>
      <c r="E9" s="132">
        <v>57</v>
      </c>
      <c r="F9" s="132">
        <v>2</v>
      </c>
      <c r="G9" s="132">
        <v>1</v>
      </c>
      <c r="H9" s="132">
        <v>60</v>
      </c>
      <c r="I9" s="132">
        <v>84</v>
      </c>
      <c r="J9" s="132">
        <v>9</v>
      </c>
      <c r="K9" s="132">
        <v>1</v>
      </c>
      <c r="L9" s="132">
        <v>145</v>
      </c>
      <c r="M9" s="132">
        <v>0</v>
      </c>
      <c r="N9" s="132">
        <v>16</v>
      </c>
      <c r="O9" s="132">
        <v>1</v>
      </c>
      <c r="P9" s="132">
        <v>5</v>
      </c>
      <c r="Q9" s="132">
        <v>321</v>
      </c>
      <c r="R9" s="132">
        <v>508</v>
      </c>
      <c r="S9" s="133">
        <f t="shared" ref="S9:S70" si="1">Q9/R9</f>
        <v>0.63188976377952755</v>
      </c>
    </row>
    <row r="10" spans="1:19" s="89" customFormat="1" ht="14.45" customHeight="1" x14ac:dyDescent="0.25">
      <c r="A10" s="71">
        <v>2</v>
      </c>
      <c r="B10" s="72">
        <v>992</v>
      </c>
      <c r="C10" s="73" t="s">
        <v>128</v>
      </c>
      <c r="D10" s="134">
        <f t="shared" si="0"/>
        <v>50</v>
      </c>
      <c r="E10" s="135">
        <v>85</v>
      </c>
      <c r="F10" s="135">
        <v>4</v>
      </c>
      <c r="G10" s="135">
        <v>2</v>
      </c>
      <c r="H10" s="135">
        <v>91</v>
      </c>
      <c r="I10" s="135">
        <v>56</v>
      </c>
      <c r="J10" s="135">
        <v>8</v>
      </c>
      <c r="K10" s="135">
        <v>3</v>
      </c>
      <c r="L10" s="135">
        <v>141</v>
      </c>
      <c r="M10" s="135">
        <v>2</v>
      </c>
      <c r="N10" s="135">
        <v>10</v>
      </c>
      <c r="O10" s="135">
        <v>1</v>
      </c>
      <c r="P10" s="135">
        <v>3</v>
      </c>
      <c r="Q10" s="135">
        <v>315</v>
      </c>
      <c r="R10" s="135">
        <v>508</v>
      </c>
      <c r="S10" s="136">
        <f t="shared" si="1"/>
        <v>0.62007874015748032</v>
      </c>
    </row>
    <row r="11" spans="1:19" s="89" customFormat="1" ht="14.45" customHeight="1" x14ac:dyDescent="0.25">
      <c r="A11" s="65">
        <v>3</v>
      </c>
      <c r="B11" s="66">
        <v>992</v>
      </c>
      <c r="C11" s="67" t="s">
        <v>129</v>
      </c>
      <c r="D11" s="140">
        <f t="shared" si="0"/>
        <v>44</v>
      </c>
      <c r="E11" s="141">
        <v>84</v>
      </c>
      <c r="F11" s="141">
        <v>6</v>
      </c>
      <c r="G11" s="141">
        <v>6</v>
      </c>
      <c r="H11" s="141">
        <v>96</v>
      </c>
      <c r="I11" s="141">
        <v>43</v>
      </c>
      <c r="J11" s="141">
        <v>14</v>
      </c>
      <c r="K11" s="141">
        <v>7</v>
      </c>
      <c r="L11" s="141">
        <v>140</v>
      </c>
      <c r="M11" s="141">
        <v>0</v>
      </c>
      <c r="N11" s="141">
        <v>12</v>
      </c>
      <c r="O11" s="141">
        <v>0</v>
      </c>
      <c r="P11" s="141">
        <v>10</v>
      </c>
      <c r="Q11" s="141">
        <v>322</v>
      </c>
      <c r="R11" s="141">
        <v>507</v>
      </c>
      <c r="S11" s="142">
        <f t="shared" si="1"/>
        <v>0.63510848126232744</v>
      </c>
    </row>
    <row r="12" spans="1:19" s="89" customFormat="1" ht="14.45" customHeight="1" x14ac:dyDescent="0.25">
      <c r="A12" s="59" t="s">
        <v>197</v>
      </c>
      <c r="B12" s="60">
        <v>992</v>
      </c>
      <c r="C12" s="61" t="s">
        <v>12</v>
      </c>
      <c r="D12" s="137">
        <f t="shared" si="0"/>
        <v>179</v>
      </c>
      <c r="E12" s="138">
        <v>226</v>
      </c>
      <c r="F12" s="138">
        <v>12</v>
      </c>
      <c r="G12" s="138">
        <v>9</v>
      </c>
      <c r="H12" s="138">
        <v>247</v>
      </c>
      <c r="I12" s="138">
        <v>183</v>
      </c>
      <c r="J12" s="138">
        <v>31</v>
      </c>
      <c r="K12" s="138">
        <v>11</v>
      </c>
      <c r="L12" s="138">
        <v>426</v>
      </c>
      <c r="M12" s="138">
        <v>2</v>
      </c>
      <c r="N12" s="138">
        <v>38</v>
      </c>
      <c r="O12" s="138">
        <v>2</v>
      </c>
      <c r="P12" s="138">
        <v>18</v>
      </c>
      <c r="Q12" s="138">
        <v>958</v>
      </c>
      <c r="R12" s="138">
        <v>1523</v>
      </c>
      <c r="S12" s="139">
        <f t="shared" si="1"/>
        <v>0.62902166776099799</v>
      </c>
    </row>
    <row r="13" spans="1:19" s="89" customFormat="1" ht="14.45" customHeight="1" x14ac:dyDescent="0.25">
      <c r="A13" s="65">
        <v>4</v>
      </c>
      <c r="B13" s="66">
        <v>993</v>
      </c>
      <c r="C13" s="67" t="s">
        <v>126</v>
      </c>
      <c r="D13" s="140">
        <f t="shared" si="0"/>
        <v>45</v>
      </c>
      <c r="E13" s="141">
        <v>87</v>
      </c>
      <c r="F13" s="141">
        <v>3</v>
      </c>
      <c r="G13" s="141">
        <v>2</v>
      </c>
      <c r="H13" s="141">
        <v>92</v>
      </c>
      <c r="I13" s="141">
        <v>96</v>
      </c>
      <c r="J13" s="141">
        <v>8</v>
      </c>
      <c r="K13" s="141">
        <v>3</v>
      </c>
      <c r="L13" s="141">
        <v>141</v>
      </c>
      <c r="M13" s="141">
        <v>0</v>
      </c>
      <c r="N13" s="141">
        <v>22</v>
      </c>
      <c r="O13" s="141">
        <v>0</v>
      </c>
      <c r="P13" s="141">
        <v>5</v>
      </c>
      <c r="Q13" s="141">
        <v>367</v>
      </c>
      <c r="R13" s="141">
        <v>556</v>
      </c>
      <c r="S13" s="142">
        <f t="shared" si="1"/>
        <v>0.66007194244604317</v>
      </c>
    </row>
    <row r="14" spans="1:19" s="89" customFormat="1" ht="14.45" customHeight="1" x14ac:dyDescent="0.25">
      <c r="A14" s="71">
        <v>5</v>
      </c>
      <c r="B14" s="72">
        <v>993</v>
      </c>
      <c r="C14" s="73" t="s">
        <v>128</v>
      </c>
      <c r="D14" s="134">
        <f t="shared" si="0"/>
        <v>28</v>
      </c>
      <c r="E14" s="135">
        <v>96</v>
      </c>
      <c r="F14" s="135">
        <v>3</v>
      </c>
      <c r="G14" s="135">
        <v>2</v>
      </c>
      <c r="H14" s="135">
        <v>101</v>
      </c>
      <c r="I14" s="135">
        <v>90</v>
      </c>
      <c r="J14" s="135">
        <v>7</v>
      </c>
      <c r="K14" s="135">
        <v>5</v>
      </c>
      <c r="L14" s="135">
        <v>129</v>
      </c>
      <c r="M14" s="135">
        <v>0</v>
      </c>
      <c r="N14" s="135">
        <v>12</v>
      </c>
      <c r="O14" s="135">
        <v>0</v>
      </c>
      <c r="P14" s="135">
        <v>8</v>
      </c>
      <c r="Q14" s="135">
        <v>352</v>
      </c>
      <c r="R14" s="135">
        <v>555</v>
      </c>
      <c r="S14" s="136">
        <f t="shared" si="1"/>
        <v>0.6342342342342342</v>
      </c>
    </row>
    <row r="15" spans="1:19" s="89" customFormat="1" ht="14.45" customHeight="1" x14ac:dyDescent="0.25">
      <c r="A15" s="65">
        <v>6</v>
      </c>
      <c r="B15" s="66">
        <v>993</v>
      </c>
      <c r="C15" s="67" t="s">
        <v>129</v>
      </c>
      <c r="D15" s="140">
        <f t="shared" si="0"/>
        <v>10</v>
      </c>
      <c r="E15" s="141">
        <v>104</v>
      </c>
      <c r="F15" s="141">
        <v>4</v>
      </c>
      <c r="G15" s="141">
        <v>2</v>
      </c>
      <c r="H15" s="141">
        <v>110</v>
      </c>
      <c r="I15" s="141">
        <v>88</v>
      </c>
      <c r="J15" s="141">
        <v>10</v>
      </c>
      <c r="K15" s="141">
        <v>5</v>
      </c>
      <c r="L15" s="141">
        <v>120</v>
      </c>
      <c r="M15" s="141">
        <v>2</v>
      </c>
      <c r="N15" s="141">
        <v>10</v>
      </c>
      <c r="O15" s="141">
        <v>1</v>
      </c>
      <c r="P15" s="141">
        <v>4</v>
      </c>
      <c r="Q15" s="141">
        <v>350</v>
      </c>
      <c r="R15" s="141">
        <v>555</v>
      </c>
      <c r="S15" s="142">
        <f t="shared" si="1"/>
        <v>0.63063063063063063</v>
      </c>
    </row>
    <row r="16" spans="1:19" s="89" customFormat="1" ht="14.45" customHeight="1" x14ac:dyDescent="0.25">
      <c r="A16" s="59" t="s">
        <v>197</v>
      </c>
      <c r="B16" s="60">
        <v>993</v>
      </c>
      <c r="C16" s="61" t="s">
        <v>12</v>
      </c>
      <c r="D16" s="137">
        <f t="shared" si="0"/>
        <v>87</v>
      </c>
      <c r="E16" s="138">
        <v>287</v>
      </c>
      <c r="F16" s="138">
        <v>10</v>
      </c>
      <c r="G16" s="138">
        <v>6</v>
      </c>
      <c r="H16" s="138">
        <v>303</v>
      </c>
      <c r="I16" s="138">
        <v>274</v>
      </c>
      <c r="J16" s="138">
        <v>25</v>
      </c>
      <c r="K16" s="138">
        <v>13</v>
      </c>
      <c r="L16" s="138">
        <v>390</v>
      </c>
      <c r="M16" s="138">
        <v>2</v>
      </c>
      <c r="N16" s="138">
        <v>44</v>
      </c>
      <c r="O16" s="138">
        <v>1</v>
      </c>
      <c r="P16" s="138">
        <v>17</v>
      </c>
      <c r="Q16" s="138">
        <v>1069</v>
      </c>
      <c r="R16" s="138">
        <v>1666</v>
      </c>
      <c r="S16" s="139">
        <f t="shared" si="1"/>
        <v>0.64165666266506605</v>
      </c>
    </row>
    <row r="17" spans="1:19" s="89" customFormat="1" ht="14.45" customHeight="1" x14ac:dyDescent="0.25">
      <c r="A17" s="65">
        <v>7</v>
      </c>
      <c r="B17" s="66">
        <v>994</v>
      </c>
      <c r="C17" s="67" t="s">
        <v>126</v>
      </c>
      <c r="D17" s="140">
        <f t="shared" si="0"/>
        <v>31</v>
      </c>
      <c r="E17" s="141">
        <v>82</v>
      </c>
      <c r="F17" s="141">
        <v>4</v>
      </c>
      <c r="G17" s="141">
        <v>3</v>
      </c>
      <c r="H17" s="141">
        <v>89</v>
      </c>
      <c r="I17" s="141">
        <v>91</v>
      </c>
      <c r="J17" s="141">
        <v>23</v>
      </c>
      <c r="K17" s="141">
        <v>6</v>
      </c>
      <c r="L17" s="141">
        <v>122</v>
      </c>
      <c r="M17" s="141">
        <v>0</v>
      </c>
      <c r="N17" s="141">
        <v>9</v>
      </c>
      <c r="O17" s="141">
        <v>0</v>
      </c>
      <c r="P17" s="141">
        <v>6</v>
      </c>
      <c r="Q17" s="141">
        <v>346</v>
      </c>
      <c r="R17" s="141">
        <v>533</v>
      </c>
      <c r="S17" s="142">
        <f t="shared" si="1"/>
        <v>0.64915572232645402</v>
      </c>
    </row>
    <row r="18" spans="1:19" s="89" customFormat="1" ht="14.45" customHeight="1" x14ac:dyDescent="0.25">
      <c r="A18" s="71">
        <v>8</v>
      </c>
      <c r="B18" s="72">
        <v>994</v>
      </c>
      <c r="C18" s="73" t="s">
        <v>128</v>
      </c>
      <c r="D18" s="134">
        <f t="shared" si="0"/>
        <v>10</v>
      </c>
      <c r="E18" s="135">
        <v>99</v>
      </c>
      <c r="F18" s="135">
        <v>7</v>
      </c>
      <c r="G18" s="135">
        <v>2</v>
      </c>
      <c r="H18" s="135">
        <v>108</v>
      </c>
      <c r="I18" s="135">
        <v>63</v>
      </c>
      <c r="J18" s="135">
        <v>26</v>
      </c>
      <c r="K18" s="135">
        <v>6</v>
      </c>
      <c r="L18" s="135">
        <v>118</v>
      </c>
      <c r="M18" s="135">
        <v>0</v>
      </c>
      <c r="N18" s="135">
        <v>13</v>
      </c>
      <c r="O18" s="135">
        <v>0</v>
      </c>
      <c r="P18" s="135">
        <v>5</v>
      </c>
      <c r="Q18" s="135">
        <v>339</v>
      </c>
      <c r="R18" s="135">
        <v>532</v>
      </c>
      <c r="S18" s="136">
        <f t="shared" si="1"/>
        <v>0.63721804511278191</v>
      </c>
    </row>
    <row r="19" spans="1:19" s="89" customFormat="1" ht="14.45" customHeight="1" x14ac:dyDescent="0.25">
      <c r="A19" s="65">
        <v>9</v>
      </c>
      <c r="B19" s="66">
        <v>994</v>
      </c>
      <c r="C19" s="67" t="s">
        <v>129</v>
      </c>
      <c r="D19" s="140">
        <f t="shared" si="0"/>
        <v>12</v>
      </c>
      <c r="E19" s="141">
        <v>109</v>
      </c>
      <c r="F19" s="141">
        <v>6</v>
      </c>
      <c r="G19" s="141">
        <v>4</v>
      </c>
      <c r="H19" s="141">
        <v>119</v>
      </c>
      <c r="I19" s="141">
        <v>60</v>
      </c>
      <c r="J19" s="141">
        <v>16</v>
      </c>
      <c r="K19" s="141">
        <v>7</v>
      </c>
      <c r="L19" s="141">
        <v>131</v>
      </c>
      <c r="M19" s="141">
        <v>0</v>
      </c>
      <c r="N19" s="141">
        <v>16</v>
      </c>
      <c r="O19" s="141">
        <v>0</v>
      </c>
      <c r="P19" s="141">
        <v>9</v>
      </c>
      <c r="Q19" s="141">
        <v>358</v>
      </c>
      <c r="R19" s="141">
        <v>532</v>
      </c>
      <c r="S19" s="142">
        <f t="shared" si="1"/>
        <v>0.67293233082706772</v>
      </c>
    </row>
    <row r="20" spans="1:19" s="89" customFormat="1" ht="14.45" customHeight="1" x14ac:dyDescent="0.25">
      <c r="A20" s="59" t="s">
        <v>197</v>
      </c>
      <c r="B20" s="60">
        <v>994</v>
      </c>
      <c r="C20" s="61" t="s">
        <v>12</v>
      </c>
      <c r="D20" s="137">
        <f t="shared" si="0"/>
        <v>55</v>
      </c>
      <c r="E20" s="138">
        <v>290</v>
      </c>
      <c r="F20" s="138">
        <v>17</v>
      </c>
      <c r="G20" s="138">
        <v>9</v>
      </c>
      <c r="H20" s="138">
        <v>316</v>
      </c>
      <c r="I20" s="138">
        <v>214</v>
      </c>
      <c r="J20" s="138">
        <v>65</v>
      </c>
      <c r="K20" s="138">
        <v>19</v>
      </c>
      <c r="L20" s="138">
        <v>371</v>
      </c>
      <c r="M20" s="138">
        <v>0</v>
      </c>
      <c r="N20" s="138">
        <v>38</v>
      </c>
      <c r="O20" s="138">
        <v>0</v>
      </c>
      <c r="P20" s="138">
        <v>20</v>
      </c>
      <c r="Q20" s="138">
        <v>1043</v>
      </c>
      <c r="R20" s="138">
        <v>1597</v>
      </c>
      <c r="S20" s="139">
        <f t="shared" si="1"/>
        <v>0.65309956167814653</v>
      </c>
    </row>
    <row r="21" spans="1:19" s="89" customFormat="1" ht="14.45" customHeight="1" x14ac:dyDescent="0.25">
      <c r="A21" s="65">
        <v>10</v>
      </c>
      <c r="B21" s="66">
        <v>995</v>
      </c>
      <c r="C21" s="67" t="s">
        <v>126</v>
      </c>
      <c r="D21" s="140">
        <f t="shared" si="0"/>
        <v>33</v>
      </c>
      <c r="E21" s="141">
        <v>93</v>
      </c>
      <c r="F21" s="141">
        <v>1</v>
      </c>
      <c r="G21" s="141">
        <v>2</v>
      </c>
      <c r="H21" s="141">
        <v>96</v>
      </c>
      <c r="I21" s="141">
        <v>73</v>
      </c>
      <c r="J21" s="141">
        <v>6</v>
      </c>
      <c r="K21" s="141">
        <v>8</v>
      </c>
      <c r="L21" s="141">
        <v>129</v>
      </c>
      <c r="M21" s="141">
        <v>0</v>
      </c>
      <c r="N21" s="141">
        <v>19</v>
      </c>
      <c r="O21" s="141">
        <v>0</v>
      </c>
      <c r="P21" s="141">
        <v>4</v>
      </c>
      <c r="Q21" s="141">
        <v>335</v>
      </c>
      <c r="R21" s="141">
        <v>549</v>
      </c>
      <c r="S21" s="142">
        <f t="shared" si="1"/>
        <v>0.61020036429872493</v>
      </c>
    </row>
    <row r="22" spans="1:19" s="89" customFormat="1" ht="14.45" customHeight="1" x14ac:dyDescent="0.25">
      <c r="A22" s="71">
        <v>11</v>
      </c>
      <c r="B22" s="72">
        <v>995</v>
      </c>
      <c r="C22" s="73" t="s">
        <v>128</v>
      </c>
      <c r="D22" s="134">
        <f t="shared" si="0"/>
        <v>20</v>
      </c>
      <c r="E22" s="135">
        <v>125</v>
      </c>
      <c r="F22" s="135">
        <v>1</v>
      </c>
      <c r="G22" s="135">
        <v>0</v>
      </c>
      <c r="H22" s="135">
        <v>126</v>
      </c>
      <c r="I22" s="135">
        <v>72</v>
      </c>
      <c r="J22" s="135">
        <v>5</v>
      </c>
      <c r="K22" s="135">
        <v>4</v>
      </c>
      <c r="L22" s="135">
        <v>106</v>
      </c>
      <c r="M22" s="135">
        <v>0</v>
      </c>
      <c r="N22" s="135">
        <v>16</v>
      </c>
      <c r="O22" s="135">
        <v>0</v>
      </c>
      <c r="P22" s="135">
        <v>3</v>
      </c>
      <c r="Q22" s="135">
        <v>332</v>
      </c>
      <c r="R22" s="135">
        <v>549</v>
      </c>
      <c r="S22" s="136">
        <f t="shared" si="1"/>
        <v>0.60473588342440798</v>
      </c>
    </row>
    <row r="23" spans="1:19" s="89" customFormat="1" ht="14.45" customHeight="1" x14ac:dyDescent="0.25">
      <c r="A23" s="65">
        <v>12</v>
      </c>
      <c r="B23" s="66">
        <v>995</v>
      </c>
      <c r="C23" s="67" t="s">
        <v>129</v>
      </c>
      <c r="D23" s="140">
        <f t="shared" si="0"/>
        <v>28</v>
      </c>
      <c r="E23" s="141">
        <v>99</v>
      </c>
      <c r="F23" s="141">
        <v>2</v>
      </c>
      <c r="G23" s="141">
        <v>0</v>
      </c>
      <c r="H23" s="141">
        <v>101</v>
      </c>
      <c r="I23" s="141">
        <v>87</v>
      </c>
      <c r="J23" s="141">
        <v>9</v>
      </c>
      <c r="K23" s="141">
        <v>5</v>
      </c>
      <c r="L23" s="141">
        <v>129</v>
      </c>
      <c r="M23" s="141">
        <v>1</v>
      </c>
      <c r="N23" s="141">
        <v>21</v>
      </c>
      <c r="O23" s="141">
        <v>0</v>
      </c>
      <c r="P23" s="141">
        <v>7</v>
      </c>
      <c r="Q23" s="141">
        <v>360</v>
      </c>
      <c r="R23" s="141">
        <v>548</v>
      </c>
      <c r="S23" s="142">
        <f t="shared" si="1"/>
        <v>0.65693430656934304</v>
      </c>
    </row>
    <row r="24" spans="1:19" s="89" customFormat="1" ht="14.45" customHeight="1" x14ac:dyDescent="0.25">
      <c r="A24" s="59" t="s">
        <v>197</v>
      </c>
      <c r="B24" s="60">
        <v>995</v>
      </c>
      <c r="C24" s="61" t="s">
        <v>12</v>
      </c>
      <c r="D24" s="137">
        <f t="shared" si="0"/>
        <v>41</v>
      </c>
      <c r="E24" s="138">
        <v>317</v>
      </c>
      <c r="F24" s="138">
        <v>4</v>
      </c>
      <c r="G24" s="138">
        <v>2</v>
      </c>
      <c r="H24" s="138">
        <v>323</v>
      </c>
      <c r="I24" s="138">
        <v>232</v>
      </c>
      <c r="J24" s="138">
        <v>20</v>
      </c>
      <c r="K24" s="138">
        <v>17</v>
      </c>
      <c r="L24" s="138">
        <v>364</v>
      </c>
      <c r="M24" s="138">
        <v>1</v>
      </c>
      <c r="N24" s="138">
        <v>56</v>
      </c>
      <c r="O24" s="138">
        <v>0</v>
      </c>
      <c r="P24" s="138">
        <v>14</v>
      </c>
      <c r="Q24" s="138">
        <v>1027</v>
      </c>
      <c r="R24" s="138">
        <v>1646</v>
      </c>
      <c r="S24" s="139">
        <f t="shared" si="1"/>
        <v>0.62393681652490884</v>
      </c>
    </row>
    <row r="25" spans="1:19" s="89" customFormat="1" ht="14.45" customHeight="1" x14ac:dyDescent="0.25">
      <c r="A25" s="65">
        <v>13</v>
      </c>
      <c r="B25" s="66">
        <v>996</v>
      </c>
      <c r="C25" s="67" t="s">
        <v>126</v>
      </c>
      <c r="D25" s="140">
        <f t="shared" si="0"/>
        <v>32</v>
      </c>
      <c r="E25" s="141">
        <v>83</v>
      </c>
      <c r="F25" s="141">
        <v>0</v>
      </c>
      <c r="G25" s="141">
        <v>0</v>
      </c>
      <c r="H25" s="141">
        <v>83</v>
      </c>
      <c r="I25" s="141">
        <v>116</v>
      </c>
      <c r="J25" s="141">
        <v>13</v>
      </c>
      <c r="K25" s="141">
        <v>2</v>
      </c>
      <c r="L25" s="141">
        <v>148</v>
      </c>
      <c r="M25" s="141">
        <v>0</v>
      </c>
      <c r="N25" s="141">
        <v>20</v>
      </c>
      <c r="O25" s="141">
        <v>0</v>
      </c>
      <c r="P25" s="141">
        <v>9</v>
      </c>
      <c r="Q25" s="141">
        <v>391</v>
      </c>
      <c r="R25" s="141">
        <v>623</v>
      </c>
      <c r="S25" s="142">
        <f t="shared" si="1"/>
        <v>0.6276083467094703</v>
      </c>
    </row>
    <row r="26" spans="1:19" s="89" customFormat="1" ht="14.45" customHeight="1" x14ac:dyDescent="0.25">
      <c r="A26" s="71">
        <v>14</v>
      </c>
      <c r="B26" s="72">
        <v>996</v>
      </c>
      <c r="C26" s="73" t="s">
        <v>128</v>
      </c>
      <c r="D26" s="134">
        <f t="shared" si="0"/>
        <v>53</v>
      </c>
      <c r="E26" s="135">
        <v>103</v>
      </c>
      <c r="F26" s="135">
        <v>3</v>
      </c>
      <c r="G26" s="135">
        <v>0</v>
      </c>
      <c r="H26" s="135">
        <v>106</v>
      </c>
      <c r="I26" s="135">
        <v>94</v>
      </c>
      <c r="J26" s="135">
        <v>11</v>
      </c>
      <c r="K26" s="135">
        <v>9</v>
      </c>
      <c r="L26" s="135">
        <v>159</v>
      </c>
      <c r="M26" s="135">
        <v>1</v>
      </c>
      <c r="N26" s="135">
        <v>12</v>
      </c>
      <c r="O26" s="135">
        <v>0</v>
      </c>
      <c r="P26" s="135">
        <v>5</v>
      </c>
      <c r="Q26" s="135">
        <v>397</v>
      </c>
      <c r="R26" s="135">
        <v>623</v>
      </c>
      <c r="S26" s="136">
        <f t="shared" si="1"/>
        <v>0.637239165329053</v>
      </c>
    </row>
    <row r="27" spans="1:19" s="89" customFormat="1" ht="14.45" customHeight="1" x14ac:dyDescent="0.25">
      <c r="A27" s="59" t="s">
        <v>197</v>
      </c>
      <c r="B27" s="60">
        <v>996</v>
      </c>
      <c r="C27" s="61" t="s">
        <v>11</v>
      </c>
      <c r="D27" s="137">
        <f t="shared" si="0"/>
        <v>97</v>
      </c>
      <c r="E27" s="138">
        <v>186</v>
      </c>
      <c r="F27" s="138">
        <v>3</v>
      </c>
      <c r="G27" s="138">
        <v>0</v>
      </c>
      <c r="H27" s="138">
        <v>189</v>
      </c>
      <c r="I27" s="138">
        <v>210</v>
      </c>
      <c r="J27" s="138">
        <v>24</v>
      </c>
      <c r="K27" s="138">
        <v>11</v>
      </c>
      <c r="L27" s="138">
        <v>307</v>
      </c>
      <c r="M27" s="138">
        <v>1</v>
      </c>
      <c r="N27" s="138">
        <v>32</v>
      </c>
      <c r="O27" s="138">
        <v>0</v>
      </c>
      <c r="P27" s="138">
        <v>14</v>
      </c>
      <c r="Q27" s="138">
        <v>788</v>
      </c>
      <c r="R27" s="138">
        <v>1246</v>
      </c>
      <c r="S27" s="139">
        <f t="shared" si="1"/>
        <v>0.6324237560192616</v>
      </c>
    </row>
    <row r="28" spans="1:19" s="89" customFormat="1" ht="14.45" customHeight="1" x14ac:dyDescent="0.25">
      <c r="A28" s="71">
        <v>15</v>
      </c>
      <c r="B28" s="72">
        <v>997</v>
      </c>
      <c r="C28" s="73" t="s">
        <v>126</v>
      </c>
      <c r="D28" s="134">
        <f t="shared" si="0"/>
        <v>12</v>
      </c>
      <c r="E28" s="135">
        <v>58</v>
      </c>
      <c r="F28" s="135">
        <v>5</v>
      </c>
      <c r="G28" s="135">
        <v>3</v>
      </c>
      <c r="H28" s="135">
        <v>66</v>
      </c>
      <c r="I28" s="135">
        <v>55</v>
      </c>
      <c r="J28" s="135">
        <v>12</v>
      </c>
      <c r="K28" s="135">
        <v>9</v>
      </c>
      <c r="L28" s="135">
        <v>78</v>
      </c>
      <c r="M28" s="135">
        <v>0</v>
      </c>
      <c r="N28" s="135">
        <v>6</v>
      </c>
      <c r="O28" s="135">
        <v>0</v>
      </c>
      <c r="P28" s="135">
        <v>2</v>
      </c>
      <c r="Q28" s="135">
        <v>228</v>
      </c>
      <c r="R28" s="135">
        <v>380</v>
      </c>
      <c r="S28" s="136">
        <f t="shared" si="1"/>
        <v>0.6</v>
      </c>
    </row>
    <row r="29" spans="1:19" s="89" customFormat="1" ht="14.45" customHeight="1" x14ac:dyDescent="0.25">
      <c r="A29" s="65">
        <v>16</v>
      </c>
      <c r="B29" s="66">
        <v>997</v>
      </c>
      <c r="C29" s="67" t="s">
        <v>128</v>
      </c>
      <c r="D29" s="140">
        <f t="shared" si="0"/>
        <v>16</v>
      </c>
      <c r="E29" s="141">
        <v>74</v>
      </c>
      <c r="F29" s="141">
        <v>13</v>
      </c>
      <c r="G29" s="141">
        <v>5</v>
      </c>
      <c r="H29" s="141">
        <v>92</v>
      </c>
      <c r="I29" s="141">
        <v>40</v>
      </c>
      <c r="J29" s="141">
        <v>14</v>
      </c>
      <c r="K29" s="141">
        <v>2</v>
      </c>
      <c r="L29" s="141">
        <v>76</v>
      </c>
      <c r="M29" s="141">
        <v>0</v>
      </c>
      <c r="N29" s="141">
        <v>5</v>
      </c>
      <c r="O29" s="141">
        <v>0</v>
      </c>
      <c r="P29" s="141">
        <v>4</v>
      </c>
      <c r="Q29" s="141">
        <v>233</v>
      </c>
      <c r="R29" s="141">
        <v>380</v>
      </c>
      <c r="S29" s="142">
        <f t="shared" si="1"/>
        <v>0.61315789473684212</v>
      </c>
    </row>
    <row r="30" spans="1:19" s="89" customFormat="1" ht="14.45" customHeight="1" x14ac:dyDescent="0.25">
      <c r="A30" s="59" t="s">
        <v>197</v>
      </c>
      <c r="B30" s="60">
        <v>997</v>
      </c>
      <c r="C30" s="61" t="s">
        <v>11</v>
      </c>
      <c r="D30" s="137">
        <f t="shared" si="0"/>
        <v>4</v>
      </c>
      <c r="E30" s="138">
        <v>132</v>
      </c>
      <c r="F30" s="138">
        <v>18</v>
      </c>
      <c r="G30" s="138">
        <v>8</v>
      </c>
      <c r="H30" s="138">
        <v>158</v>
      </c>
      <c r="I30" s="138">
        <v>95</v>
      </c>
      <c r="J30" s="138">
        <v>26</v>
      </c>
      <c r="K30" s="138">
        <v>11</v>
      </c>
      <c r="L30" s="138">
        <v>154</v>
      </c>
      <c r="M30" s="138">
        <v>0</v>
      </c>
      <c r="N30" s="138">
        <v>11</v>
      </c>
      <c r="O30" s="138">
        <v>0</v>
      </c>
      <c r="P30" s="138">
        <v>6</v>
      </c>
      <c r="Q30" s="138">
        <v>461</v>
      </c>
      <c r="R30" s="138">
        <v>760</v>
      </c>
      <c r="S30" s="139">
        <f t="shared" si="1"/>
        <v>0.60657894736842111</v>
      </c>
    </row>
    <row r="31" spans="1:19" s="89" customFormat="1" ht="14.45" customHeight="1" x14ac:dyDescent="0.25">
      <c r="A31" s="65">
        <v>17</v>
      </c>
      <c r="B31" s="66">
        <v>998</v>
      </c>
      <c r="C31" s="67" t="s">
        <v>126</v>
      </c>
      <c r="D31" s="140">
        <f t="shared" si="0"/>
        <v>85</v>
      </c>
      <c r="E31" s="141">
        <v>48</v>
      </c>
      <c r="F31" s="141">
        <v>0</v>
      </c>
      <c r="G31" s="141">
        <v>0</v>
      </c>
      <c r="H31" s="141">
        <v>48</v>
      </c>
      <c r="I31" s="141">
        <v>133</v>
      </c>
      <c r="J31" s="141">
        <v>10</v>
      </c>
      <c r="K31" s="141">
        <v>1</v>
      </c>
      <c r="L31" s="141">
        <v>31</v>
      </c>
      <c r="M31" s="141">
        <v>0</v>
      </c>
      <c r="N31" s="141">
        <v>5</v>
      </c>
      <c r="O31" s="141">
        <v>0</v>
      </c>
      <c r="P31" s="141">
        <v>5</v>
      </c>
      <c r="Q31" s="141">
        <v>233</v>
      </c>
      <c r="R31" s="141">
        <v>374</v>
      </c>
      <c r="S31" s="142">
        <f t="shared" si="1"/>
        <v>0.62299465240641716</v>
      </c>
    </row>
    <row r="32" spans="1:19" s="89" customFormat="1" ht="14.45" customHeight="1" x14ac:dyDescent="0.25">
      <c r="A32" s="59" t="s">
        <v>197</v>
      </c>
      <c r="B32" s="60">
        <v>998</v>
      </c>
      <c r="C32" s="61" t="s">
        <v>9</v>
      </c>
      <c r="D32" s="137">
        <f t="shared" si="0"/>
        <v>85</v>
      </c>
      <c r="E32" s="138">
        <v>48</v>
      </c>
      <c r="F32" s="138">
        <v>0</v>
      </c>
      <c r="G32" s="138">
        <v>0</v>
      </c>
      <c r="H32" s="138">
        <v>48</v>
      </c>
      <c r="I32" s="138">
        <v>133</v>
      </c>
      <c r="J32" s="138">
        <v>10</v>
      </c>
      <c r="K32" s="138">
        <v>1</v>
      </c>
      <c r="L32" s="138">
        <v>31</v>
      </c>
      <c r="M32" s="138">
        <v>0</v>
      </c>
      <c r="N32" s="138">
        <v>5</v>
      </c>
      <c r="O32" s="138">
        <v>0</v>
      </c>
      <c r="P32" s="138">
        <v>5</v>
      </c>
      <c r="Q32" s="138">
        <v>233</v>
      </c>
      <c r="R32" s="138">
        <v>374</v>
      </c>
      <c r="S32" s="139">
        <f t="shared" si="1"/>
        <v>0.62299465240641716</v>
      </c>
    </row>
    <row r="33" spans="1:19" s="89" customFormat="1" ht="14.45" customHeight="1" x14ac:dyDescent="0.25">
      <c r="A33" s="65">
        <v>18</v>
      </c>
      <c r="B33" s="66">
        <v>999</v>
      </c>
      <c r="C33" s="67" t="s">
        <v>126</v>
      </c>
      <c r="D33" s="140">
        <f t="shared" si="0"/>
        <v>1</v>
      </c>
      <c r="E33" s="141">
        <v>46</v>
      </c>
      <c r="F33" s="141">
        <v>8</v>
      </c>
      <c r="G33" s="141">
        <v>0</v>
      </c>
      <c r="H33" s="141">
        <v>54</v>
      </c>
      <c r="I33" s="141">
        <v>69</v>
      </c>
      <c r="J33" s="141">
        <v>33</v>
      </c>
      <c r="K33" s="141">
        <v>1</v>
      </c>
      <c r="L33" s="141">
        <v>70</v>
      </c>
      <c r="M33" s="141">
        <v>1</v>
      </c>
      <c r="N33" s="141">
        <v>23</v>
      </c>
      <c r="O33" s="141">
        <v>0</v>
      </c>
      <c r="P33" s="141">
        <v>5</v>
      </c>
      <c r="Q33" s="141">
        <v>256</v>
      </c>
      <c r="R33" s="141">
        <v>428</v>
      </c>
      <c r="S33" s="142">
        <f t="shared" si="1"/>
        <v>0.59813084112149528</v>
      </c>
    </row>
    <row r="34" spans="1:19" s="89" customFormat="1" ht="14.45" customHeight="1" x14ac:dyDescent="0.25">
      <c r="A34" s="59" t="s">
        <v>197</v>
      </c>
      <c r="B34" s="60">
        <v>999</v>
      </c>
      <c r="C34" s="61" t="s">
        <v>9</v>
      </c>
      <c r="D34" s="137">
        <f t="shared" si="0"/>
        <v>1</v>
      </c>
      <c r="E34" s="138">
        <v>46</v>
      </c>
      <c r="F34" s="138">
        <v>8</v>
      </c>
      <c r="G34" s="138">
        <v>0</v>
      </c>
      <c r="H34" s="138">
        <v>54</v>
      </c>
      <c r="I34" s="138">
        <v>69</v>
      </c>
      <c r="J34" s="138">
        <v>33</v>
      </c>
      <c r="K34" s="138">
        <v>1</v>
      </c>
      <c r="L34" s="138">
        <v>70</v>
      </c>
      <c r="M34" s="138">
        <v>1</v>
      </c>
      <c r="N34" s="138">
        <v>23</v>
      </c>
      <c r="O34" s="138">
        <v>0</v>
      </c>
      <c r="P34" s="138">
        <v>5</v>
      </c>
      <c r="Q34" s="138">
        <v>256</v>
      </c>
      <c r="R34" s="138">
        <v>428</v>
      </c>
      <c r="S34" s="139">
        <f t="shared" si="1"/>
        <v>0.59813084112149528</v>
      </c>
    </row>
    <row r="35" spans="1:19" s="89" customFormat="1" ht="14.45" customHeight="1" x14ac:dyDescent="0.25">
      <c r="A35" s="65">
        <v>19</v>
      </c>
      <c r="B35" s="66">
        <v>1000</v>
      </c>
      <c r="C35" s="67" t="s">
        <v>126</v>
      </c>
      <c r="D35" s="140">
        <f t="shared" si="0"/>
        <v>13</v>
      </c>
      <c r="E35" s="141">
        <v>70</v>
      </c>
      <c r="F35" s="141">
        <v>5</v>
      </c>
      <c r="G35" s="141">
        <v>1</v>
      </c>
      <c r="H35" s="141">
        <v>76</v>
      </c>
      <c r="I35" s="141">
        <v>94</v>
      </c>
      <c r="J35" s="141">
        <v>24</v>
      </c>
      <c r="K35" s="141">
        <v>1</v>
      </c>
      <c r="L35" s="141">
        <v>107</v>
      </c>
      <c r="M35" s="141">
        <v>0</v>
      </c>
      <c r="N35" s="141">
        <v>18</v>
      </c>
      <c r="O35" s="141">
        <v>0</v>
      </c>
      <c r="P35" s="141">
        <v>6</v>
      </c>
      <c r="Q35" s="141">
        <v>326</v>
      </c>
      <c r="R35" s="141">
        <v>572</v>
      </c>
      <c r="S35" s="142">
        <f t="shared" si="1"/>
        <v>0.56993006993006989</v>
      </c>
    </row>
    <row r="36" spans="1:19" s="89" customFormat="1" ht="14.45" customHeight="1" x14ac:dyDescent="0.25">
      <c r="A36" s="71">
        <v>20</v>
      </c>
      <c r="B36" s="72">
        <v>1000</v>
      </c>
      <c r="C36" s="73" t="s">
        <v>128</v>
      </c>
      <c r="D36" s="134">
        <f t="shared" si="0"/>
        <v>8</v>
      </c>
      <c r="E36" s="135">
        <v>63</v>
      </c>
      <c r="F36" s="135">
        <v>9</v>
      </c>
      <c r="G36" s="135">
        <v>0</v>
      </c>
      <c r="H36" s="135">
        <v>72</v>
      </c>
      <c r="I36" s="135">
        <v>96</v>
      </c>
      <c r="J36" s="135">
        <v>28</v>
      </c>
      <c r="K36" s="135">
        <v>0</v>
      </c>
      <c r="L36" s="135">
        <v>104</v>
      </c>
      <c r="M36" s="135">
        <v>1</v>
      </c>
      <c r="N36" s="135">
        <v>18</v>
      </c>
      <c r="O36" s="135">
        <v>0</v>
      </c>
      <c r="P36" s="135">
        <v>3</v>
      </c>
      <c r="Q36" s="135">
        <v>322</v>
      </c>
      <c r="R36" s="135">
        <v>572</v>
      </c>
      <c r="S36" s="136">
        <f t="shared" si="1"/>
        <v>0.56293706293706292</v>
      </c>
    </row>
    <row r="37" spans="1:19" s="89" customFormat="1" ht="14.45" customHeight="1" x14ac:dyDescent="0.25">
      <c r="A37" s="59" t="s">
        <v>197</v>
      </c>
      <c r="B37" s="60">
        <v>1000</v>
      </c>
      <c r="C37" s="61" t="s">
        <v>11</v>
      </c>
      <c r="D37" s="137">
        <f t="shared" si="0"/>
        <v>21</v>
      </c>
      <c r="E37" s="138">
        <v>133</v>
      </c>
      <c r="F37" s="138">
        <v>14</v>
      </c>
      <c r="G37" s="138">
        <v>1</v>
      </c>
      <c r="H37" s="138">
        <v>148</v>
      </c>
      <c r="I37" s="138">
        <v>190</v>
      </c>
      <c r="J37" s="138">
        <v>52</v>
      </c>
      <c r="K37" s="138">
        <v>1</v>
      </c>
      <c r="L37" s="138">
        <v>211</v>
      </c>
      <c r="M37" s="138">
        <v>1</v>
      </c>
      <c r="N37" s="138">
        <v>36</v>
      </c>
      <c r="O37" s="138">
        <v>0</v>
      </c>
      <c r="P37" s="138">
        <v>9</v>
      </c>
      <c r="Q37" s="138">
        <v>648</v>
      </c>
      <c r="R37" s="138">
        <v>1144</v>
      </c>
      <c r="S37" s="139">
        <f t="shared" si="1"/>
        <v>0.56643356643356646</v>
      </c>
    </row>
    <row r="38" spans="1:19" s="89" customFormat="1" ht="14.45" customHeight="1" x14ac:dyDescent="0.25">
      <c r="A38" s="71">
        <v>21</v>
      </c>
      <c r="B38" s="72">
        <v>1001</v>
      </c>
      <c r="C38" s="73" t="s">
        <v>126</v>
      </c>
      <c r="D38" s="134">
        <f t="shared" si="0"/>
        <v>44</v>
      </c>
      <c r="E38" s="135">
        <v>154</v>
      </c>
      <c r="F38" s="135">
        <v>2</v>
      </c>
      <c r="G38" s="135">
        <v>1</v>
      </c>
      <c r="H38" s="135">
        <v>157</v>
      </c>
      <c r="I38" s="135">
        <v>110</v>
      </c>
      <c r="J38" s="135">
        <v>19</v>
      </c>
      <c r="K38" s="135">
        <v>0</v>
      </c>
      <c r="L38" s="135">
        <v>113</v>
      </c>
      <c r="M38" s="135">
        <v>4</v>
      </c>
      <c r="N38" s="135">
        <v>9</v>
      </c>
      <c r="O38" s="135">
        <v>0</v>
      </c>
      <c r="P38" s="135">
        <v>5</v>
      </c>
      <c r="Q38" s="135">
        <v>417</v>
      </c>
      <c r="R38" s="135">
        <v>606</v>
      </c>
      <c r="S38" s="136">
        <f t="shared" si="1"/>
        <v>0.68811881188118806</v>
      </c>
    </row>
    <row r="39" spans="1:19" s="89" customFormat="1" ht="14.45" customHeight="1" x14ac:dyDescent="0.25">
      <c r="A39" s="59" t="s">
        <v>197</v>
      </c>
      <c r="B39" s="60">
        <v>1001</v>
      </c>
      <c r="C39" s="61" t="s">
        <v>9</v>
      </c>
      <c r="D39" s="137">
        <f t="shared" si="0"/>
        <v>44</v>
      </c>
      <c r="E39" s="138">
        <v>154</v>
      </c>
      <c r="F39" s="138">
        <v>2</v>
      </c>
      <c r="G39" s="138">
        <v>1</v>
      </c>
      <c r="H39" s="138">
        <v>157</v>
      </c>
      <c r="I39" s="138">
        <v>110</v>
      </c>
      <c r="J39" s="138">
        <v>19</v>
      </c>
      <c r="K39" s="138">
        <v>0</v>
      </c>
      <c r="L39" s="138">
        <v>113</v>
      </c>
      <c r="M39" s="138">
        <v>4</v>
      </c>
      <c r="N39" s="138">
        <v>9</v>
      </c>
      <c r="O39" s="138">
        <v>0</v>
      </c>
      <c r="P39" s="138">
        <v>5</v>
      </c>
      <c r="Q39" s="138">
        <v>417</v>
      </c>
      <c r="R39" s="138">
        <v>606</v>
      </c>
      <c r="S39" s="139">
        <f t="shared" si="1"/>
        <v>0.68811881188118806</v>
      </c>
    </row>
    <row r="40" spans="1:19" s="89" customFormat="1" ht="14.45" customHeight="1" x14ac:dyDescent="0.25">
      <c r="A40" s="71">
        <v>22</v>
      </c>
      <c r="B40" s="72">
        <v>1002</v>
      </c>
      <c r="C40" s="73" t="s">
        <v>126</v>
      </c>
      <c r="D40" s="134">
        <f t="shared" si="0"/>
        <v>18</v>
      </c>
      <c r="E40" s="135">
        <v>107</v>
      </c>
      <c r="F40" s="135">
        <v>0</v>
      </c>
      <c r="G40" s="135">
        <v>2</v>
      </c>
      <c r="H40" s="135">
        <v>109</v>
      </c>
      <c r="I40" s="135">
        <v>84</v>
      </c>
      <c r="J40" s="135">
        <v>9</v>
      </c>
      <c r="K40" s="135">
        <v>1</v>
      </c>
      <c r="L40" s="135">
        <v>91</v>
      </c>
      <c r="M40" s="135">
        <v>0</v>
      </c>
      <c r="N40" s="135">
        <v>5</v>
      </c>
      <c r="O40" s="135">
        <v>0</v>
      </c>
      <c r="P40" s="135">
        <v>4</v>
      </c>
      <c r="Q40" s="135">
        <v>303</v>
      </c>
      <c r="R40" s="135">
        <v>450</v>
      </c>
      <c r="S40" s="136">
        <f t="shared" si="1"/>
        <v>0.67333333333333334</v>
      </c>
    </row>
    <row r="41" spans="1:19" s="89" customFormat="1" ht="14.45" customHeight="1" x14ac:dyDescent="0.25">
      <c r="A41" s="59" t="s">
        <v>197</v>
      </c>
      <c r="B41" s="60">
        <v>1002</v>
      </c>
      <c r="C41" s="61" t="s">
        <v>9</v>
      </c>
      <c r="D41" s="137">
        <f t="shared" si="0"/>
        <v>18</v>
      </c>
      <c r="E41" s="138">
        <v>107</v>
      </c>
      <c r="F41" s="138">
        <v>0</v>
      </c>
      <c r="G41" s="138">
        <v>2</v>
      </c>
      <c r="H41" s="138">
        <v>109</v>
      </c>
      <c r="I41" s="138">
        <v>84</v>
      </c>
      <c r="J41" s="138">
        <v>9</v>
      </c>
      <c r="K41" s="138">
        <v>1</v>
      </c>
      <c r="L41" s="138">
        <v>91</v>
      </c>
      <c r="M41" s="138">
        <v>0</v>
      </c>
      <c r="N41" s="138">
        <v>5</v>
      </c>
      <c r="O41" s="138">
        <v>0</v>
      </c>
      <c r="P41" s="138">
        <v>4</v>
      </c>
      <c r="Q41" s="138">
        <v>303</v>
      </c>
      <c r="R41" s="138">
        <v>450</v>
      </c>
      <c r="S41" s="139">
        <f t="shared" si="1"/>
        <v>0.67333333333333334</v>
      </c>
    </row>
    <row r="42" spans="1:19" s="89" customFormat="1" ht="14.45" customHeight="1" x14ac:dyDescent="0.25">
      <c r="A42" s="71">
        <v>23</v>
      </c>
      <c r="B42" s="72">
        <v>1003</v>
      </c>
      <c r="C42" s="73" t="s">
        <v>126</v>
      </c>
      <c r="D42" s="134">
        <f t="shared" si="0"/>
        <v>43</v>
      </c>
      <c r="E42" s="135">
        <v>58</v>
      </c>
      <c r="F42" s="135">
        <v>0</v>
      </c>
      <c r="G42" s="135">
        <v>2</v>
      </c>
      <c r="H42" s="135">
        <v>60</v>
      </c>
      <c r="I42" s="135">
        <v>35</v>
      </c>
      <c r="J42" s="135">
        <v>28</v>
      </c>
      <c r="K42" s="135">
        <v>4</v>
      </c>
      <c r="L42" s="135">
        <v>103</v>
      </c>
      <c r="M42" s="135">
        <v>3</v>
      </c>
      <c r="N42" s="135">
        <v>6</v>
      </c>
      <c r="O42" s="135">
        <v>0</v>
      </c>
      <c r="P42" s="135">
        <v>4</v>
      </c>
      <c r="Q42" s="135">
        <v>243</v>
      </c>
      <c r="R42" s="135">
        <v>409</v>
      </c>
      <c r="S42" s="136">
        <f t="shared" si="1"/>
        <v>0.59413202933985332</v>
      </c>
    </row>
    <row r="43" spans="1:19" s="89" customFormat="1" ht="14.45" customHeight="1" x14ac:dyDescent="0.25">
      <c r="A43" s="65">
        <v>24</v>
      </c>
      <c r="B43" s="66">
        <v>1003</v>
      </c>
      <c r="C43" s="67" t="s">
        <v>128</v>
      </c>
      <c r="D43" s="140">
        <f t="shared" si="0"/>
        <v>23</v>
      </c>
      <c r="E43" s="141">
        <v>83</v>
      </c>
      <c r="F43" s="141">
        <v>0</v>
      </c>
      <c r="G43" s="141">
        <v>1</v>
      </c>
      <c r="H43" s="141">
        <v>84</v>
      </c>
      <c r="I43" s="141">
        <v>27</v>
      </c>
      <c r="J43" s="141">
        <v>22</v>
      </c>
      <c r="K43" s="141">
        <v>3</v>
      </c>
      <c r="L43" s="141">
        <v>107</v>
      </c>
      <c r="M43" s="141">
        <v>1</v>
      </c>
      <c r="N43" s="141">
        <v>7</v>
      </c>
      <c r="O43" s="141">
        <v>0</v>
      </c>
      <c r="P43" s="141">
        <v>4</v>
      </c>
      <c r="Q43" s="141">
        <v>255</v>
      </c>
      <c r="R43" s="141">
        <v>409</v>
      </c>
      <c r="S43" s="142">
        <f t="shared" si="1"/>
        <v>0.62347188264058684</v>
      </c>
    </row>
    <row r="44" spans="1:19" s="89" customFormat="1" ht="14.45" customHeight="1" x14ac:dyDescent="0.25">
      <c r="A44" s="59" t="s">
        <v>197</v>
      </c>
      <c r="B44" s="60">
        <v>1003</v>
      </c>
      <c r="C44" s="61" t="s">
        <v>11</v>
      </c>
      <c r="D44" s="137">
        <f t="shared" si="0"/>
        <v>66</v>
      </c>
      <c r="E44" s="138">
        <v>141</v>
      </c>
      <c r="F44" s="138">
        <v>0</v>
      </c>
      <c r="G44" s="138">
        <v>3</v>
      </c>
      <c r="H44" s="138">
        <v>144</v>
      </c>
      <c r="I44" s="138">
        <v>62</v>
      </c>
      <c r="J44" s="138">
        <v>50</v>
      </c>
      <c r="K44" s="138">
        <v>7</v>
      </c>
      <c r="L44" s="138">
        <v>210</v>
      </c>
      <c r="M44" s="138">
        <v>4</v>
      </c>
      <c r="N44" s="138">
        <v>13</v>
      </c>
      <c r="O44" s="138">
        <v>0</v>
      </c>
      <c r="P44" s="138">
        <v>8</v>
      </c>
      <c r="Q44" s="138">
        <v>498</v>
      </c>
      <c r="R44" s="138">
        <v>818</v>
      </c>
      <c r="S44" s="139">
        <f t="shared" si="1"/>
        <v>0.60880195599022002</v>
      </c>
    </row>
    <row r="45" spans="1:19" s="89" customFormat="1" ht="14.45" customHeight="1" x14ac:dyDescent="0.25">
      <c r="A45" s="65">
        <v>25</v>
      </c>
      <c r="B45" s="66">
        <v>1004</v>
      </c>
      <c r="C45" s="67" t="s">
        <v>126</v>
      </c>
      <c r="D45" s="140">
        <f t="shared" si="0"/>
        <v>15</v>
      </c>
      <c r="E45" s="141">
        <v>88</v>
      </c>
      <c r="F45" s="141">
        <v>0</v>
      </c>
      <c r="G45" s="141">
        <v>0</v>
      </c>
      <c r="H45" s="141">
        <v>88</v>
      </c>
      <c r="I45" s="141">
        <v>73</v>
      </c>
      <c r="J45" s="141">
        <v>24</v>
      </c>
      <c r="K45" s="141">
        <v>1</v>
      </c>
      <c r="L45" s="141">
        <v>45</v>
      </c>
      <c r="M45" s="141">
        <v>2</v>
      </c>
      <c r="N45" s="141">
        <v>11</v>
      </c>
      <c r="O45" s="141">
        <v>0</v>
      </c>
      <c r="P45" s="141">
        <v>3</v>
      </c>
      <c r="Q45" s="141">
        <v>247</v>
      </c>
      <c r="R45" s="141">
        <v>420</v>
      </c>
      <c r="S45" s="142">
        <f t="shared" si="1"/>
        <v>0.58809523809523812</v>
      </c>
    </row>
    <row r="46" spans="1:19" s="89" customFormat="1" ht="14.45" customHeight="1" x14ac:dyDescent="0.25">
      <c r="A46" s="71">
        <v>26</v>
      </c>
      <c r="B46" s="72">
        <v>1004</v>
      </c>
      <c r="C46" s="73" t="s">
        <v>128</v>
      </c>
      <c r="D46" s="134">
        <f t="shared" si="0"/>
        <v>38</v>
      </c>
      <c r="E46" s="135">
        <v>102</v>
      </c>
      <c r="F46" s="135">
        <v>1</v>
      </c>
      <c r="G46" s="135">
        <v>3</v>
      </c>
      <c r="H46" s="135">
        <v>106</v>
      </c>
      <c r="I46" s="135">
        <v>68</v>
      </c>
      <c r="J46" s="135">
        <v>9</v>
      </c>
      <c r="K46" s="135">
        <v>1</v>
      </c>
      <c r="L46" s="135">
        <v>56</v>
      </c>
      <c r="M46" s="135">
        <v>1</v>
      </c>
      <c r="N46" s="135">
        <v>17</v>
      </c>
      <c r="O46" s="135">
        <v>1</v>
      </c>
      <c r="P46" s="135">
        <v>15</v>
      </c>
      <c r="Q46" s="135">
        <v>274</v>
      </c>
      <c r="R46" s="135">
        <v>419</v>
      </c>
      <c r="S46" s="136">
        <f t="shared" si="1"/>
        <v>0.65393794749403344</v>
      </c>
    </row>
    <row r="47" spans="1:19" s="89" customFormat="1" ht="14.45" customHeight="1" x14ac:dyDescent="0.25">
      <c r="A47" s="59" t="s">
        <v>197</v>
      </c>
      <c r="B47" s="60">
        <v>1004</v>
      </c>
      <c r="C47" s="61" t="s">
        <v>11</v>
      </c>
      <c r="D47" s="137">
        <f t="shared" si="0"/>
        <v>53</v>
      </c>
      <c r="E47" s="138">
        <v>190</v>
      </c>
      <c r="F47" s="138">
        <v>1</v>
      </c>
      <c r="G47" s="138">
        <v>3</v>
      </c>
      <c r="H47" s="138">
        <v>194</v>
      </c>
      <c r="I47" s="138">
        <v>141</v>
      </c>
      <c r="J47" s="138">
        <v>33</v>
      </c>
      <c r="K47" s="138">
        <v>2</v>
      </c>
      <c r="L47" s="138">
        <v>101</v>
      </c>
      <c r="M47" s="138">
        <v>3</v>
      </c>
      <c r="N47" s="138">
        <v>28</v>
      </c>
      <c r="O47" s="138">
        <v>1</v>
      </c>
      <c r="P47" s="138">
        <v>18</v>
      </c>
      <c r="Q47" s="138">
        <v>521</v>
      </c>
      <c r="R47" s="138">
        <v>839</v>
      </c>
      <c r="S47" s="139">
        <f t="shared" si="1"/>
        <v>0.62097735399284859</v>
      </c>
    </row>
    <row r="48" spans="1:19" s="89" customFormat="1" ht="14.45" customHeight="1" x14ac:dyDescent="0.25">
      <c r="A48" s="71">
        <v>27</v>
      </c>
      <c r="B48" s="72">
        <v>1005</v>
      </c>
      <c r="C48" s="73" t="s">
        <v>126</v>
      </c>
      <c r="D48" s="134">
        <f t="shared" si="0"/>
        <v>20</v>
      </c>
      <c r="E48" s="135">
        <v>66</v>
      </c>
      <c r="F48" s="135">
        <v>2</v>
      </c>
      <c r="G48" s="135">
        <v>0</v>
      </c>
      <c r="H48" s="135">
        <v>68</v>
      </c>
      <c r="I48" s="135">
        <v>88</v>
      </c>
      <c r="J48" s="135">
        <v>11</v>
      </c>
      <c r="K48" s="135">
        <v>5</v>
      </c>
      <c r="L48" s="135">
        <v>41</v>
      </c>
      <c r="M48" s="135">
        <v>0</v>
      </c>
      <c r="N48" s="135">
        <v>16</v>
      </c>
      <c r="O48" s="135">
        <v>0</v>
      </c>
      <c r="P48" s="135">
        <v>9</v>
      </c>
      <c r="Q48" s="135">
        <v>238</v>
      </c>
      <c r="R48" s="135">
        <v>378</v>
      </c>
      <c r="S48" s="136">
        <f t="shared" si="1"/>
        <v>0.62962962962962965</v>
      </c>
    </row>
    <row r="49" spans="1:19" s="89" customFormat="1" ht="14.45" customHeight="1" x14ac:dyDescent="0.25">
      <c r="A49" s="65">
        <v>28</v>
      </c>
      <c r="B49" s="66">
        <v>1005</v>
      </c>
      <c r="C49" s="67" t="s">
        <v>128</v>
      </c>
      <c r="D49" s="140">
        <f t="shared" si="0"/>
        <v>23</v>
      </c>
      <c r="E49" s="141">
        <v>66</v>
      </c>
      <c r="F49" s="141">
        <v>5</v>
      </c>
      <c r="G49" s="141">
        <v>0</v>
      </c>
      <c r="H49" s="141">
        <v>71</v>
      </c>
      <c r="I49" s="141">
        <v>94</v>
      </c>
      <c r="J49" s="141">
        <v>8</v>
      </c>
      <c r="K49" s="141">
        <v>1</v>
      </c>
      <c r="L49" s="141">
        <v>41</v>
      </c>
      <c r="M49" s="141">
        <v>0</v>
      </c>
      <c r="N49" s="141">
        <v>3</v>
      </c>
      <c r="O49" s="141">
        <v>0</v>
      </c>
      <c r="P49" s="141">
        <v>5</v>
      </c>
      <c r="Q49" s="141">
        <v>223</v>
      </c>
      <c r="R49" s="141">
        <v>377</v>
      </c>
      <c r="S49" s="142">
        <f t="shared" si="1"/>
        <v>0.59151193633952259</v>
      </c>
    </row>
    <row r="50" spans="1:19" s="89" customFormat="1" ht="14.45" customHeight="1" x14ac:dyDescent="0.25">
      <c r="A50" s="59" t="s">
        <v>197</v>
      </c>
      <c r="B50" s="60">
        <v>1005</v>
      </c>
      <c r="C50" s="61" t="s">
        <v>11</v>
      </c>
      <c r="D50" s="137">
        <f t="shared" si="0"/>
        <v>43</v>
      </c>
      <c r="E50" s="138">
        <v>132</v>
      </c>
      <c r="F50" s="138">
        <v>7</v>
      </c>
      <c r="G50" s="138">
        <v>0</v>
      </c>
      <c r="H50" s="138">
        <v>139</v>
      </c>
      <c r="I50" s="138">
        <v>182</v>
      </c>
      <c r="J50" s="138">
        <v>19</v>
      </c>
      <c r="K50" s="138">
        <v>6</v>
      </c>
      <c r="L50" s="138">
        <v>82</v>
      </c>
      <c r="M50" s="138">
        <v>0</v>
      </c>
      <c r="N50" s="138">
        <v>19</v>
      </c>
      <c r="O50" s="138">
        <v>0</v>
      </c>
      <c r="P50" s="138">
        <v>14</v>
      </c>
      <c r="Q50" s="138">
        <v>461</v>
      </c>
      <c r="R50" s="138">
        <v>755</v>
      </c>
      <c r="S50" s="139">
        <f t="shared" si="1"/>
        <v>0.61059602649006628</v>
      </c>
    </row>
    <row r="51" spans="1:19" s="89" customFormat="1" ht="14.45" customHeight="1" x14ac:dyDescent="0.25">
      <c r="A51" s="65">
        <v>29</v>
      </c>
      <c r="B51" s="66">
        <v>1006</v>
      </c>
      <c r="C51" s="67" t="s">
        <v>126</v>
      </c>
      <c r="D51" s="140">
        <f t="shared" si="0"/>
        <v>52</v>
      </c>
      <c r="E51" s="141">
        <v>98</v>
      </c>
      <c r="F51" s="141">
        <v>1</v>
      </c>
      <c r="G51" s="141">
        <v>0</v>
      </c>
      <c r="H51" s="141">
        <v>99</v>
      </c>
      <c r="I51" s="141">
        <v>151</v>
      </c>
      <c r="J51" s="141">
        <v>62</v>
      </c>
      <c r="K51" s="141">
        <v>8</v>
      </c>
      <c r="L51" s="141">
        <v>54</v>
      </c>
      <c r="M51" s="141">
        <v>0</v>
      </c>
      <c r="N51" s="141">
        <v>28</v>
      </c>
      <c r="O51" s="141">
        <v>0</v>
      </c>
      <c r="P51" s="141">
        <v>10</v>
      </c>
      <c r="Q51" s="141">
        <v>412</v>
      </c>
      <c r="R51" s="141">
        <v>672</v>
      </c>
      <c r="S51" s="142">
        <f t="shared" si="1"/>
        <v>0.61309523809523814</v>
      </c>
    </row>
    <row r="52" spans="1:19" s="89" customFormat="1" ht="14.45" customHeight="1" x14ac:dyDescent="0.25">
      <c r="A52" s="59" t="s">
        <v>197</v>
      </c>
      <c r="B52" s="60">
        <v>1006</v>
      </c>
      <c r="C52" s="61" t="s">
        <v>9</v>
      </c>
      <c r="D52" s="137">
        <f t="shared" si="0"/>
        <v>52</v>
      </c>
      <c r="E52" s="138">
        <v>98</v>
      </c>
      <c r="F52" s="138">
        <v>1</v>
      </c>
      <c r="G52" s="138">
        <v>0</v>
      </c>
      <c r="H52" s="138">
        <v>99</v>
      </c>
      <c r="I52" s="138">
        <v>151</v>
      </c>
      <c r="J52" s="138">
        <v>62</v>
      </c>
      <c r="K52" s="138">
        <v>8</v>
      </c>
      <c r="L52" s="138">
        <v>54</v>
      </c>
      <c r="M52" s="138">
        <v>0</v>
      </c>
      <c r="N52" s="138">
        <v>28</v>
      </c>
      <c r="O52" s="138">
        <v>0</v>
      </c>
      <c r="P52" s="138">
        <v>10</v>
      </c>
      <c r="Q52" s="138">
        <v>412</v>
      </c>
      <c r="R52" s="138">
        <v>672</v>
      </c>
      <c r="S52" s="139">
        <f t="shared" si="1"/>
        <v>0.61309523809523814</v>
      </c>
    </row>
    <row r="53" spans="1:19" s="89" customFormat="1" ht="14.45" customHeight="1" x14ac:dyDescent="0.25">
      <c r="A53" s="65">
        <v>30</v>
      </c>
      <c r="B53" s="66">
        <v>1007</v>
      </c>
      <c r="C53" s="67" t="s">
        <v>126</v>
      </c>
      <c r="D53" s="140">
        <f t="shared" si="0"/>
        <v>2</v>
      </c>
      <c r="E53" s="141">
        <v>60</v>
      </c>
      <c r="F53" s="141">
        <v>1</v>
      </c>
      <c r="G53" s="141">
        <v>0</v>
      </c>
      <c r="H53" s="141">
        <v>61</v>
      </c>
      <c r="I53" s="141">
        <v>98</v>
      </c>
      <c r="J53" s="141">
        <v>16</v>
      </c>
      <c r="K53" s="141">
        <v>3</v>
      </c>
      <c r="L53" s="141">
        <v>96</v>
      </c>
      <c r="M53" s="141">
        <v>0</v>
      </c>
      <c r="N53" s="141">
        <v>11</v>
      </c>
      <c r="O53" s="141">
        <v>0</v>
      </c>
      <c r="P53" s="141">
        <v>1</v>
      </c>
      <c r="Q53" s="141">
        <v>286</v>
      </c>
      <c r="R53" s="141">
        <v>476</v>
      </c>
      <c r="S53" s="142">
        <f t="shared" si="1"/>
        <v>0.60084033613445376</v>
      </c>
    </row>
    <row r="54" spans="1:19" s="89" customFormat="1" ht="14.45" customHeight="1" x14ac:dyDescent="0.25">
      <c r="A54" s="59" t="s">
        <v>197</v>
      </c>
      <c r="B54" s="60">
        <v>1007</v>
      </c>
      <c r="C54" s="61" t="s">
        <v>9</v>
      </c>
      <c r="D54" s="137">
        <f t="shared" si="0"/>
        <v>2</v>
      </c>
      <c r="E54" s="138">
        <v>60</v>
      </c>
      <c r="F54" s="138">
        <v>1</v>
      </c>
      <c r="G54" s="138">
        <v>0</v>
      </c>
      <c r="H54" s="138">
        <v>61</v>
      </c>
      <c r="I54" s="138">
        <v>98</v>
      </c>
      <c r="J54" s="138">
        <v>16</v>
      </c>
      <c r="K54" s="138">
        <v>3</v>
      </c>
      <c r="L54" s="138">
        <v>96</v>
      </c>
      <c r="M54" s="138">
        <v>0</v>
      </c>
      <c r="N54" s="138">
        <v>11</v>
      </c>
      <c r="O54" s="138">
        <v>0</v>
      </c>
      <c r="P54" s="138">
        <v>1</v>
      </c>
      <c r="Q54" s="138">
        <v>286</v>
      </c>
      <c r="R54" s="138">
        <v>476</v>
      </c>
      <c r="S54" s="139">
        <f t="shared" si="1"/>
        <v>0.60084033613445376</v>
      </c>
    </row>
    <row r="55" spans="1:19" s="89" customFormat="1" ht="14.45" customHeight="1" x14ac:dyDescent="0.25">
      <c r="A55" s="65">
        <v>31</v>
      </c>
      <c r="B55" s="66">
        <v>1008</v>
      </c>
      <c r="C55" s="67" t="s">
        <v>126</v>
      </c>
      <c r="D55" s="140">
        <f t="shared" si="0"/>
        <v>36</v>
      </c>
      <c r="E55" s="141">
        <v>103</v>
      </c>
      <c r="F55" s="141">
        <v>1</v>
      </c>
      <c r="G55" s="141">
        <v>3</v>
      </c>
      <c r="H55" s="141">
        <v>107</v>
      </c>
      <c r="I55" s="141">
        <v>143</v>
      </c>
      <c r="J55" s="141">
        <v>18</v>
      </c>
      <c r="K55" s="141">
        <v>1</v>
      </c>
      <c r="L55" s="141">
        <v>79</v>
      </c>
      <c r="M55" s="141">
        <v>1</v>
      </c>
      <c r="N55" s="141">
        <v>39</v>
      </c>
      <c r="O55" s="141">
        <v>0</v>
      </c>
      <c r="P55" s="141">
        <v>5</v>
      </c>
      <c r="Q55" s="141">
        <v>393</v>
      </c>
      <c r="R55" s="141">
        <v>719</v>
      </c>
      <c r="S55" s="142">
        <f t="shared" si="1"/>
        <v>0.54659248956884565</v>
      </c>
    </row>
    <row r="56" spans="1:19" s="89" customFormat="1" ht="14.45" customHeight="1" x14ac:dyDescent="0.25">
      <c r="A56" s="59" t="s">
        <v>197</v>
      </c>
      <c r="B56" s="60">
        <v>1008</v>
      </c>
      <c r="C56" s="61" t="s">
        <v>9</v>
      </c>
      <c r="D56" s="137">
        <f t="shared" si="0"/>
        <v>36</v>
      </c>
      <c r="E56" s="138">
        <v>103</v>
      </c>
      <c r="F56" s="138">
        <v>1</v>
      </c>
      <c r="G56" s="138">
        <v>3</v>
      </c>
      <c r="H56" s="138">
        <v>107</v>
      </c>
      <c r="I56" s="138">
        <v>143</v>
      </c>
      <c r="J56" s="138">
        <v>18</v>
      </c>
      <c r="K56" s="138">
        <v>1</v>
      </c>
      <c r="L56" s="138">
        <v>79</v>
      </c>
      <c r="M56" s="138">
        <v>1</v>
      </c>
      <c r="N56" s="138">
        <v>39</v>
      </c>
      <c r="O56" s="138">
        <v>0</v>
      </c>
      <c r="P56" s="138">
        <v>5</v>
      </c>
      <c r="Q56" s="138">
        <v>393</v>
      </c>
      <c r="R56" s="138">
        <v>719</v>
      </c>
      <c r="S56" s="139">
        <f t="shared" si="1"/>
        <v>0.54659248956884565</v>
      </c>
    </row>
    <row r="57" spans="1:19" s="89" customFormat="1" ht="14.45" customHeight="1" x14ac:dyDescent="0.25">
      <c r="A57" s="65">
        <v>32</v>
      </c>
      <c r="B57" s="66">
        <v>1009</v>
      </c>
      <c r="C57" s="67" t="s">
        <v>126</v>
      </c>
      <c r="D57" s="140">
        <f t="shared" si="0"/>
        <v>31</v>
      </c>
      <c r="E57" s="141">
        <v>35</v>
      </c>
      <c r="F57" s="141">
        <v>14</v>
      </c>
      <c r="G57" s="141">
        <v>1</v>
      </c>
      <c r="H57" s="141">
        <v>50</v>
      </c>
      <c r="I57" s="141">
        <v>116</v>
      </c>
      <c r="J57" s="141">
        <v>11</v>
      </c>
      <c r="K57" s="141">
        <v>1</v>
      </c>
      <c r="L57" s="141">
        <v>147</v>
      </c>
      <c r="M57" s="141">
        <v>0</v>
      </c>
      <c r="N57" s="141">
        <v>20</v>
      </c>
      <c r="O57" s="141">
        <v>0</v>
      </c>
      <c r="P57" s="141">
        <v>7</v>
      </c>
      <c r="Q57" s="141">
        <v>352</v>
      </c>
      <c r="R57" s="141">
        <v>542</v>
      </c>
      <c r="S57" s="142">
        <f t="shared" si="1"/>
        <v>0.64944649446494462</v>
      </c>
    </row>
    <row r="58" spans="1:19" s="89" customFormat="1" ht="14.45" customHeight="1" x14ac:dyDescent="0.25">
      <c r="A58" s="59" t="s">
        <v>197</v>
      </c>
      <c r="B58" s="60">
        <v>1009</v>
      </c>
      <c r="C58" s="61" t="s">
        <v>9</v>
      </c>
      <c r="D58" s="137">
        <f t="shared" si="0"/>
        <v>31</v>
      </c>
      <c r="E58" s="138">
        <v>35</v>
      </c>
      <c r="F58" s="138">
        <v>14</v>
      </c>
      <c r="G58" s="138">
        <v>1</v>
      </c>
      <c r="H58" s="138">
        <v>50</v>
      </c>
      <c r="I58" s="138">
        <v>116</v>
      </c>
      <c r="J58" s="138">
        <v>11</v>
      </c>
      <c r="K58" s="138">
        <v>1</v>
      </c>
      <c r="L58" s="138">
        <v>147</v>
      </c>
      <c r="M58" s="138">
        <v>0</v>
      </c>
      <c r="N58" s="138">
        <v>20</v>
      </c>
      <c r="O58" s="138">
        <v>0</v>
      </c>
      <c r="P58" s="138">
        <v>7</v>
      </c>
      <c r="Q58" s="138">
        <v>352</v>
      </c>
      <c r="R58" s="138">
        <v>542</v>
      </c>
      <c r="S58" s="139">
        <f t="shared" si="1"/>
        <v>0.64944649446494462</v>
      </c>
    </row>
    <row r="59" spans="1:19" s="89" customFormat="1" ht="14.45" customHeight="1" x14ac:dyDescent="0.25">
      <c r="A59" s="65">
        <v>33</v>
      </c>
      <c r="B59" s="66">
        <v>1010</v>
      </c>
      <c r="C59" s="67" t="s">
        <v>126</v>
      </c>
      <c r="D59" s="140">
        <f t="shared" si="0"/>
        <v>37</v>
      </c>
      <c r="E59" s="141">
        <v>98</v>
      </c>
      <c r="F59" s="141">
        <v>5</v>
      </c>
      <c r="G59" s="141">
        <v>5</v>
      </c>
      <c r="H59" s="141">
        <v>108</v>
      </c>
      <c r="I59" s="141">
        <v>82</v>
      </c>
      <c r="J59" s="141">
        <v>23</v>
      </c>
      <c r="K59" s="141">
        <v>2</v>
      </c>
      <c r="L59" s="141">
        <v>145</v>
      </c>
      <c r="M59" s="141">
        <v>1</v>
      </c>
      <c r="N59" s="141">
        <v>13</v>
      </c>
      <c r="O59" s="141">
        <v>0</v>
      </c>
      <c r="P59" s="141">
        <v>5</v>
      </c>
      <c r="Q59" s="141">
        <v>379</v>
      </c>
      <c r="R59" s="141">
        <v>550</v>
      </c>
      <c r="S59" s="142">
        <f t="shared" si="1"/>
        <v>0.68909090909090909</v>
      </c>
    </row>
    <row r="60" spans="1:19" s="89" customFormat="1" ht="14.45" customHeight="1" x14ac:dyDescent="0.25">
      <c r="A60" s="71">
        <v>34</v>
      </c>
      <c r="B60" s="72">
        <v>1010</v>
      </c>
      <c r="C60" s="73" t="s">
        <v>128</v>
      </c>
      <c r="D60" s="134">
        <f t="shared" si="0"/>
        <v>56</v>
      </c>
      <c r="E60" s="135">
        <v>93</v>
      </c>
      <c r="F60" s="135">
        <v>1</v>
      </c>
      <c r="G60" s="135">
        <v>1</v>
      </c>
      <c r="H60" s="135">
        <v>95</v>
      </c>
      <c r="I60" s="135">
        <v>93</v>
      </c>
      <c r="J60" s="135">
        <v>21</v>
      </c>
      <c r="K60" s="135">
        <v>1</v>
      </c>
      <c r="L60" s="135">
        <v>151</v>
      </c>
      <c r="M60" s="135">
        <v>0</v>
      </c>
      <c r="N60" s="135">
        <v>8</v>
      </c>
      <c r="O60" s="135">
        <v>0</v>
      </c>
      <c r="P60" s="135">
        <v>3</v>
      </c>
      <c r="Q60" s="135">
        <v>372</v>
      </c>
      <c r="R60" s="135">
        <v>550</v>
      </c>
      <c r="S60" s="136">
        <f t="shared" si="1"/>
        <v>0.67636363636363639</v>
      </c>
    </row>
    <row r="61" spans="1:19" s="89" customFormat="1" ht="14.45" customHeight="1" x14ac:dyDescent="0.25">
      <c r="A61" s="77" t="s">
        <v>197</v>
      </c>
      <c r="B61" s="78">
        <v>1010</v>
      </c>
      <c r="C61" s="79" t="s">
        <v>11</v>
      </c>
      <c r="D61" s="152">
        <f t="shared" si="0"/>
        <v>93</v>
      </c>
      <c r="E61" s="145">
        <v>191</v>
      </c>
      <c r="F61" s="145">
        <v>6</v>
      </c>
      <c r="G61" s="145">
        <v>6</v>
      </c>
      <c r="H61" s="145">
        <v>203</v>
      </c>
      <c r="I61" s="145">
        <v>175</v>
      </c>
      <c r="J61" s="145">
        <v>44</v>
      </c>
      <c r="K61" s="145">
        <v>3</v>
      </c>
      <c r="L61" s="145">
        <v>296</v>
      </c>
      <c r="M61" s="145">
        <v>1</v>
      </c>
      <c r="N61" s="145">
        <v>21</v>
      </c>
      <c r="O61" s="145">
        <v>0</v>
      </c>
      <c r="P61" s="145">
        <v>8</v>
      </c>
      <c r="Q61" s="145">
        <v>751</v>
      </c>
      <c r="R61" s="145">
        <v>1100</v>
      </c>
      <c r="S61" s="146">
        <f t="shared" si="1"/>
        <v>0.68272727272727274</v>
      </c>
    </row>
    <row r="62" spans="1:19" s="89" customFormat="1" ht="14.45" customHeight="1" x14ac:dyDescent="0.25">
      <c r="A62" s="104">
        <v>35</v>
      </c>
      <c r="B62" s="105">
        <v>1011</v>
      </c>
      <c r="C62" s="106" t="s">
        <v>126</v>
      </c>
      <c r="D62" s="153">
        <f t="shared" si="0"/>
        <v>40</v>
      </c>
      <c r="E62" s="147">
        <v>15</v>
      </c>
      <c r="F62" s="147">
        <v>0</v>
      </c>
      <c r="G62" s="147">
        <v>0</v>
      </c>
      <c r="H62" s="147">
        <v>15</v>
      </c>
      <c r="I62" s="147">
        <v>28</v>
      </c>
      <c r="J62" s="147">
        <v>14</v>
      </c>
      <c r="K62" s="147">
        <v>1</v>
      </c>
      <c r="L62" s="147">
        <v>68</v>
      </c>
      <c r="M62" s="147">
        <v>0</v>
      </c>
      <c r="N62" s="147">
        <v>3</v>
      </c>
      <c r="O62" s="147">
        <v>0</v>
      </c>
      <c r="P62" s="147">
        <v>1</v>
      </c>
      <c r="Q62" s="147">
        <v>130</v>
      </c>
      <c r="R62" s="147">
        <v>232</v>
      </c>
      <c r="S62" s="148">
        <f t="shared" si="1"/>
        <v>0.56034482758620685</v>
      </c>
    </row>
    <row r="63" spans="1:19" s="89" customFormat="1" ht="14.45" customHeight="1" x14ac:dyDescent="0.25">
      <c r="A63" s="59" t="s">
        <v>197</v>
      </c>
      <c r="B63" s="60">
        <v>1011</v>
      </c>
      <c r="C63" s="61" t="s">
        <v>9</v>
      </c>
      <c r="D63" s="137">
        <f t="shared" si="0"/>
        <v>40</v>
      </c>
      <c r="E63" s="138">
        <v>15</v>
      </c>
      <c r="F63" s="138">
        <v>0</v>
      </c>
      <c r="G63" s="138">
        <v>0</v>
      </c>
      <c r="H63" s="138">
        <v>15</v>
      </c>
      <c r="I63" s="138">
        <v>28</v>
      </c>
      <c r="J63" s="138">
        <v>14</v>
      </c>
      <c r="K63" s="138">
        <v>1</v>
      </c>
      <c r="L63" s="138">
        <v>68</v>
      </c>
      <c r="M63" s="138">
        <v>0</v>
      </c>
      <c r="N63" s="138">
        <v>3</v>
      </c>
      <c r="O63" s="138">
        <v>0</v>
      </c>
      <c r="P63" s="138">
        <v>1</v>
      </c>
      <c r="Q63" s="138">
        <v>130</v>
      </c>
      <c r="R63" s="138">
        <v>232</v>
      </c>
      <c r="S63" s="139">
        <f t="shared" si="1"/>
        <v>0.56034482758620685</v>
      </c>
    </row>
    <row r="64" spans="1:19" s="89" customFormat="1" ht="14.45" customHeight="1" x14ac:dyDescent="0.25">
      <c r="A64" s="71">
        <v>36</v>
      </c>
      <c r="B64" s="72">
        <v>1012</v>
      </c>
      <c r="C64" s="73" t="s">
        <v>126</v>
      </c>
      <c r="D64" s="134">
        <f t="shared" si="0"/>
        <v>8</v>
      </c>
      <c r="E64" s="135">
        <v>50</v>
      </c>
      <c r="F64" s="135">
        <v>12</v>
      </c>
      <c r="G64" s="135">
        <v>0</v>
      </c>
      <c r="H64" s="135">
        <v>62</v>
      </c>
      <c r="I64" s="135">
        <v>70</v>
      </c>
      <c r="J64" s="135">
        <v>17</v>
      </c>
      <c r="K64" s="135">
        <v>4</v>
      </c>
      <c r="L64" s="135">
        <v>55</v>
      </c>
      <c r="M64" s="135">
        <v>0</v>
      </c>
      <c r="N64" s="135">
        <v>10</v>
      </c>
      <c r="O64" s="135">
        <v>1</v>
      </c>
      <c r="P64" s="135">
        <v>5</v>
      </c>
      <c r="Q64" s="135">
        <v>224</v>
      </c>
      <c r="R64" s="135">
        <v>333</v>
      </c>
      <c r="S64" s="136">
        <f t="shared" si="1"/>
        <v>0.67267267267267272</v>
      </c>
    </row>
    <row r="65" spans="1:19" s="89" customFormat="1" ht="14.45" customHeight="1" x14ac:dyDescent="0.25">
      <c r="A65" s="59" t="s">
        <v>197</v>
      </c>
      <c r="B65" s="60">
        <v>1012</v>
      </c>
      <c r="C65" s="61" t="s">
        <v>9</v>
      </c>
      <c r="D65" s="137">
        <f t="shared" si="0"/>
        <v>8</v>
      </c>
      <c r="E65" s="138">
        <v>50</v>
      </c>
      <c r="F65" s="138">
        <v>12</v>
      </c>
      <c r="G65" s="138">
        <v>0</v>
      </c>
      <c r="H65" s="138">
        <v>62</v>
      </c>
      <c r="I65" s="138">
        <v>70</v>
      </c>
      <c r="J65" s="138">
        <v>17</v>
      </c>
      <c r="K65" s="138">
        <v>4</v>
      </c>
      <c r="L65" s="138">
        <v>55</v>
      </c>
      <c r="M65" s="138">
        <v>0</v>
      </c>
      <c r="N65" s="138">
        <v>10</v>
      </c>
      <c r="O65" s="138">
        <v>1</v>
      </c>
      <c r="P65" s="138">
        <v>5</v>
      </c>
      <c r="Q65" s="138">
        <v>224</v>
      </c>
      <c r="R65" s="138">
        <v>333</v>
      </c>
      <c r="S65" s="139">
        <f t="shared" si="1"/>
        <v>0.67267267267267272</v>
      </c>
    </row>
    <row r="66" spans="1:19" s="89" customFormat="1" ht="14.45" customHeight="1" x14ac:dyDescent="0.25">
      <c r="A66" s="71">
        <v>37</v>
      </c>
      <c r="B66" s="72">
        <v>1013</v>
      </c>
      <c r="C66" s="73" t="s">
        <v>126</v>
      </c>
      <c r="D66" s="134">
        <f t="shared" si="0"/>
        <v>20</v>
      </c>
      <c r="E66" s="135">
        <v>35</v>
      </c>
      <c r="F66" s="135">
        <v>1</v>
      </c>
      <c r="G66" s="135">
        <v>3</v>
      </c>
      <c r="H66" s="135">
        <v>39</v>
      </c>
      <c r="I66" s="135">
        <v>141</v>
      </c>
      <c r="J66" s="135">
        <v>3</v>
      </c>
      <c r="K66" s="135">
        <v>4</v>
      </c>
      <c r="L66" s="135">
        <v>121</v>
      </c>
      <c r="M66" s="135">
        <v>1</v>
      </c>
      <c r="N66" s="135">
        <v>7</v>
      </c>
      <c r="O66" s="135">
        <v>0</v>
      </c>
      <c r="P66" s="135">
        <v>9</v>
      </c>
      <c r="Q66" s="135">
        <v>325</v>
      </c>
      <c r="R66" s="135">
        <v>737</v>
      </c>
      <c r="S66" s="136">
        <f t="shared" si="1"/>
        <v>0.44097693351424694</v>
      </c>
    </row>
    <row r="67" spans="1:19" s="89" customFormat="1" ht="14.45" customHeight="1" x14ac:dyDescent="0.25">
      <c r="A67" s="59" t="s">
        <v>197</v>
      </c>
      <c r="B67" s="60">
        <v>1013</v>
      </c>
      <c r="C67" s="61" t="s">
        <v>9</v>
      </c>
      <c r="D67" s="137">
        <f t="shared" si="0"/>
        <v>20</v>
      </c>
      <c r="E67" s="138">
        <v>35</v>
      </c>
      <c r="F67" s="138">
        <v>1</v>
      </c>
      <c r="G67" s="138">
        <v>3</v>
      </c>
      <c r="H67" s="138">
        <v>39</v>
      </c>
      <c r="I67" s="138">
        <v>141</v>
      </c>
      <c r="J67" s="138">
        <v>3</v>
      </c>
      <c r="K67" s="138">
        <v>4</v>
      </c>
      <c r="L67" s="138">
        <v>121</v>
      </c>
      <c r="M67" s="138">
        <v>1</v>
      </c>
      <c r="N67" s="138">
        <v>7</v>
      </c>
      <c r="O67" s="138">
        <v>0</v>
      </c>
      <c r="P67" s="138">
        <v>9</v>
      </c>
      <c r="Q67" s="138">
        <v>325</v>
      </c>
      <c r="R67" s="138">
        <v>737</v>
      </c>
      <c r="S67" s="139">
        <f t="shared" si="1"/>
        <v>0.44097693351424694</v>
      </c>
    </row>
    <row r="68" spans="1:19" s="89" customFormat="1" ht="14.45" customHeight="1" x14ac:dyDescent="0.25">
      <c r="A68" s="71">
        <v>38</v>
      </c>
      <c r="B68" s="72">
        <v>1014</v>
      </c>
      <c r="C68" s="73" t="s">
        <v>126</v>
      </c>
      <c r="D68" s="134">
        <f t="shared" si="0"/>
        <v>11</v>
      </c>
      <c r="E68" s="135">
        <v>33</v>
      </c>
      <c r="F68" s="135">
        <v>2</v>
      </c>
      <c r="G68" s="135">
        <v>1</v>
      </c>
      <c r="H68" s="135">
        <v>36</v>
      </c>
      <c r="I68" s="135">
        <v>82</v>
      </c>
      <c r="J68" s="135">
        <v>8</v>
      </c>
      <c r="K68" s="135">
        <v>1</v>
      </c>
      <c r="L68" s="135">
        <v>93</v>
      </c>
      <c r="M68" s="135">
        <v>0</v>
      </c>
      <c r="N68" s="135">
        <v>4</v>
      </c>
      <c r="O68" s="135">
        <v>0</v>
      </c>
      <c r="P68" s="135">
        <v>2</v>
      </c>
      <c r="Q68" s="135">
        <v>226</v>
      </c>
      <c r="R68" s="135">
        <v>453</v>
      </c>
      <c r="S68" s="136">
        <f t="shared" si="1"/>
        <v>0.4988962472406181</v>
      </c>
    </row>
    <row r="69" spans="1:19" s="89" customFormat="1" ht="14.45" customHeight="1" x14ac:dyDescent="0.25">
      <c r="A69" s="65">
        <v>39</v>
      </c>
      <c r="B69" s="66">
        <v>1014</v>
      </c>
      <c r="C69" s="67" t="s">
        <v>128</v>
      </c>
      <c r="D69" s="140">
        <f t="shared" si="0"/>
        <v>34</v>
      </c>
      <c r="E69" s="141">
        <v>37</v>
      </c>
      <c r="F69" s="141">
        <v>0</v>
      </c>
      <c r="G69" s="141">
        <v>0</v>
      </c>
      <c r="H69" s="141">
        <v>37</v>
      </c>
      <c r="I69" s="141">
        <v>70</v>
      </c>
      <c r="J69" s="141">
        <v>3</v>
      </c>
      <c r="K69" s="141">
        <v>0</v>
      </c>
      <c r="L69" s="141">
        <v>104</v>
      </c>
      <c r="M69" s="141">
        <v>0</v>
      </c>
      <c r="N69" s="141">
        <v>2</v>
      </c>
      <c r="O69" s="141">
        <v>0</v>
      </c>
      <c r="P69" s="141">
        <v>9</v>
      </c>
      <c r="Q69" s="141">
        <v>225</v>
      </c>
      <c r="R69" s="141">
        <v>453</v>
      </c>
      <c r="S69" s="142">
        <f t="shared" si="1"/>
        <v>0.49668874172185429</v>
      </c>
    </row>
    <row r="70" spans="1:19" s="89" customFormat="1" ht="14.45" customHeight="1" x14ac:dyDescent="0.25">
      <c r="A70" s="77" t="s">
        <v>197</v>
      </c>
      <c r="B70" s="78">
        <v>1014</v>
      </c>
      <c r="C70" s="79" t="s">
        <v>11</v>
      </c>
      <c r="D70" s="152">
        <f t="shared" si="0"/>
        <v>45</v>
      </c>
      <c r="E70" s="145">
        <v>70</v>
      </c>
      <c r="F70" s="145">
        <v>2</v>
      </c>
      <c r="G70" s="145">
        <v>1</v>
      </c>
      <c r="H70" s="145">
        <v>73</v>
      </c>
      <c r="I70" s="145">
        <v>152</v>
      </c>
      <c r="J70" s="145">
        <v>11</v>
      </c>
      <c r="K70" s="145">
        <v>1</v>
      </c>
      <c r="L70" s="145">
        <v>197</v>
      </c>
      <c r="M70" s="145">
        <v>0</v>
      </c>
      <c r="N70" s="145">
        <v>6</v>
      </c>
      <c r="O70" s="145">
        <v>0</v>
      </c>
      <c r="P70" s="145">
        <v>11</v>
      </c>
      <c r="Q70" s="145">
        <v>451</v>
      </c>
      <c r="R70" s="145">
        <v>906</v>
      </c>
      <c r="S70" s="146">
        <f t="shared" si="1"/>
        <v>0.49779249448123619</v>
      </c>
    </row>
    <row r="71" spans="1:19" ht="11.1" customHeight="1" x14ac:dyDescent="0.25">
      <c r="B71" s="2"/>
      <c r="C71" s="2"/>
      <c r="D71" s="2"/>
    </row>
    <row r="72" spans="1:19" ht="17.100000000000001" customHeight="1" x14ac:dyDescent="0.3">
      <c r="A72" s="427" t="s">
        <v>43</v>
      </c>
      <c r="B72" s="405"/>
      <c r="C72" s="406"/>
      <c r="D72" s="407" t="s">
        <v>35</v>
      </c>
      <c r="E72" s="512" t="s">
        <v>234</v>
      </c>
      <c r="F72" s="512"/>
      <c r="G72" s="512"/>
      <c r="H72" s="512"/>
      <c r="I72" s="512"/>
      <c r="J72" s="512"/>
      <c r="K72" s="512"/>
      <c r="L72" s="512"/>
      <c r="M72" s="512"/>
      <c r="N72" s="512"/>
      <c r="O72" s="512"/>
      <c r="P72" s="512"/>
      <c r="Q72" s="407" t="s">
        <v>39</v>
      </c>
      <c r="R72" s="407" t="s">
        <v>211</v>
      </c>
      <c r="S72" s="366" t="s">
        <v>33</v>
      </c>
    </row>
    <row r="73" spans="1:19" ht="15.75" customHeight="1" x14ac:dyDescent="0.25">
      <c r="A73" s="431" t="s">
        <v>123</v>
      </c>
      <c r="B73" s="425" t="s">
        <v>25</v>
      </c>
      <c r="C73" s="425" t="s">
        <v>26</v>
      </c>
      <c r="D73" s="408"/>
      <c r="E73" s="14"/>
      <c r="F73" s="7"/>
      <c r="G73" s="52" t="s">
        <v>38</v>
      </c>
      <c r="H73" s="410" t="s">
        <v>34</v>
      </c>
      <c r="I73" s="35"/>
      <c r="J73" s="7"/>
      <c r="K73" s="35"/>
      <c r="L73" s="7"/>
      <c r="M73" s="7"/>
      <c r="N73" s="7"/>
      <c r="O73" s="43"/>
      <c r="P73" s="96"/>
      <c r="Q73" s="408"/>
      <c r="R73" s="408"/>
      <c r="S73" s="367"/>
    </row>
    <row r="74" spans="1:19" ht="15.75" x14ac:dyDescent="0.25">
      <c r="A74" s="432"/>
      <c r="B74" s="360"/>
      <c r="C74" s="360"/>
      <c r="D74" s="408"/>
      <c r="E74" s="14"/>
      <c r="F74" s="7"/>
      <c r="G74" s="7"/>
      <c r="H74" s="410"/>
      <c r="I74" s="35"/>
      <c r="J74" s="7"/>
      <c r="K74" s="35"/>
      <c r="L74" s="7"/>
      <c r="M74" s="7"/>
      <c r="N74" s="7"/>
      <c r="O74" s="317"/>
      <c r="P74" s="318"/>
      <c r="Q74" s="408"/>
      <c r="R74" s="408"/>
      <c r="S74" s="367"/>
    </row>
    <row r="75" spans="1:19" ht="15.75" x14ac:dyDescent="0.25">
      <c r="A75" s="432"/>
      <c r="B75" s="360"/>
      <c r="C75" s="360"/>
      <c r="D75" s="408"/>
      <c r="E75" s="15"/>
      <c r="F75" s="8"/>
      <c r="G75" s="8"/>
      <c r="H75" s="8"/>
      <c r="I75" s="35"/>
      <c r="J75" s="8"/>
      <c r="K75" s="35"/>
      <c r="L75" s="8"/>
      <c r="M75" s="8"/>
      <c r="N75" s="8"/>
      <c r="O75" s="319"/>
      <c r="P75" s="320"/>
      <c r="Q75" s="408"/>
      <c r="R75" s="408"/>
      <c r="S75" s="367"/>
    </row>
    <row r="76" spans="1:19" ht="15" customHeight="1" x14ac:dyDescent="0.25">
      <c r="A76" s="433"/>
      <c r="B76" s="360"/>
      <c r="C76" s="426"/>
      <c r="D76" s="365"/>
      <c r="E76" s="297" t="s">
        <v>0</v>
      </c>
      <c r="F76" s="294" t="s">
        <v>2</v>
      </c>
      <c r="G76" s="294" t="s">
        <v>8</v>
      </c>
      <c r="H76" s="294" t="s">
        <v>34</v>
      </c>
      <c r="I76" s="294" t="s">
        <v>1</v>
      </c>
      <c r="J76" s="294" t="s">
        <v>3</v>
      </c>
      <c r="K76" s="294" t="s">
        <v>4</v>
      </c>
      <c r="L76" s="294" t="s">
        <v>5</v>
      </c>
      <c r="M76" s="294" t="s">
        <v>6</v>
      </c>
      <c r="N76" s="294" t="s">
        <v>7</v>
      </c>
      <c r="O76" s="321" t="s">
        <v>32</v>
      </c>
      <c r="P76" s="322" t="s">
        <v>40</v>
      </c>
      <c r="Q76" s="409"/>
      <c r="R76" s="409"/>
      <c r="S76" s="368"/>
    </row>
    <row r="77" spans="1:19" s="30" customFormat="1" ht="17.100000000000001" customHeight="1" x14ac:dyDescent="0.25">
      <c r="A77" s="434" t="s">
        <v>197</v>
      </c>
      <c r="B77" s="434">
        <v>23</v>
      </c>
      <c r="C77" s="434">
        <v>39</v>
      </c>
      <c r="D77" s="124">
        <f>(LARGE(G77:N77,1)-LARGE(G77:N77,2))</f>
        <v>781</v>
      </c>
      <c r="E77" s="125">
        <f>SUM(E9:E70)/2</f>
        <v>3046</v>
      </c>
      <c r="F77" s="125">
        <f t="shared" ref="F77:R77" si="2">SUM(F9:F70)/2</f>
        <v>134</v>
      </c>
      <c r="G77" s="125">
        <f t="shared" si="2"/>
        <v>58</v>
      </c>
      <c r="H77" s="155">
        <f t="shared" si="2"/>
        <v>3238</v>
      </c>
      <c r="I77" s="155">
        <f t="shared" si="2"/>
        <v>3253</v>
      </c>
      <c r="J77" s="155">
        <f t="shared" si="2"/>
        <v>612</v>
      </c>
      <c r="K77" s="155">
        <f t="shared" si="2"/>
        <v>127</v>
      </c>
      <c r="L77" s="155">
        <f t="shared" si="2"/>
        <v>4034</v>
      </c>
      <c r="M77" s="155">
        <f t="shared" si="2"/>
        <v>22</v>
      </c>
      <c r="N77" s="155">
        <f t="shared" si="2"/>
        <v>502</v>
      </c>
      <c r="O77" s="125">
        <f t="shared" si="2"/>
        <v>5</v>
      </c>
      <c r="P77" s="125">
        <f t="shared" si="2"/>
        <v>214</v>
      </c>
      <c r="Q77" s="33">
        <f>SUM(H77:P77)</f>
        <v>12007</v>
      </c>
      <c r="R77" s="125">
        <f t="shared" si="2"/>
        <v>19569</v>
      </c>
      <c r="S77" s="126">
        <f t="shared" ref="S77" si="3">Q77/R77</f>
        <v>0.61357248709693901</v>
      </c>
    </row>
    <row r="78" spans="1:19" s="30" customFormat="1" ht="17.100000000000001" customHeight="1" x14ac:dyDescent="0.25">
      <c r="A78" s="435"/>
      <c r="B78" s="435"/>
      <c r="C78" s="435"/>
      <c r="D78" s="127">
        <f t="shared" ref="D78:Q78" si="4">D77/$Q77</f>
        <v>6.504539018905639E-2</v>
      </c>
      <c r="E78" s="127">
        <f t="shared" si="4"/>
        <v>0.25368535021237609</v>
      </c>
      <c r="F78" s="127">
        <f t="shared" si="4"/>
        <v>1.1160156575331056E-2</v>
      </c>
      <c r="G78" s="127">
        <f t="shared" si="4"/>
        <v>4.8305155326059798E-3</v>
      </c>
      <c r="H78" s="127">
        <f t="shared" si="4"/>
        <v>0.26967602232031312</v>
      </c>
      <c r="I78" s="127">
        <f t="shared" si="4"/>
        <v>0.27092529357874573</v>
      </c>
      <c r="J78" s="127">
        <f t="shared" si="4"/>
        <v>5.0970267344049303E-2</v>
      </c>
      <c r="K78" s="127">
        <f t="shared" si="4"/>
        <v>1.0577163321395853E-2</v>
      </c>
      <c r="L78" s="127">
        <f t="shared" si="4"/>
        <v>0.33597068376780209</v>
      </c>
      <c r="M78" s="127">
        <f t="shared" si="4"/>
        <v>1.8322645123677855E-3</v>
      </c>
      <c r="N78" s="127">
        <f t="shared" si="4"/>
        <v>4.180894478221038E-2</v>
      </c>
      <c r="O78" s="127">
        <f t="shared" si="4"/>
        <v>4.1642375281086033E-4</v>
      </c>
      <c r="P78" s="127">
        <f t="shared" si="4"/>
        <v>1.7822936620304822E-2</v>
      </c>
      <c r="Q78" s="207">
        <f t="shared" si="4"/>
        <v>1</v>
      </c>
      <c r="R78" s="128"/>
      <c r="S78" s="128"/>
    </row>
    <row r="79" spans="1:19" ht="11.1" customHeight="1" x14ac:dyDescent="0.25">
      <c r="B79" s="2"/>
      <c r="C79" s="2"/>
      <c r="D79" s="2"/>
    </row>
    <row r="80" spans="1:19" ht="17.100000000000001" customHeight="1" x14ac:dyDescent="0.3">
      <c r="A80" s="427" t="s">
        <v>43</v>
      </c>
      <c r="B80" s="405"/>
      <c r="C80" s="406"/>
      <c r="D80" s="407" t="s">
        <v>35</v>
      </c>
      <c r="E80" s="512" t="s">
        <v>235</v>
      </c>
      <c r="F80" s="512"/>
      <c r="G80" s="512"/>
      <c r="H80" s="512"/>
      <c r="I80" s="512"/>
      <c r="J80" s="512"/>
      <c r="K80" s="512"/>
      <c r="L80" s="512"/>
      <c r="M80" s="512"/>
      <c r="N80" s="512"/>
      <c r="O80" s="512"/>
      <c r="P80" s="512"/>
      <c r="Q80" s="407" t="s">
        <v>39</v>
      </c>
      <c r="R80" s="407" t="s">
        <v>211</v>
      </c>
      <c r="S80" s="366" t="s">
        <v>33</v>
      </c>
    </row>
    <row r="81" spans="1:19" ht="15.75" customHeight="1" x14ac:dyDescent="0.25">
      <c r="A81" s="431" t="s">
        <v>123</v>
      </c>
      <c r="B81" s="425" t="s">
        <v>25</v>
      </c>
      <c r="C81" s="425" t="s">
        <v>26</v>
      </c>
      <c r="D81" s="408"/>
      <c r="E81" s="415"/>
      <c r="F81" s="416"/>
      <c r="G81" s="421"/>
      <c r="H81" s="416"/>
      <c r="I81" s="35"/>
      <c r="J81" s="7"/>
      <c r="K81" s="35"/>
      <c r="L81" s="7"/>
      <c r="M81" s="7"/>
      <c r="N81" s="7"/>
      <c r="O81" s="43"/>
      <c r="P81" s="96"/>
      <c r="Q81" s="408"/>
      <c r="R81" s="408"/>
      <c r="S81" s="367"/>
    </row>
    <row r="82" spans="1:19" ht="15.75" x14ac:dyDescent="0.25">
      <c r="A82" s="432"/>
      <c r="B82" s="360"/>
      <c r="C82" s="360"/>
      <c r="D82" s="408"/>
      <c r="E82" s="417"/>
      <c r="F82" s="418"/>
      <c r="G82" s="422"/>
      <c r="H82" s="418"/>
      <c r="I82" s="35"/>
      <c r="J82" s="7"/>
      <c r="K82" s="35"/>
      <c r="L82" s="7"/>
      <c r="M82" s="7"/>
      <c r="N82" s="7"/>
      <c r="O82" s="317"/>
      <c r="P82" s="318"/>
      <c r="Q82" s="408"/>
      <c r="R82" s="408"/>
      <c r="S82" s="367"/>
    </row>
    <row r="83" spans="1:19" ht="15.75" x14ac:dyDescent="0.25">
      <c r="A83" s="432"/>
      <c r="B83" s="360"/>
      <c r="C83" s="360"/>
      <c r="D83" s="408"/>
      <c r="E83" s="456"/>
      <c r="F83" s="450"/>
      <c r="G83" s="451"/>
      <c r="H83" s="450"/>
      <c r="I83" s="35"/>
      <c r="J83" s="8"/>
      <c r="K83" s="35"/>
      <c r="L83" s="8"/>
      <c r="M83" s="8"/>
      <c r="N83" s="8"/>
      <c r="O83" s="319"/>
      <c r="P83" s="320"/>
      <c r="Q83" s="408"/>
      <c r="R83" s="408"/>
      <c r="S83" s="367"/>
    </row>
    <row r="84" spans="1:19" ht="17.100000000000001" customHeight="1" x14ac:dyDescent="0.25">
      <c r="A84" s="433"/>
      <c r="B84" s="360"/>
      <c r="C84" s="426"/>
      <c r="D84" s="365"/>
      <c r="E84" s="457" t="s">
        <v>0</v>
      </c>
      <c r="F84" s="453"/>
      <c r="G84" s="454" t="s">
        <v>2</v>
      </c>
      <c r="H84" s="453"/>
      <c r="I84" s="294" t="s">
        <v>1</v>
      </c>
      <c r="J84" s="294" t="s">
        <v>3</v>
      </c>
      <c r="K84" s="294" t="s">
        <v>4</v>
      </c>
      <c r="L84" s="294" t="s">
        <v>5</v>
      </c>
      <c r="M84" s="294" t="s">
        <v>6</v>
      </c>
      <c r="N84" s="294" t="s">
        <v>7</v>
      </c>
      <c r="O84" s="321" t="s">
        <v>32</v>
      </c>
      <c r="P84" s="322" t="s">
        <v>40</v>
      </c>
      <c r="Q84" s="409"/>
      <c r="R84" s="409"/>
      <c r="S84" s="368"/>
    </row>
    <row r="85" spans="1:19" s="30" customFormat="1" ht="17.100000000000001" customHeight="1" x14ac:dyDescent="0.25">
      <c r="A85" s="434" t="s">
        <v>197</v>
      </c>
      <c r="B85" s="434">
        <v>23</v>
      </c>
      <c r="C85" s="434">
        <v>39</v>
      </c>
      <c r="D85" s="33">
        <f>(LARGE(E85:N85,1)-LARGE(E85:N85,2))</f>
        <v>781</v>
      </c>
      <c r="E85" s="515">
        <f>ROUND(G77/2,0)+E77</f>
        <v>3075</v>
      </c>
      <c r="F85" s="516"/>
      <c r="G85" s="515">
        <f>INT(G77/2)+F77</f>
        <v>163</v>
      </c>
      <c r="H85" s="516"/>
      <c r="I85" s="125">
        <f t="shared" ref="I85:P85" si="5">I77</f>
        <v>3253</v>
      </c>
      <c r="J85" s="125">
        <f t="shared" si="5"/>
        <v>612</v>
      </c>
      <c r="K85" s="125">
        <f t="shared" si="5"/>
        <v>127</v>
      </c>
      <c r="L85" s="125">
        <f t="shared" si="5"/>
        <v>4034</v>
      </c>
      <c r="M85" s="125">
        <f t="shared" si="5"/>
        <v>22</v>
      </c>
      <c r="N85" s="125">
        <f t="shared" si="5"/>
        <v>502</v>
      </c>
      <c r="O85" s="125">
        <f t="shared" si="5"/>
        <v>5</v>
      </c>
      <c r="P85" s="125">
        <f t="shared" si="5"/>
        <v>214</v>
      </c>
      <c r="Q85" s="33">
        <f>INT(SUM(E85:P85))</f>
        <v>12007</v>
      </c>
      <c r="R85" s="125">
        <f>R77</f>
        <v>19569</v>
      </c>
      <c r="S85" s="126">
        <f t="shared" ref="S85" si="6">Q85/R85</f>
        <v>0.61357248709693901</v>
      </c>
    </row>
    <row r="86" spans="1:19" s="217" customFormat="1" ht="17.100000000000001" customHeight="1" x14ac:dyDescent="0.25">
      <c r="A86" s="435"/>
      <c r="B86" s="435"/>
      <c r="C86" s="435"/>
      <c r="D86" s="127">
        <f>D85/$Q85</f>
        <v>6.504539018905639E-2</v>
      </c>
      <c r="E86" s="445">
        <f>E85/$Q85</f>
        <v>0.25610060797867912</v>
      </c>
      <c r="F86" s="446"/>
      <c r="G86" s="445">
        <f>G85/$Q85</f>
        <v>1.3575414341634047E-2</v>
      </c>
      <c r="H86" s="446"/>
      <c r="I86" s="127">
        <f t="shared" ref="I86:Q86" si="7">I85/$Q85</f>
        <v>0.27092529357874573</v>
      </c>
      <c r="J86" s="127">
        <f t="shared" si="7"/>
        <v>5.0970267344049303E-2</v>
      </c>
      <c r="K86" s="127">
        <f t="shared" si="7"/>
        <v>1.0577163321395853E-2</v>
      </c>
      <c r="L86" s="127">
        <f t="shared" si="7"/>
        <v>0.33597068376780209</v>
      </c>
      <c r="M86" s="127">
        <f t="shared" si="7"/>
        <v>1.8322645123677855E-3</v>
      </c>
      <c r="N86" s="127">
        <f t="shared" si="7"/>
        <v>4.180894478221038E-2</v>
      </c>
      <c r="O86" s="127">
        <f t="shared" si="7"/>
        <v>4.1642375281086033E-4</v>
      </c>
      <c r="P86" s="127">
        <f t="shared" si="7"/>
        <v>1.7822936620304822E-2</v>
      </c>
      <c r="Q86" s="127">
        <f t="shared" si="7"/>
        <v>1</v>
      </c>
      <c r="R86" s="216"/>
      <c r="S86" s="216"/>
    </row>
    <row r="87" spans="1:19" x14ac:dyDescent="0.25">
      <c r="B87" s="2"/>
      <c r="C87" s="2"/>
      <c r="D87" s="2"/>
    </row>
    <row r="88" spans="1:19" x14ac:dyDescent="0.25">
      <c r="B88" s="2"/>
      <c r="C88" s="2"/>
      <c r="D88" s="2"/>
    </row>
    <row r="89" spans="1:19" x14ac:dyDescent="0.25">
      <c r="B89" s="2"/>
      <c r="C89" s="2"/>
      <c r="D89" s="2"/>
    </row>
    <row r="90" spans="1:19" x14ac:dyDescent="0.25">
      <c r="B90" s="2"/>
      <c r="C90" s="2"/>
      <c r="D90" s="2"/>
    </row>
    <row r="91" spans="1:19" x14ac:dyDescent="0.25">
      <c r="B91" s="2"/>
      <c r="C91" s="2"/>
      <c r="D91" s="2"/>
    </row>
    <row r="92" spans="1:19" x14ac:dyDescent="0.25">
      <c r="B92" s="2"/>
      <c r="C92" s="2"/>
      <c r="D92" s="2"/>
    </row>
    <row r="93" spans="1:19" x14ac:dyDescent="0.25">
      <c r="B93" s="2"/>
      <c r="C93" s="2"/>
      <c r="D93" s="2"/>
    </row>
    <row r="94" spans="1:19" x14ac:dyDescent="0.25">
      <c r="B94" s="2"/>
      <c r="C94" s="2"/>
      <c r="D94" s="2"/>
    </row>
    <row r="95" spans="1:19" x14ac:dyDescent="0.25">
      <c r="B95" s="2"/>
      <c r="C95" s="2"/>
      <c r="D95" s="2"/>
    </row>
    <row r="96" spans="1:19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</sheetData>
  <mergeCells count="40">
    <mergeCell ref="H5:H6"/>
    <mergeCell ref="E4:P4"/>
    <mergeCell ref="B5:C7"/>
    <mergeCell ref="D72:D76"/>
    <mergeCell ref="E72:P72"/>
    <mergeCell ref="D4:D8"/>
    <mergeCell ref="H73:H74"/>
    <mergeCell ref="A72:C72"/>
    <mergeCell ref="A73:A76"/>
    <mergeCell ref="B73:B76"/>
    <mergeCell ref="C73:C76"/>
    <mergeCell ref="A77:A78"/>
    <mergeCell ref="B77:B78"/>
    <mergeCell ref="C85:C86"/>
    <mergeCell ref="A80:C80"/>
    <mergeCell ref="C77:C78"/>
    <mergeCell ref="A81:A84"/>
    <mergeCell ref="B81:B84"/>
    <mergeCell ref="A85:A86"/>
    <mergeCell ref="B85:B86"/>
    <mergeCell ref="Q80:Q84"/>
    <mergeCell ref="R80:R84"/>
    <mergeCell ref="E86:F86"/>
    <mergeCell ref="G86:H86"/>
    <mergeCell ref="S80:S84"/>
    <mergeCell ref="D80:D84"/>
    <mergeCell ref="C81:C84"/>
    <mergeCell ref="E85:F85"/>
    <mergeCell ref="G85:H85"/>
    <mergeCell ref="E80:P80"/>
    <mergeCell ref="E81:F83"/>
    <mergeCell ref="G81:H83"/>
    <mergeCell ref="G84:H84"/>
    <mergeCell ref="E84:F84"/>
    <mergeCell ref="Q4:Q8"/>
    <mergeCell ref="R4:R8"/>
    <mergeCell ref="S4:S8"/>
    <mergeCell ref="Q72:Q76"/>
    <mergeCell ref="R72:R76"/>
    <mergeCell ref="S72:S76"/>
  </mergeCells>
  <conditionalFormatting sqref="H12:N12">
    <cfRule type="cellIs" dxfId="867" priority="47" operator="equal">
      <formula>LARGE($H12:$N12,2)</formula>
    </cfRule>
    <cfRule type="cellIs" dxfId="866" priority="48" operator="equal">
      <formula>LARGE($H12:$N12,1)</formula>
    </cfRule>
  </conditionalFormatting>
  <conditionalFormatting sqref="H24:N24">
    <cfRule type="cellIs" dxfId="865" priority="45" operator="equal">
      <formula>LARGE($H24:$N24,2)</formula>
    </cfRule>
    <cfRule type="cellIs" dxfId="864" priority="46" operator="equal">
      <formula>LARGE($H24:$N24,1)</formula>
    </cfRule>
  </conditionalFormatting>
  <conditionalFormatting sqref="H20:N20">
    <cfRule type="cellIs" dxfId="863" priority="43" operator="equal">
      <formula>LARGE($H20:$N20,2)</formula>
    </cfRule>
    <cfRule type="cellIs" dxfId="862" priority="44" operator="equal">
      <formula>LARGE($H20:$N20,1)</formula>
    </cfRule>
  </conditionalFormatting>
  <conditionalFormatting sqref="H16:N16">
    <cfRule type="cellIs" dxfId="861" priority="41" operator="equal">
      <formula>LARGE($H16:$N16,2)</formula>
    </cfRule>
    <cfRule type="cellIs" dxfId="860" priority="42" operator="equal">
      <formula>LARGE($H16:$N16,1)</formula>
    </cfRule>
  </conditionalFormatting>
  <conditionalFormatting sqref="H34:N34">
    <cfRule type="cellIs" dxfId="859" priority="39" operator="equal">
      <formula>LARGE($H34:$N34,2)</formula>
    </cfRule>
    <cfRule type="cellIs" dxfId="858" priority="40" operator="equal">
      <formula>LARGE($H34:$N34,1)</formula>
    </cfRule>
  </conditionalFormatting>
  <conditionalFormatting sqref="H30:N30">
    <cfRule type="cellIs" dxfId="857" priority="37" operator="equal">
      <formula>LARGE($H30:$N30,2)</formula>
    </cfRule>
    <cfRule type="cellIs" dxfId="856" priority="38" operator="equal">
      <formula>LARGE($H30:$N30,1)</formula>
    </cfRule>
  </conditionalFormatting>
  <conditionalFormatting sqref="H27:N27">
    <cfRule type="cellIs" dxfId="855" priority="35" operator="equal">
      <formula>LARGE($H27:$N27,2)</formula>
    </cfRule>
    <cfRule type="cellIs" dxfId="854" priority="36" operator="equal">
      <formula>LARGE($H27:$N27,1)</formula>
    </cfRule>
  </conditionalFormatting>
  <conditionalFormatting sqref="H32:N32">
    <cfRule type="cellIs" dxfId="853" priority="33" operator="equal">
      <formula>LARGE($H32:$N32,2)</formula>
    </cfRule>
    <cfRule type="cellIs" dxfId="852" priority="34" operator="equal">
      <formula>LARGE($H32:$N32,1)</formula>
    </cfRule>
  </conditionalFormatting>
  <conditionalFormatting sqref="H37:N37">
    <cfRule type="cellIs" dxfId="851" priority="31" operator="equal">
      <formula>LARGE($H37:$N37,2)</formula>
    </cfRule>
    <cfRule type="cellIs" dxfId="850" priority="32" operator="equal">
      <formula>LARGE($H37:$N37,1)</formula>
    </cfRule>
  </conditionalFormatting>
  <conditionalFormatting sqref="H39:N39">
    <cfRule type="cellIs" dxfId="849" priority="29" operator="equal">
      <formula>LARGE($H39:$N39,2)</formula>
    </cfRule>
    <cfRule type="cellIs" dxfId="848" priority="30" operator="equal">
      <formula>LARGE($H39:$N39,1)</formula>
    </cfRule>
  </conditionalFormatting>
  <conditionalFormatting sqref="H47:N47">
    <cfRule type="cellIs" dxfId="847" priority="27" operator="equal">
      <formula>LARGE($H47:$N47,2)</formula>
    </cfRule>
    <cfRule type="cellIs" dxfId="846" priority="28" operator="equal">
      <formula>LARGE($H47:$N47,1)</formula>
    </cfRule>
  </conditionalFormatting>
  <conditionalFormatting sqref="H52:N52">
    <cfRule type="cellIs" dxfId="845" priority="25" operator="equal">
      <formula>LARGE($H52:$N52,2)</formula>
    </cfRule>
    <cfRule type="cellIs" dxfId="844" priority="26" operator="equal">
      <formula>LARGE($H52:$N52,1)</formula>
    </cfRule>
  </conditionalFormatting>
  <conditionalFormatting sqref="H41:N41">
    <cfRule type="cellIs" dxfId="843" priority="23" operator="equal">
      <formula>LARGE($H41:$N41,2)</formula>
    </cfRule>
    <cfRule type="cellIs" dxfId="842" priority="24" operator="equal">
      <formula>LARGE($H41:$N41,1)</formula>
    </cfRule>
  </conditionalFormatting>
  <conditionalFormatting sqref="H44:N44">
    <cfRule type="cellIs" dxfId="841" priority="21" operator="equal">
      <formula>LARGE($H44:$N44,2)</formula>
    </cfRule>
    <cfRule type="cellIs" dxfId="840" priority="22" operator="equal">
      <formula>LARGE($H44:$N44,1)</formula>
    </cfRule>
  </conditionalFormatting>
  <conditionalFormatting sqref="H50:N50">
    <cfRule type="cellIs" dxfId="839" priority="19" operator="equal">
      <formula>LARGE($H50:$N50,2)</formula>
    </cfRule>
    <cfRule type="cellIs" dxfId="838" priority="20" operator="equal">
      <formula>LARGE($H50:$N50,1)</formula>
    </cfRule>
  </conditionalFormatting>
  <conditionalFormatting sqref="H54:N54">
    <cfRule type="cellIs" dxfId="837" priority="17" operator="equal">
      <formula>LARGE($H54:$N54,2)</formula>
    </cfRule>
    <cfRule type="cellIs" dxfId="836" priority="18" operator="equal">
      <formula>LARGE($H54:$N54,1)</formula>
    </cfRule>
  </conditionalFormatting>
  <conditionalFormatting sqref="H56:N56">
    <cfRule type="cellIs" dxfId="835" priority="15" operator="equal">
      <formula>LARGE($H56:$N56,2)</formula>
    </cfRule>
    <cfRule type="cellIs" dxfId="834" priority="16" operator="equal">
      <formula>LARGE($H56:$N56,1)</formula>
    </cfRule>
  </conditionalFormatting>
  <conditionalFormatting sqref="H61:N61">
    <cfRule type="cellIs" dxfId="833" priority="13" operator="equal">
      <formula>LARGE($H61:$N61,2)</formula>
    </cfRule>
    <cfRule type="cellIs" dxfId="832" priority="14" operator="equal">
      <formula>LARGE($H61:$N61,1)</formula>
    </cfRule>
  </conditionalFormatting>
  <conditionalFormatting sqref="H58:N58">
    <cfRule type="cellIs" dxfId="831" priority="11" operator="equal">
      <formula>LARGE($H58:$N58,2)</formula>
    </cfRule>
    <cfRule type="cellIs" dxfId="830" priority="12" operator="equal">
      <formula>LARGE($H58:$N58,1)</formula>
    </cfRule>
  </conditionalFormatting>
  <conditionalFormatting sqref="H65:N65">
    <cfRule type="cellIs" dxfId="829" priority="9" operator="equal">
      <formula>LARGE($H65:$N65,2)</formula>
    </cfRule>
    <cfRule type="cellIs" dxfId="828" priority="10" operator="equal">
      <formula>LARGE($H65:$N65,1)</formula>
    </cfRule>
  </conditionalFormatting>
  <conditionalFormatting sqref="H63:N63">
    <cfRule type="cellIs" dxfId="827" priority="7" operator="equal">
      <formula>LARGE($H63:$N63,2)</formula>
    </cfRule>
    <cfRule type="cellIs" dxfId="826" priority="8" operator="equal">
      <formula>LARGE($H63:$N63,1)</formula>
    </cfRule>
  </conditionalFormatting>
  <conditionalFormatting sqref="H67:N67">
    <cfRule type="cellIs" dxfId="825" priority="5" operator="equal">
      <formula>LARGE($H67:$N67,2)</formula>
    </cfRule>
    <cfRule type="cellIs" dxfId="824" priority="6" operator="equal">
      <formula>LARGE($H67:$N67,1)</formula>
    </cfRule>
  </conditionalFormatting>
  <conditionalFormatting sqref="H70:N70">
    <cfRule type="cellIs" dxfId="823" priority="3" operator="equal">
      <formula>LARGE($H70:$N70,2)</formula>
    </cfRule>
    <cfRule type="cellIs" dxfId="822" priority="4" operator="equal">
      <formula>LARGE($H70:$N70,1)</formula>
    </cfRule>
  </conditionalFormatting>
  <conditionalFormatting sqref="H77:N77">
    <cfRule type="cellIs" dxfId="821" priority="1" operator="equal">
      <formula>LARGE($H77:$N77,2)</formula>
    </cfRule>
    <cfRule type="cellIs" dxfId="820" priority="2" operator="equal">
      <formula>LARGE($H77:$N77,1)</formula>
    </cfRule>
  </conditionalFormatting>
  <conditionalFormatting sqref="E85:N85">
    <cfRule type="cellIs" dxfId="819" priority="49" operator="equal">
      <formula>LARGE($E85:$N85,2)</formula>
    </cfRule>
    <cfRule type="cellIs" dxfId="818" priority="50" operator="equal">
      <formula>LARGE($E85:$N85,1)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961"/>
  <sheetViews>
    <sheetView view="pageBreakPreview" zoomScaleNormal="141" zoomScaleSheetLayoutView="100" workbookViewId="0">
      <selection activeCell="B5" sqref="B5:C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6" width="10.140625" customWidth="1"/>
    <col min="17" max="19" width="11.7109375" customWidth="1"/>
  </cols>
  <sheetData>
    <row r="1" spans="1:19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9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9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9" ht="17.100000000000001" customHeight="1" x14ac:dyDescent="0.3">
      <c r="B4" s="1"/>
      <c r="C4" s="1"/>
      <c r="D4" s="402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407" t="s">
        <v>39</v>
      </c>
      <c r="R4" s="407" t="s">
        <v>211</v>
      </c>
      <c r="S4" s="366" t="s">
        <v>33</v>
      </c>
    </row>
    <row r="5" spans="1:19" ht="15.75" customHeight="1" x14ac:dyDescent="0.25">
      <c r="B5" s="513" t="s">
        <v>70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35"/>
      <c r="L5" s="7"/>
      <c r="M5" s="7"/>
      <c r="N5" s="7"/>
      <c r="O5" s="43"/>
      <c r="P5" s="96"/>
      <c r="Q5" s="408"/>
      <c r="R5" s="408"/>
      <c r="S5" s="367"/>
    </row>
    <row r="6" spans="1:19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35"/>
      <c r="L6" s="7"/>
      <c r="M6" s="7"/>
      <c r="N6" s="7"/>
      <c r="O6" s="317"/>
      <c r="P6" s="318"/>
      <c r="Q6" s="408"/>
      <c r="R6" s="408"/>
      <c r="S6" s="367"/>
    </row>
    <row r="7" spans="1:19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35"/>
      <c r="L7" s="8"/>
      <c r="M7" s="8"/>
      <c r="N7" s="8"/>
      <c r="O7" s="319"/>
      <c r="P7" s="320"/>
      <c r="Q7" s="408"/>
      <c r="R7" s="408"/>
      <c r="S7" s="367"/>
    </row>
    <row r="8" spans="1:19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3</v>
      </c>
      <c r="K8" s="293" t="s">
        <v>4</v>
      </c>
      <c r="L8" s="293" t="s">
        <v>5</v>
      </c>
      <c r="M8" s="293" t="s">
        <v>6</v>
      </c>
      <c r="N8" s="293" t="s">
        <v>7</v>
      </c>
      <c r="O8" s="321" t="s">
        <v>32</v>
      </c>
      <c r="P8" s="322" t="s">
        <v>40</v>
      </c>
      <c r="Q8" s="409"/>
      <c r="R8" s="409"/>
      <c r="S8" s="368"/>
    </row>
    <row r="9" spans="1:19" s="89" customFormat="1" ht="15" customHeight="1" x14ac:dyDescent="0.25">
      <c r="A9" s="53">
        <v>1</v>
      </c>
      <c r="B9" s="54">
        <v>1015</v>
      </c>
      <c r="C9" s="55" t="s">
        <v>126</v>
      </c>
      <c r="D9" s="131">
        <f t="shared" ref="D9:D72" si="0">(LARGE(H9:N9,1)-LARGE(H9:N9,2))</f>
        <v>8</v>
      </c>
      <c r="E9" s="132">
        <v>87</v>
      </c>
      <c r="F9" s="132">
        <v>5</v>
      </c>
      <c r="G9" s="132">
        <v>2</v>
      </c>
      <c r="H9" s="132">
        <v>94</v>
      </c>
      <c r="I9" s="132">
        <v>86</v>
      </c>
      <c r="J9" s="132">
        <v>3</v>
      </c>
      <c r="K9" s="132">
        <v>6</v>
      </c>
      <c r="L9" s="132">
        <v>8</v>
      </c>
      <c r="M9" s="132">
        <v>1</v>
      </c>
      <c r="N9" s="132">
        <v>81</v>
      </c>
      <c r="O9" s="132">
        <v>0</v>
      </c>
      <c r="P9" s="132">
        <v>16</v>
      </c>
      <c r="Q9" s="132">
        <v>295</v>
      </c>
      <c r="R9" s="132">
        <v>632</v>
      </c>
      <c r="S9" s="133">
        <v>0.54830287206266315</v>
      </c>
    </row>
    <row r="10" spans="1:19" s="89" customFormat="1" ht="15" customHeight="1" x14ac:dyDescent="0.25">
      <c r="A10" s="71">
        <v>2</v>
      </c>
      <c r="B10" s="72">
        <v>1015</v>
      </c>
      <c r="C10" s="73" t="s">
        <v>128</v>
      </c>
      <c r="D10" s="134">
        <f t="shared" si="0"/>
        <v>18</v>
      </c>
      <c r="E10" s="135">
        <v>74</v>
      </c>
      <c r="F10" s="135">
        <v>4</v>
      </c>
      <c r="G10" s="135">
        <v>2</v>
      </c>
      <c r="H10" s="135">
        <v>80</v>
      </c>
      <c r="I10" s="135">
        <v>104</v>
      </c>
      <c r="J10" s="135">
        <v>6</v>
      </c>
      <c r="K10" s="135">
        <v>1</v>
      </c>
      <c r="L10" s="135">
        <v>6</v>
      </c>
      <c r="M10" s="135">
        <v>2</v>
      </c>
      <c r="N10" s="135">
        <v>86</v>
      </c>
      <c r="O10" s="135">
        <v>0</v>
      </c>
      <c r="P10" s="135">
        <v>13</v>
      </c>
      <c r="Q10" s="135">
        <v>298</v>
      </c>
      <c r="R10" s="135">
        <v>632</v>
      </c>
      <c r="S10" s="136">
        <v>0.54830287206266315</v>
      </c>
    </row>
    <row r="11" spans="1:19" s="89" customFormat="1" ht="15" customHeight="1" x14ac:dyDescent="0.25">
      <c r="A11" s="65">
        <v>3</v>
      </c>
      <c r="B11" s="66">
        <v>1015</v>
      </c>
      <c r="C11" s="67" t="s">
        <v>129</v>
      </c>
      <c r="D11" s="140">
        <f t="shared" si="0"/>
        <v>1</v>
      </c>
      <c r="E11" s="141">
        <v>74</v>
      </c>
      <c r="F11" s="141">
        <v>8</v>
      </c>
      <c r="G11" s="141">
        <v>1</v>
      </c>
      <c r="H11" s="141">
        <v>83</v>
      </c>
      <c r="I11" s="141">
        <v>82</v>
      </c>
      <c r="J11" s="141">
        <v>8</v>
      </c>
      <c r="K11" s="141">
        <v>3</v>
      </c>
      <c r="L11" s="141">
        <v>8</v>
      </c>
      <c r="M11" s="141">
        <v>2</v>
      </c>
      <c r="N11" s="141">
        <v>76</v>
      </c>
      <c r="O11" s="141">
        <v>0</v>
      </c>
      <c r="P11" s="141">
        <v>10</v>
      </c>
      <c r="Q11" s="141">
        <v>272</v>
      </c>
      <c r="R11" s="141">
        <v>631</v>
      </c>
      <c r="S11" s="142">
        <v>0.54830287206266315</v>
      </c>
    </row>
    <row r="12" spans="1:19" s="89" customFormat="1" ht="15" customHeight="1" x14ac:dyDescent="0.25">
      <c r="A12" s="59" t="s">
        <v>199</v>
      </c>
      <c r="B12" s="60">
        <v>1015</v>
      </c>
      <c r="C12" s="61" t="s">
        <v>12</v>
      </c>
      <c r="D12" s="137">
        <f t="shared" si="0"/>
        <v>15</v>
      </c>
      <c r="E12" s="138">
        <v>235</v>
      </c>
      <c r="F12" s="138">
        <v>17</v>
      </c>
      <c r="G12" s="138">
        <v>5</v>
      </c>
      <c r="H12" s="138">
        <v>257</v>
      </c>
      <c r="I12" s="138">
        <v>272</v>
      </c>
      <c r="J12" s="138">
        <v>17</v>
      </c>
      <c r="K12" s="138">
        <v>10</v>
      </c>
      <c r="L12" s="138">
        <v>22</v>
      </c>
      <c r="M12" s="138">
        <v>5</v>
      </c>
      <c r="N12" s="138">
        <v>243</v>
      </c>
      <c r="O12" s="138">
        <v>0</v>
      </c>
      <c r="P12" s="138">
        <v>39</v>
      </c>
      <c r="Q12" s="138">
        <v>865</v>
      </c>
      <c r="R12" s="138">
        <v>1895</v>
      </c>
      <c r="S12" s="139">
        <v>0.54830287206266315</v>
      </c>
    </row>
    <row r="13" spans="1:19" s="89" customFormat="1" ht="15" customHeight="1" x14ac:dyDescent="0.25">
      <c r="A13" s="65">
        <v>4</v>
      </c>
      <c r="B13" s="66">
        <v>1016</v>
      </c>
      <c r="C13" s="67" t="s">
        <v>126</v>
      </c>
      <c r="D13" s="140">
        <f t="shared" si="0"/>
        <v>9</v>
      </c>
      <c r="E13" s="141">
        <v>57</v>
      </c>
      <c r="F13" s="141">
        <v>6</v>
      </c>
      <c r="G13" s="141">
        <v>3</v>
      </c>
      <c r="H13" s="141">
        <v>66</v>
      </c>
      <c r="I13" s="141">
        <v>75</v>
      </c>
      <c r="J13" s="141">
        <v>9</v>
      </c>
      <c r="K13" s="141">
        <v>5</v>
      </c>
      <c r="L13" s="141">
        <v>2</v>
      </c>
      <c r="M13" s="141">
        <v>0</v>
      </c>
      <c r="N13" s="141">
        <v>45</v>
      </c>
      <c r="O13" s="141">
        <v>0</v>
      </c>
      <c r="P13" s="141">
        <v>6</v>
      </c>
      <c r="Q13" s="141">
        <v>208</v>
      </c>
      <c r="R13" s="141">
        <v>504</v>
      </c>
      <c r="S13" s="142">
        <v>0.54830287206266315</v>
      </c>
    </row>
    <row r="14" spans="1:19" s="89" customFormat="1" ht="15" customHeight="1" x14ac:dyDescent="0.25">
      <c r="A14" s="71">
        <v>5</v>
      </c>
      <c r="B14" s="72">
        <v>1016</v>
      </c>
      <c r="C14" s="73" t="s">
        <v>128</v>
      </c>
      <c r="D14" s="134">
        <f t="shared" si="0"/>
        <v>9</v>
      </c>
      <c r="E14" s="135">
        <v>43</v>
      </c>
      <c r="F14" s="135">
        <v>6</v>
      </c>
      <c r="G14" s="135">
        <v>1</v>
      </c>
      <c r="H14" s="135">
        <v>50</v>
      </c>
      <c r="I14" s="135">
        <v>64</v>
      </c>
      <c r="J14" s="135">
        <v>4</v>
      </c>
      <c r="K14" s="135">
        <v>6</v>
      </c>
      <c r="L14" s="135">
        <v>7</v>
      </c>
      <c r="M14" s="135">
        <v>2</v>
      </c>
      <c r="N14" s="135">
        <v>73</v>
      </c>
      <c r="O14" s="135">
        <v>0</v>
      </c>
      <c r="P14" s="135">
        <v>4</v>
      </c>
      <c r="Q14" s="135">
        <v>210</v>
      </c>
      <c r="R14" s="135">
        <v>504</v>
      </c>
      <c r="S14" s="136">
        <v>0.54830287206266315</v>
      </c>
    </row>
    <row r="15" spans="1:19" s="89" customFormat="1" ht="15" customHeight="1" x14ac:dyDescent="0.25">
      <c r="A15" s="59" t="s">
        <v>199</v>
      </c>
      <c r="B15" s="60">
        <v>1016</v>
      </c>
      <c r="C15" s="61" t="s">
        <v>11</v>
      </c>
      <c r="D15" s="137">
        <f t="shared" si="0"/>
        <v>21</v>
      </c>
      <c r="E15" s="138">
        <v>100</v>
      </c>
      <c r="F15" s="138">
        <v>12</v>
      </c>
      <c r="G15" s="138">
        <v>4</v>
      </c>
      <c r="H15" s="138">
        <v>116</v>
      </c>
      <c r="I15" s="138">
        <v>139</v>
      </c>
      <c r="J15" s="138">
        <v>13</v>
      </c>
      <c r="K15" s="138">
        <v>11</v>
      </c>
      <c r="L15" s="138">
        <v>9</v>
      </c>
      <c r="M15" s="138">
        <v>2</v>
      </c>
      <c r="N15" s="138">
        <v>118</v>
      </c>
      <c r="O15" s="138">
        <v>0</v>
      </c>
      <c r="P15" s="138">
        <v>10</v>
      </c>
      <c r="Q15" s="138">
        <v>418</v>
      </c>
      <c r="R15" s="138">
        <v>1008</v>
      </c>
      <c r="S15" s="139">
        <v>0.54830287206266315</v>
      </c>
    </row>
    <row r="16" spans="1:19" s="89" customFormat="1" ht="15" customHeight="1" x14ac:dyDescent="0.25">
      <c r="A16" s="71">
        <v>6</v>
      </c>
      <c r="B16" s="72">
        <v>1017</v>
      </c>
      <c r="C16" s="73" t="s">
        <v>126</v>
      </c>
      <c r="D16" s="134">
        <f t="shared" si="0"/>
        <v>2</v>
      </c>
      <c r="E16" s="135">
        <v>97</v>
      </c>
      <c r="F16" s="135">
        <v>4</v>
      </c>
      <c r="G16" s="135">
        <v>3</v>
      </c>
      <c r="H16" s="135">
        <v>104</v>
      </c>
      <c r="I16" s="135">
        <v>102</v>
      </c>
      <c r="J16" s="135">
        <v>10</v>
      </c>
      <c r="K16" s="135">
        <v>4</v>
      </c>
      <c r="L16" s="135">
        <v>7</v>
      </c>
      <c r="M16" s="135">
        <v>2</v>
      </c>
      <c r="N16" s="135">
        <v>60</v>
      </c>
      <c r="O16" s="135">
        <v>0</v>
      </c>
      <c r="P16" s="135">
        <v>8</v>
      </c>
      <c r="Q16" s="135">
        <v>297</v>
      </c>
      <c r="R16" s="135">
        <v>598</v>
      </c>
      <c r="S16" s="136">
        <v>0.54830287206266315</v>
      </c>
    </row>
    <row r="17" spans="1:19" s="89" customFormat="1" ht="15" customHeight="1" x14ac:dyDescent="0.25">
      <c r="A17" s="65">
        <v>7</v>
      </c>
      <c r="B17" s="66">
        <v>1017</v>
      </c>
      <c r="C17" s="67" t="s">
        <v>128</v>
      </c>
      <c r="D17" s="140">
        <f t="shared" si="0"/>
        <v>32</v>
      </c>
      <c r="E17" s="141">
        <v>70</v>
      </c>
      <c r="F17" s="141">
        <v>7</v>
      </c>
      <c r="G17" s="141">
        <v>4</v>
      </c>
      <c r="H17" s="141">
        <v>81</v>
      </c>
      <c r="I17" s="141">
        <v>113</v>
      </c>
      <c r="J17" s="141">
        <v>11</v>
      </c>
      <c r="K17" s="141">
        <v>2</v>
      </c>
      <c r="L17" s="141">
        <v>3</v>
      </c>
      <c r="M17" s="141">
        <v>1</v>
      </c>
      <c r="N17" s="141">
        <v>68</v>
      </c>
      <c r="O17" s="141">
        <v>0</v>
      </c>
      <c r="P17" s="141">
        <v>11</v>
      </c>
      <c r="Q17" s="141">
        <v>290</v>
      </c>
      <c r="R17" s="141">
        <v>597</v>
      </c>
      <c r="S17" s="142">
        <v>0.54830287206266315</v>
      </c>
    </row>
    <row r="18" spans="1:19" s="89" customFormat="1" ht="15" customHeight="1" x14ac:dyDescent="0.25">
      <c r="A18" s="71">
        <v>8</v>
      </c>
      <c r="B18" s="72">
        <v>1017</v>
      </c>
      <c r="C18" s="73" t="s">
        <v>129</v>
      </c>
      <c r="D18" s="134">
        <f t="shared" si="0"/>
        <v>21</v>
      </c>
      <c r="E18" s="135">
        <v>78</v>
      </c>
      <c r="F18" s="135">
        <v>8</v>
      </c>
      <c r="G18" s="135">
        <v>2</v>
      </c>
      <c r="H18" s="135">
        <v>88</v>
      </c>
      <c r="I18" s="135">
        <v>109</v>
      </c>
      <c r="J18" s="135">
        <v>5</v>
      </c>
      <c r="K18" s="135">
        <v>4</v>
      </c>
      <c r="L18" s="135">
        <v>5</v>
      </c>
      <c r="M18" s="135">
        <v>1</v>
      </c>
      <c r="N18" s="135">
        <v>63</v>
      </c>
      <c r="O18" s="135">
        <v>0</v>
      </c>
      <c r="P18" s="135">
        <v>6</v>
      </c>
      <c r="Q18" s="135">
        <v>281</v>
      </c>
      <c r="R18" s="135">
        <v>597</v>
      </c>
      <c r="S18" s="136">
        <v>0.54830287206266315</v>
      </c>
    </row>
    <row r="19" spans="1:19" s="89" customFormat="1" ht="15" customHeight="1" x14ac:dyDescent="0.25">
      <c r="A19" s="65">
        <v>9</v>
      </c>
      <c r="B19" s="66">
        <v>1017</v>
      </c>
      <c r="C19" s="67" t="s">
        <v>150</v>
      </c>
      <c r="D19" s="140">
        <f t="shared" si="0"/>
        <v>34</v>
      </c>
      <c r="E19" s="141">
        <v>120</v>
      </c>
      <c r="F19" s="141">
        <v>16</v>
      </c>
      <c r="G19" s="141">
        <v>2</v>
      </c>
      <c r="H19" s="141">
        <v>138</v>
      </c>
      <c r="I19" s="141">
        <v>172</v>
      </c>
      <c r="J19" s="141">
        <v>5</v>
      </c>
      <c r="K19" s="141">
        <v>4</v>
      </c>
      <c r="L19" s="141">
        <v>5</v>
      </c>
      <c r="M19" s="141">
        <v>7</v>
      </c>
      <c r="N19" s="141">
        <v>134</v>
      </c>
      <c r="O19" s="141">
        <v>0</v>
      </c>
      <c r="P19" s="141">
        <v>12</v>
      </c>
      <c r="Q19" s="141">
        <v>477</v>
      </c>
      <c r="R19" s="141">
        <v>0</v>
      </c>
      <c r="S19" s="142">
        <v>0.54830287206266315</v>
      </c>
    </row>
    <row r="20" spans="1:19" s="89" customFormat="1" ht="15" customHeight="1" x14ac:dyDescent="0.25">
      <c r="A20" s="59" t="s">
        <v>199</v>
      </c>
      <c r="B20" s="60">
        <v>1017</v>
      </c>
      <c r="C20" s="61" t="s">
        <v>13</v>
      </c>
      <c r="D20" s="137">
        <f t="shared" si="0"/>
        <v>85</v>
      </c>
      <c r="E20" s="138">
        <v>365</v>
      </c>
      <c r="F20" s="138">
        <v>35</v>
      </c>
      <c r="G20" s="138">
        <v>11</v>
      </c>
      <c r="H20" s="138">
        <v>411</v>
      </c>
      <c r="I20" s="138">
        <v>496</v>
      </c>
      <c r="J20" s="138">
        <v>31</v>
      </c>
      <c r="K20" s="138">
        <v>14</v>
      </c>
      <c r="L20" s="138">
        <v>20</v>
      </c>
      <c r="M20" s="138">
        <v>11</v>
      </c>
      <c r="N20" s="138">
        <v>325</v>
      </c>
      <c r="O20" s="138">
        <v>0</v>
      </c>
      <c r="P20" s="138">
        <v>37</v>
      </c>
      <c r="Q20" s="138">
        <v>1345</v>
      </c>
      <c r="R20" s="138">
        <v>1792</v>
      </c>
      <c r="S20" s="139">
        <v>0.54830287206266315</v>
      </c>
    </row>
    <row r="21" spans="1:19" s="89" customFormat="1" ht="15" customHeight="1" x14ac:dyDescent="0.25">
      <c r="A21" s="65">
        <v>10</v>
      </c>
      <c r="B21" s="66">
        <v>1018</v>
      </c>
      <c r="C21" s="67" t="s">
        <v>126</v>
      </c>
      <c r="D21" s="140">
        <f t="shared" si="0"/>
        <v>12</v>
      </c>
      <c r="E21" s="141">
        <v>91</v>
      </c>
      <c r="F21" s="141">
        <v>16</v>
      </c>
      <c r="G21" s="141">
        <v>1</v>
      </c>
      <c r="H21" s="141">
        <v>108</v>
      </c>
      <c r="I21" s="141">
        <v>120</v>
      </c>
      <c r="J21" s="141">
        <v>14</v>
      </c>
      <c r="K21" s="141">
        <v>2</v>
      </c>
      <c r="L21" s="141">
        <v>2</v>
      </c>
      <c r="M21" s="141">
        <v>1</v>
      </c>
      <c r="N21" s="141">
        <v>91</v>
      </c>
      <c r="O21" s="141">
        <v>1</v>
      </c>
      <c r="P21" s="141">
        <v>8</v>
      </c>
      <c r="Q21" s="141">
        <v>347</v>
      </c>
      <c r="R21" s="141">
        <v>664</v>
      </c>
      <c r="S21" s="142">
        <v>0.54830287206266315</v>
      </c>
    </row>
    <row r="22" spans="1:19" s="89" customFormat="1" ht="15" customHeight="1" x14ac:dyDescent="0.25">
      <c r="A22" s="71">
        <v>11</v>
      </c>
      <c r="B22" s="72">
        <v>1018</v>
      </c>
      <c r="C22" s="73" t="s">
        <v>128</v>
      </c>
      <c r="D22" s="134">
        <f t="shared" si="0"/>
        <v>17</v>
      </c>
      <c r="E22" s="135">
        <v>96</v>
      </c>
      <c r="F22" s="135">
        <v>9</v>
      </c>
      <c r="G22" s="135">
        <v>1</v>
      </c>
      <c r="H22" s="135">
        <v>106</v>
      </c>
      <c r="I22" s="135">
        <v>123</v>
      </c>
      <c r="J22" s="135">
        <v>10</v>
      </c>
      <c r="K22" s="135">
        <v>4</v>
      </c>
      <c r="L22" s="135">
        <v>5</v>
      </c>
      <c r="M22" s="135">
        <v>2</v>
      </c>
      <c r="N22" s="135">
        <v>92</v>
      </c>
      <c r="O22" s="135">
        <v>0</v>
      </c>
      <c r="P22" s="135">
        <v>7</v>
      </c>
      <c r="Q22" s="135">
        <v>349</v>
      </c>
      <c r="R22" s="135">
        <v>663</v>
      </c>
      <c r="S22" s="136">
        <v>0.54830287206266315</v>
      </c>
    </row>
    <row r="23" spans="1:19" s="89" customFormat="1" ht="15" customHeight="1" x14ac:dyDescent="0.25">
      <c r="A23" s="59" t="s">
        <v>199</v>
      </c>
      <c r="B23" s="60">
        <v>1018</v>
      </c>
      <c r="C23" s="61" t="s">
        <v>11</v>
      </c>
      <c r="D23" s="137">
        <f t="shared" si="0"/>
        <v>29</v>
      </c>
      <c r="E23" s="138">
        <v>187</v>
      </c>
      <c r="F23" s="138">
        <v>25</v>
      </c>
      <c r="G23" s="138">
        <v>2</v>
      </c>
      <c r="H23" s="138">
        <v>214</v>
      </c>
      <c r="I23" s="138">
        <v>243</v>
      </c>
      <c r="J23" s="138">
        <v>24</v>
      </c>
      <c r="K23" s="138">
        <v>6</v>
      </c>
      <c r="L23" s="138">
        <v>7</v>
      </c>
      <c r="M23" s="138">
        <v>3</v>
      </c>
      <c r="N23" s="138">
        <v>183</v>
      </c>
      <c r="O23" s="138">
        <v>1</v>
      </c>
      <c r="P23" s="138">
        <v>15</v>
      </c>
      <c r="Q23" s="138">
        <v>696</v>
      </c>
      <c r="R23" s="138">
        <v>1327</v>
      </c>
      <c r="S23" s="139">
        <v>0.54830287206266315</v>
      </c>
    </row>
    <row r="24" spans="1:19" s="89" customFormat="1" ht="15" customHeight="1" x14ac:dyDescent="0.25">
      <c r="A24" s="71">
        <v>12</v>
      </c>
      <c r="B24" s="72">
        <v>1019</v>
      </c>
      <c r="C24" s="73" t="s">
        <v>126</v>
      </c>
      <c r="D24" s="134">
        <f t="shared" si="0"/>
        <v>1</v>
      </c>
      <c r="E24" s="135">
        <v>88</v>
      </c>
      <c r="F24" s="135">
        <v>7</v>
      </c>
      <c r="G24" s="135">
        <v>3</v>
      </c>
      <c r="H24" s="135">
        <v>98</v>
      </c>
      <c r="I24" s="135">
        <v>97</v>
      </c>
      <c r="J24" s="135">
        <v>9</v>
      </c>
      <c r="K24" s="135">
        <v>6</v>
      </c>
      <c r="L24" s="135">
        <v>2</v>
      </c>
      <c r="M24" s="135">
        <v>0</v>
      </c>
      <c r="N24" s="135">
        <v>93</v>
      </c>
      <c r="O24" s="135">
        <v>0</v>
      </c>
      <c r="P24" s="135">
        <v>11</v>
      </c>
      <c r="Q24" s="135">
        <v>316</v>
      </c>
      <c r="R24" s="135">
        <v>691</v>
      </c>
      <c r="S24" s="136">
        <v>0.54830287206266315</v>
      </c>
    </row>
    <row r="25" spans="1:19" s="89" customFormat="1" ht="15" customHeight="1" x14ac:dyDescent="0.25">
      <c r="A25" s="65">
        <v>13</v>
      </c>
      <c r="B25" s="66">
        <v>1019</v>
      </c>
      <c r="C25" s="67" t="s">
        <v>128</v>
      </c>
      <c r="D25" s="140">
        <f t="shared" si="0"/>
        <v>6</v>
      </c>
      <c r="E25" s="141">
        <v>100</v>
      </c>
      <c r="F25" s="141">
        <v>9</v>
      </c>
      <c r="G25" s="141">
        <v>5</v>
      </c>
      <c r="H25" s="141">
        <v>114</v>
      </c>
      <c r="I25" s="141">
        <v>108</v>
      </c>
      <c r="J25" s="141">
        <v>8</v>
      </c>
      <c r="K25" s="141">
        <v>11</v>
      </c>
      <c r="L25" s="141">
        <v>2</v>
      </c>
      <c r="M25" s="141">
        <v>3</v>
      </c>
      <c r="N25" s="141">
        <v>99</v>
      </c>
      <c r="O25" s="141">
        <v>0</v>
      </c>
      <c r="P25" s="141">
        <v>10</v>
      </c>
      <c r="Q25" s="141">
        <v>355</v>
      </c>
      <c r="R25" s="141">
        <v>690</v>
      </c>
      <c r="S25" s="142">
        <v>0.54830287206266315</v>
      </c>
    </row>
    <row r="26" spans="1:19" s="89" customFormat="1" ht="15" customHeight="1" x14ac:dyDescent="0.25">
      <c r="A26" s="71">
        <v>14</v>
      </c>
      <c r="B26" s="72">
        <v>1019</v>
      </c>
      <c r="C26" s="73" t="s">
        <v>129</v>
      </c>
      <c r="D26" s="134">
        <f t="shared" si="0"/>
        <v>6</v>
      </c>
      <c r="E26" s="135">
        <v>88</v>
      </c>
      <c r="F26" s="135">
        <v>4</v>
      </c>
      <c r="G26" s="135">
        <v>1</v>
      </c>
      <c r="H26" s="135">
        <v>93</v>
      </c>
      <c r="I26" s="135">
        <v>81</v>
      </c>
      <c r="J26" s="135">
        <v>5</v>
      </c>
      <c r="K26" s="135">
        <v>10</v>
      </c>
      <c r="L26" s="135">
        <v>3</v>
      </c>
      <c r="M26" s="135">
        <v>2</v>
      </c>
      <c r="N26" s="135">
        <v>99</v>
      </c>
      <c r="O26" s="135">
        <v>0</v>
      </c>
      <c r="P26" s="135">
        <v>5</v>
      </c>
      <c r="Q26" s="135">
        <v>298</v>
      </c>
      <c r="R26" s="135">
        <v>690</v>
      </c>
      <c r="S26" s="136">
        <v>0.54830287206266315</v>
      </c>
    </row>
    <row r="27" spans="1:19" s="89" customFormat="1" ht="15" customHeight="1" x14ac:dyDescent="0.25">
      <c r="A27" s="59" t="s">
        <v>199</v>
      </c>
      <c r="B27" s="60">
        <v>1019</v>
      </c>
      <c r="C27" s="61" t="s">
        <v>12</v>
      </c>
      <c r="D27" s="137">
        <f t="shared" si="0"/>
        <v>14</v>
      </c>
      <c r="E27" s="138">
        <v>276</v>
      </c>
      <c r="F27" s="138">
        <v>20</v>
      </c>
      <c r="G27" s="138">
        <v>9</v>
      </c>
      <c r="H27" s="138">
        <v>305</v>
      </c>
      <c r="I27" s="138">
        <v>286</v>
      </c>
      <c r="J27" s="138">
        <v>22</v>
      </c>
      <c r="K27" s="138">
        <v>27</v>
      </c>
      <c r="L27" s="138">
        <v>7</v>
      </c>
      <c r="M27" s="138">
        <v>5</v>
      </c>
      <c r="N27" s="138">
        <v>291</v>
      </c>
      <c r="O27" s="138">
        <v>0</v>
      </c>
      <c r="P27" s="138">
        <v>26</v>
      </c>
      <c r="Q27" s="138">
        <v>969</v>
      </c>
      <c r="R27" s="138">
        <v>2071</v>
      </c>
      <c r="S27" s="139">
        <v>0.54830287206266315</v>
      </c>
    </row>
    <row r="28" spans="1:19" s="89" customFormat="1" ht="15" customHeight="1" x14ac:dyDescent="0.25">
      <c r="A28" s="71">
        <v>15</v>
      </c>
      <c r="B28" s="72">
        <v>1020</v>
      </c>
      <c r="C28" s="73" t="s">
        <v>126</v>
      </c>
      <c r="D28" s="134">
        <f t="shared" si="0"/>
        <v>57</v>
      </c>
      <c r="E28" s="135">
        <v>107</v>
      </c>
      <c r="F28" s="135">
        <v>6</v>
      </c>
      <c r="G28" s="135">
        <v>1</v>
      </c>
      <c r="H28" s="135">
        <v>114</v>
      </c>
      <c r="I28" s="135">
        <v>171</v>
      </c>
      <c r="J28" s="135">
        <v>5</v>
      </c>
      <c r="K28" s="135">
        <v>2</v>
      </c>
      <c r="L28" s="135">
        <v>5</v>
      </c>
      <c r="M28" s="135">
        <v>7</v>
      </c>
      <c r="N28" s="135">
        <v>96</v>
      </c>
      <c r="O28" s="135">
        <v>0</v>
      </c>
      <c r="P28" s="135">
        <v>5</v>
      </c>
      <c r="Q28" s="135">
        <v>405</v>
      </c>
      <c r="R28" s="135">
        <v>703</v>
      </c>
      <c r="S28" s="136">
        <v>0.54830287206266315</v>
      </c>
    </row>
    <row r="29" spans="1:19" s="89" customFormat="1" ht="15" customHeight="1" x14ac:dyDescent="0.25">
      <c r="A29" s="65">
        <v>16</v>
      </c>
      <c r="B29" s="66">
        <v>1020</v>
      </c>
      <c r="C29" s="67" t="s">
        <v>128</v>
      </c>
      <c r="D29" s="140">
        <f t="shared" si="0"/>
        <v>53</v>
      </c>
      <c r="E29" s="141">
        <v>78</v>
      </c>
      <c r="F29" s="141">
        <v>4</v>
      </c>
      <c r="G29" s="141">
        <v>0</v>
      </c>
      <c r="H29" s="141">
        <v>82</v>
      </c>
      <c r="I29" s="141">
        <v>167</v>
      </c>
      <c r="J29" s="141">
        <v>4</v>
      </c>
      <c r="K29" s="141">
        <v>2</v>
      </c>
      <c r="L29" s="141">
        <v>3</v>
      </c>
      <c r="M29" s="141">
        <v>18</v>
      </c>
      <c r="N29" s="141">
        <v>114</v>
      </c>
      <c r="O29" s="141">
        <v>0</v>
      </c>
      <c r="P29" s="141">
        <v>8</v>
      </c>
      <c r="Q29" s="141">
        <v>398</v>
      </c>
      <c r="R29" s="141">
        <v>702</v>
      </c>
      <c r="S29" s="142">
        <v>0.54830287206266315</v>
      </c>
    </row>
    <row r="30" spans="1:19" s="89" customFormat="1" ht="15" customHeight="1" x14ac:dyDescent="0.25">
      <c r="A30" s="59" t="s">
        <v>199</v>
      </c>
      <c r="B30" s="60">
        <v>1020</v>
      </c>
      <c r="C30" s="61" t="s">
        <v>11</v>
      </c>
      <c r="D30" s="137">
        <f t="shared" si="0"/>
        <v>128</v>
      </c>
      <c r="E30" s="138">
        <v>185</v>
      </c>
      <c r="F30" s="138">
        <v>10</v>
      </c>
      <c r="G30" s="138">
        <v>1</v>
      </c>
      <c r="H30" s="138">
        <v>196</v>
      </c>
      <c r="I30" s="138">
        <v>338</v>
      </c>
      <c r="J30" s="138">
        <v>9</v>
      </c>
      <c r="K30" s="138">
        <v>4</v>
      </c>
      <c r="L30" s="138">
        <v>8</v>
      </c>
      <c r="M30" s="138">
        <v>25</v>
      </c>
      <c r="N30" s="138">
        <v>210</v>
      </c>
      <c r="O30" s="138">
        <v>0</v>
      </c>
      <c r="P30" s="138">
        <v>13</v>
      </c>
      <c r="Q30" s="138">
        <v>803</v>
      </c>
      <c r="R30" s="138">
        <v>1405</v>
      </c>
      <c r="S30" s="139">
        <v>0.54830287206266315</v>
      </c>
    </row>
    <row r="31" spans="1:19" s="89" customFormat="1" ht="15" customHeight="1" x14ac:dyDescent="0.25">
      <c r="A31" s="65">
        <v>17</v>
      </c>
      <c r="B31" s="66">
        <v>1021</v>
      </c>
      <c r="C31" s="67" t="s">
        <v>126</v>
      </c>
      <c r="D31" s="140">
        <f t="shared" si="0"/>
        <v>1</v>
      </c>
      <c r="E31" s="141">
        <v>93</v>
      </c>
      <c r="F31" s="141">
        <v>7</v>
      </c>
      <c r="G31" s="141">
        <v>0</v>
      </c>
      <c r="H31" s="141">
        <v>100</v>
      </c>
      <c r="I31" s="141">
        <v>101</v>
      </c>
      <c r="J31" s="141">
        <v>12</v>
      </c>
      <c r="K31" s="141">
        <v>1</v>
      </c>
      <c r="L31" s="141">
        <v>3</v>
      </c>
      <c r="M31" s="141">
        <v>1</v>
      </c>
      <c r="N31" s="141">
        <v>75</v>
      </c>
      <c r="O31" s="141">
        <v>0</v>
      </c>
      <c r="P31" s="141">
        <v>10</v>
      </c>
      <c r="Q31" s="141">
        <v>303</v>
      </c>
      <c r="R31" s="141">
        <v>557</v>
      </c>
      <c r="S31" s="142">
        <v>0.54830287206266315</v>
      </c>
    </row>
    <row r="32" spans="1:19" s="89" customFormat="1" ht="15" customHeight="1" x14ac:dyDescent="0.25">
      <c r="A32" s="71">
        <v>18</v>
      </c>
      <c r="B32" s="72">
        <v>1021</v>
      </c>
      <c r="C32" s="73" t="s">
        <v>128</v>
      </c>
      <c r="D32" s="134">
        <f t="shared" si="0"/>
        <v>5</v>
      </c>
      <c r="E32" s="135">
        <v>79</v>
      </c>
      <c r="F32" s="135">
        <v>4</v>
      </c>
      <c r="G32" s="135">
        <v>2</v>
      </c>
      <c r="H32" s="135">
        <v>85</v>
      </c>
      <c r="I32" s="135">
        <v>80</v>
      </c>
      <c r="J32" s="135">
        <v>10</v>
      </c>
      <c r="K32" s="135">
        <v>2</v>
      </c>
      <c r="L32" s="135">
        <v>4</v>
      </c>
      <c r="M32" s="135">
        <v>4</v>
      </c>
      <c r="N32" s="135">
        <v>68</v>
      </c>
      <c r="O32" s="135">
        <v>0</v>
      </c>
      <c r="P32" s="135">
        <v>5</v>
      </c>
      <c r="Q32" s="135">
        <v>258</v>
      </c>
      <c r="R32" s="135">
        <v>556</v>
      </c>
      <c r="S32" s="136">
        <v>0.54830287206266315</v>
      </c>
    </row>
    <row r="33" spans="1:19" s="89" customFormat="1" ht="15" customHeight="1" x14ac:dyDescent="0.25">
      <c r="A33" s="65">
        <v>19</v>
      </c>
      <c r="B33" s="66">
        <v>1021</v>
      </c>
      <c r="C33" s="67" t="s">
        <v>129</v>
      </c>
      <c r="D33" s="140">
        <f t="shared" si="0"/>
        <v>11</v>
      </c>
      <c r="E33" s="141">
        <v>84</v>
      </c>
      <c r="F33" s="141">
        <v>7</v>
      </c>
      <c r="G33" s="141">
        <v>4</v>
      </c>
      <c r="H33" s="141">
        <v>95</v>
      </c>
      <c r="I33" s="141">
        <v>84</v>
      </c>
      <c r="J33" s="141">
        <v>9</v>
      </c>
      <c r="K33" s="141">
        <v>1</v>
      </c>
      <c r="L33" s="141">
        <v>2</v>
      </c>
      <c r="M33" s="141">
        <v>1</v>
      </c>
      <c r="N33" s="141">
        <v>83</v>
      </c>
      <c r="O33" s="141">
        <v>0</v>
      </c>
      <c r="P33" s="141">
        <v>6</v>
      </c>
      <c r="Q33" s="141">
        <v>281</v>
      </c>
      <c r="R33" s="141">
        <v>556</v>
      </c>
      <c r="S33" s="142">
        <v>0.54830287206266315</v>
      </c>
    </row>
    <row r="34" spans="1:19" s="89" customFormat="1" ht="15" customHeight="1" x14ac:dyDescent="0.25">
      <c r="A34" s="59" t="s">
        <v>199</v>
      </c>
      <c r="B34" s="60">
        <v>1021</v>
      </c>
      <c r="C34" s="61" t="s">
        <v>12</v>
      </c>
      <c r="D34" s="137">
        <f t="shared" si="0"/>
        <v>15</v>
      </c>
      <c r="E34" s="138">
        <v>256</v>
      </c>
      <c r="F34" s="138">
        <v>18</v>
      </c>
      <c r="G34" s="138">
        <v>6</v>
      </c>
      <c r="H34" s="138">
        <v>280</v>
      </c>
      <c r="I34" s="138">
        <v>265</v>
      </c>
      <c r="J34" s="138">
        <v>31</v>
      </c>
      <c r="K34" s="138">
        <v>4</v>
      </c>
      <c r="L34" s="138">
        <v>9</v>
      </c>
      <c r="M34" s="138">
        <v>6</v>
      </c>
      <c r="N34" s="138">
        <v>226</v>
      </c>
      <c r="O34" s="138">
        <v>0</v>
      </c>
      <c r="P34" s="138">
        <v>21</v>
      </c>
      <c r="Q34" s="138">
        <v>842</v>
      </c>
      <c r="R34" s="138">
        <v>1669</v>
      </c>
      <c r="S34" s="139">
        <v>0.54830287206266315</v>
      </c>
    </row>
    <row r="35" spans="1:19" s="89" customFormat="1" ht="15" customHeight="1" x14ac:dyDescent="0.25">
      <c r="A35" s="65">
        <v>20</v>
      </c>
      <c r="B35" s="66">
        <v>1022</v>
      </c>
      <c r="C35" s="67" t="s">
        <v>126</v>
      </c>
      <c r="D35" s="140">
        <f t="shared" si="0"/>
        <v>30</v>
      </c>
      <c r="E35" s="141">
        <v>76</v>
      </c>
      <c r="F35" s="141">
        <v>4</v>
      </c>
      <c r="G35" s="141">
        <v>0</v>
      </c>
      <c r="H35" s="141">
        <v>80</v>
      </c>
      <c r="I35" s="141">
        <v>110</v>
      </c>
      <c r="J35" s="141">
        <v>6</v>
      </c>
      <c r="K35" s="141">
        <v>2</v>
      </c>
      <c r="L35" s="141">
        <v>3</v>
      </c>
      <c r="M35" s="141">
        <v>0</v>
      </c>
      <c r="N35" s="141">
        <v>54</v>
      </c>
      <c r="O35" s="141">
        <v>1</v>
      </c>
      <c r="P35" s="141">
        <v>3</v>
      </c>
      <c r="Q35" s="141">
        <v>259</v>
      </c>
      <c r="R35" s="141">
        <v>491</v>
      </c>
      <c r="S35" s="142">
        <v>0.54830287206266315</v>
      </c>
    </row>
    <row r="36" spans="1:19" s="89" customFormat="1" ht="15" customHeight="1" x14ac:dyDescent="0.25">
      <c r="A36" s="71">
        <v>21</v>
      </c>
      <c r="B36" s="72">
        <v>1022</v>
      </c>
      <c r="C36" s="73" t="s">
        <v>128</v>
      </c>
      <c r="D36" s="134">
        <f t="shared" si="0"/>
        <v>1</v>
      </c>
      <c r="E36" s="135">
        <v>90</v>
      </c>
      <c r="F36" s="135">
        <v>3</v>
      </c>
      <c r="G36" s="135">
        <v>4</v>
      </c>
      <c r="H36" s="135">
        <v>97</v>
      </c>
      <c r="I36" s="135">
        <v>96</v>
      </c>
      <c r="J36" s="135">
        <v>7</v>
      </c>
      <c r="K36" s="135">
        <v>0</v>
      </c>
      <c r="L36" s="135">
        <v>6</v>
      </c>
      <c r="M36" s="135">
        <v>0</v>
      </c>
      <c r="N36" s="135">
        <v>55</v>
      </c>
      <c r="O36" s="135">
        <v>0</v>
      </c>
      <c r="P36" s="135">
        <v>9</v>
      </c>
      <c r="Q36" s="135">
        <v>270</v>
      </c>
      <c r="R36" s="135">
        <v>491</v>
      </c>
      <c r="S36" s="136">
        <v>0.54830287206266315</v>
      </c>
    </row>
    <row r="37" spans="1:19" s="89" customFormat="1" ht="15" customHeight="1" x14ac:dyDescent="0.25">
      <c r="A37" s="59" t="s">
        <v>199</v>
      </c>
      <c r="B37" s="60">
        <v>1022</v>
      </c>
      <c r="C37" s="61" t="s">
        <v>11</v>
      </c>
      <c r="D37" s="137">
        <f t="shared" si="0"/>
        <v>29</v>
      </c>
      <c r="E37" s="138">
        <v>166</v>
      </c>
      <c r="F37" s="138">
        <v>7</v>
      </c>
      <c r="G37" s="138">
        <v>4</v>
      </c>
      <c r="H37" s="138">
        <v>177</v>
      </c>
      <c r="I37" s="138">
        <v>206</v>
      </c>
      <c r="J37" s="138">
        <v>13</v>
      </c>
      <c r="K37" s="138">
        <v>2</v>
      </c>
      <c r="L37" s="138">
        <v>9</v>
      </c>
      <c r="M37" s="138">
        <v>0</v>
      </c>
      <c r="N37" s="138">
        <v>109</v>
      </c>
      <c r="O37" s="138">
        <v>1</v>
      </c>
      <c r="P37" s="138">
        <v>12</v>
      </c>
      <c r="Q37" s="138">
        <v>529</v>
      </c>
      <c r="R37" s="138">
        <v>982</v>
      </c>
      <c r="S37" s="139">
        <v>0.54830287206266315</v>
      </c>
    </row>
    <row r="38" spans="1:19" s="89" customFormat="1" ht="15" customHeight="1" x14ac:dyDescent="0.25">
      <c r="A38" s="71">
        <v>22</v>
      </c>
      <c r="B38" s="72">
        <v>1023</v>
      </c>
      <c r="C38" s="73" t="s">
        <v>126</v>
      </c>
      <c r="D38" s="134">
        <f t="shared" si="0"/>
        <v>47</v>
      </c>
      <c r="E38" s="135">
        <v>132</v>
      </c>
      <c r="F38" s="135">
        <v>8</v>
      </c>
      <c r="G38" s="135">
        <v>1</v>
      </c>
      <c r="H38" s="135">
        <v>141</v>
      </c>
      <c r="I38" s="135">
        <v>94</v>
      </c>
      <c r="J38" s="135">
        <v>13</v>
      </c>
      <c r="K38" s="135">
        <v>2</v>
      </c>
      <c r="L38" s="135">
        <v>7</v>
      </c>
      <c r="M38" s="135">
        <v>1</v>
      </c>
      <c r="N38" s="135">
        <v>63</v>
      </c>
      <c r="O38" s="135">
        <v>1</v>
      </c>
      <c r="P38" s="135">
        <v>13</v>
      </c>
      <c r="Q38" s="135">
        <v>335</v>
      </c>
      <c r="R38" s="135">
        <v>640</v>
      </c>
      <c r="S38" s="136">
        <v>0.54830287206266315</v>
      </c>
    </row>
    <row r="39" spans="1:19" s="89" customFormat="1" ht="15" customHeight="1" x14ac:dyDescent="0.25">
      <c r="A39" s="65">
        <v>23</v>
      </c>
      <c r="B39" s="66">
        <v>1023</v>
      </c>
      <c r="C39" s="67" t="s">
        <v>128</v>
      </c>
      <c r="D39" s="140">
        <f t="shared" si="0"/>
        <v>22</v>
      </c>
      <c r="E39" s="141">
        <v>93</v>
      </c>
      <c r="F39" s="141">
        <v>13</v>
      </c>
      <c r="G39" s="141">
        <v>6</v>
      </c>
      <c r="H39" s="141">
        <v>112</v>
      </c>
      <c r="I39" s="141">
        <v>90</v>
      </c>
      <c r="J39" s="141">
        <v>4</v>
      </c>
      <c r="K39" s="141">
        <v>0</v>
      </c>
      <c r="L39" s="141">
        <v>3</v>
      </c>
      <c r="M39" s="141">
        <v>1</v>
      </c>
      <c r="N39" s="141">
        <v>77</v>
      </c>
      <c r="O39" s="141">
        <v>0</v>
      </c>
      <c r="P39" s="141">
        <v>15</v>
      </c>
      <c r="Q39" s="141">
        <v>302</v>
      </c>
      <c r="R39" s="141">
        <v>640</v>
      </c>
      <c r="S39" s="142">
        <v>0.54830287206266315</v>
      </c>
    </row>
    <row r="40" spans="1:19" s="89" customFormat="1" ht="15" customHeight="1" x14ac:dyDescent="0.25">
      <c r="A40" s="71">
        <v>24</v>
      </c>
      <c r="B40" s="72">
        <v>1023</v>
      </c>
      <c r="C40" s="73" t="s">
        <v>129</v>
      </c>
      <c r="D40" s="134">
        <f t="shared" si="0"/>
        <v>17</v>
      </c>
      <c r="E40" s="135">
        <v>94</v>
      </c>
      <c r="F40" s="135">
        <v>13</v>
      </c>
      <c r="G40" s="135">
        <v>6</v>
      </c>
      <c r="H40" s="135">
        <v>113</v>
      </c>
      <c r="I40" s="135">
        <v>96</v>
      </c>
      <c r="J40" s="135">
        <v>5</v>
      </c>
      <c r="K40" s="135">
        <v>1</v>
      </c>
      <c r="L40" s="135">
        <v>1</v>
      </c>
      <c r="M40" s="135">
        <v>1</v>
      </c>
      <c r="N40" s="135">
        <v>64</v>
      </c>
      <c r="O40" s="135">
        <v>0</v>
      </c>
      <c r="P40" s="135">
        <v>3</v>
      </c>
      <c r="Q40" s="135">
        <v>284</v>
      </c>
      <c r="R40" s="135">
        <v>639</v>
      </c>
      <c r="S40" s="136">
        <v>0.54830287206266315</v>
      </c>
    </row>
    <row r="41" spans="1:19" s="89" customFormat="1" ht="15" customHeight="1" x14ac:dyDescent="0.25">
      <c r="A41" s="59" t="s">
        <v>199</v>
      </c>
      <c r="B41" s="60">
        <v>1023</v>
      </c>
      <c r="C41" s="61" t="s">
        <v>12</v>
      </c>
      <c r="D41" s="137">
        <f t="shared" si="0"/>
        <v>86</v>
      </c>
      <c r="E41" s="138">
        <v>319</v>
      </c>
      <c r="F41" s="138">
        <v>34</v>
      </c>
      <c r="G41" s="138">
        <v>13</v>
      </c>
      <c r="H41" s="138">
        <v>366</v>
      </c>
      <c r="I41" s="138">
        <v>280</v>
      </c>
      <c r="J41" s="138">
        <v>22</v>
      </c>
      <c r="K41" s="138">
        <v>3</v>
      </c>
      <c r="L41" s="138">
        <v>11</v>
      </c>
      <c r="M41" s="138">
        <v>3</v>
      </c>
      <c r="N41" s="138">
        <v>204</v>
      </c>
      <c r="O41" s="138">
        <v>1</v>
      </c>
      <c r="P41" s="138">
        <v>31</v>
      </c>
      <c r="Q41" s="138">
        <v>921</v>
      </c>
      <c r="R41" s="138">
        <v>1919</v>
      </c>
      <c r="S41" s="139">
        <v>0.54830287206266315</v>
      </c>
    </row>
    <row r="42" spans="1:19" s="89" customFormat="1" ht="15" customHeight="1" x14ac:dyDescent="0.25">
      <c r="A42" s="71">
        <v>25</v>
      </c>
      <c r="B42" s="72">
        <v>1024</v>
      </c>
      <c r="C42" s="73" t="s">
        <v>126</v>
      </c>
      <c r="D42" s="134">
        <f t="shared" si="0"/>
        <v>21</v>
      </c>
      <c r="E42" s="135">
        <v>131</v>
      </c>
      <c r="F42" s="135">
        <v>8</v>
      </c>
      <c r="G42" s="135">
        <v>11</v>
      </c>
      <c r="H42" s="135">
        <v>150</v>
      </c>
      <c r="I42" s="135">
        <v>129</v>
      </c>
      <c r="J42" s="135">
        <v>10</v>
      </c>
      <c r="K42" s="135">
        <v>3</v>
      </c>
      <c r="L42" s="135">
        <v>9</v>
      </c>
      <c r="M42" s="135">
        <v>1</v>
      </c>
      <c r="N42" s="135">
        <v>69</v>
      </c>
      <c r="O42" s="135">
        <v>0</v>
      </c>
      <c r="P42" s="135">
        <v>11</v>
      </c>
      <c r="Q42" s="135">
        <v>382</v>
      </c>
      <c r="R42" s="135">
        <v>707</v>
      </c>
      <c r="S42" s="136">
        <v>0.54830287206266315</v>
      </c>
    </row>
    <row r="43" spans="1:19" s="89" customFormat="1" ht="15" customHeight="1" x14ac:dyDescent="0.25">
      <c r="A43" s="65">
        <v>26</v>
      </c>
      <c r="B43" s="66">
        <v>1024</v>
      </c>
      <c r="C43" s="67" t="s">
        <v>128</v>
      </c>
      <c r="D43" s="140">
        <f t="shared" si="0"/>
        <v>7</v>
      </c>
      <c r="E43" s="141">
        <v>116</v>
      </c>
      <c r="F43" s="141">
        <v>4</v>
      </c>
      <c r="G43" s="141">
        <v>4</v>
      </c>
      <c r="H43" s="141">
        <v>124</v>
      </c>
      <c r="I43" s="141">
        <v>117</v>
      </c>
      <c r="J43" s="141">
        <v>13</v>
      </c>
      <c r="K43" s="141">
        <v>0</v>
      </c>
      <c r="L43" s="141">
        <v>6</v>
      </c>
      <c r="M43" s="141">
        <v>5</v>
      </c>
      <c r="N43" s="141">
        <v>66</v>
      </c>
      <c r="O43" s="141">
        <v>0</v>
      </c>
      <c r="P43" s="141">
        <v>8</v>
      </c>
      <c r="Q43" s="141">
        <v>339</v>
      </c>
      <c r="R43" s="141">
        <v>707</v>
      </c>
      <c r="S43" s="142">
        <v>0.54830287206266315</v>
      </c>
    </row>
    <row r="44" spans="1:19" s="89" customFormat="1" ht="15" customHeight="1" x14ac:dyDescent="0.25">
      <c r="A44" s="71">
        <v>27</v>
      </c>
      <c r="B44" s="72">
        <v>1024</v>
      </c>
      <c r="C44" s="73" t="s">
        <v>129</v>
      </c>
      <c r="D44" s="134">
        <f t="shared" si="0"/>
        <v>18</v>
      </c>
      <c r="E44" s="135">
        <v>119</v>
      </c>
      <c r="F44" s="135">
        <v>5</v>
      </c>
      <c r="G44" s="135">
        <v>2</v>
      </c>
      <c r="H44" s="135">
        <v>126</v>
      </c>
      <c r="I44" s="135">
        <v>106</v>
      </c>
      <c r="J44" s="135">
        <v>4</v>
      </c>
      <c r="K44" s="135">
        <v>4</v>
      </c>
      <c r="L44" s="135">
        <v>8</v>
      </c>
      <c r="M44" s="135">
        <v>4</v>
      </c>
      <c r="N44" s="135">
        <v>108</v>
      </c>
      <c r="O44" s="135">
        <v>1</v>
      </c>
      <c r="P44" s="135">
        <v>10</v>
      </c>
      <c r="Q44" s="135">
        <v>371</v>
      </c>
      <c r="R44" s="135">
        <v>707</v>
      </c>
      <c r="S44" s="136">
        <v>0.54830287206266315</v>
      </c>
    </row>
    <row r="45" spans="1:19" s="89" customFormat="1" ht="15" customHeight="1" x14ac:dyDescent="0.25">
      <c r="A45" s="65">
        <v>28</v>
      </c>
      <c r="B45" s="66">
        <v>1024</v>
      </c>
      <c r="C45" s="67" t="s">
        <v>138</v>
      </c>
      <c r="D45" s="140">
        <f t="shared" si="0"/>
        <v>44</v>
      </c>
      <c r="E45" s="141">
        <v>128</v>
      </c>
      <c r="F45" s="141">
        <v>8</v>
      </c>
      <c r="G45" s="141">
        <v>3</v>
      </c>
      <c r="H45" s="141">
        <v>139</v>
      </c>
      <c r="I45" s="141">
        <v>95</v>
      </c>
      <c r="J45" s="141">
        <v>5</v>
      </c>
      <c r="K45" s="141">
        <v>3</v>
      </c>
      <c r="L45" s="141">
        <v>8</v>
      </c>
      <c r="M45" s="141">
        <v>6</v>
      </c>
      <c r="N45" s="141">
        <v>84</v>
      </c>
      <c r="O45" s="141">
        <v>0</v>
      </c>
      <c r="P45" s="141">
        <v>14</v>
      </c>
      <c r="Q45" s="141">
        <v>354</v>
      </c>
      <c r="R45" s="141">
        <v>706</v>
      </c>
      <c r="S45" s="142">
        <v>0.54830287206266315</v>
      </c>
    </row>
    <row r="46" spans="1:19" s="89" customFormat="1" ht="15" customHeight="1" x14ac:dyDescent="0.25">
      <c r="A46" s="59" t="s">
        <v>199</v>
      </c>
      <c r="B46" s="60">
        <v>1024</v>
      </c>
      <c r="C46" s="61" t="s">
        <v>13</v>
      </c>
      <c r="D46" s="137">
        <f t="shared" si="0"/>
        <v>92</v>
      </c>
      <c r="E46" s="138">
        <v>494</v>
      </c>
      <c r="F46" s="138">
        <v>25</v>
      </c>
      <c r="G46" s="138">
        <v>20</v>
      </c>
      <c r="H46" s="138">
        <v>539</v>
      </c>
      <c r="I46" s="138">
        <v>447</v>
      </c>
      <c r="J46" s="138">
        <v>32</v>
      </c>
      <c r="K46" s="138">
        <v>10</v>
      </c>
      <c r="L46" s="138">
        <v>31</v>
      </c>
      <c r="M46" s="138">
        <v>16</v>
      </c>
      <c r="N46" s="138">
        <v>327</v>
      </c>
      <c r="O46" s="138">
        <v>1</v>
      </c>
      <c r="P46" s="138">
        <v>43</v>
      </c>
      <c r="Q46" s="138">
        <v>1446</v>
      </c>
      <c r="R46" s="138">
        <v>2827</v>
      </c>
      <c r="S46" s="139">
        <v>0.54830287206266315</v>
      </c>
    </row>
    <row r="47" spans="1:19" s="89" customFormat="1" ht="15" customHeight="1" x14ac:dyDescent="0.25">
      <c r="A47" s="65">
        <v>29</v>
      </c>
      <c r="B47" s="66">
        <v>1025</v>
      </c>
      <c r="C47" s="67" t="s">
        <v>126</v>
      </c>
      <c r="D47" s="140">
        <f t="shared" si="0"/>
        <v>25</v>
      </c>
      <c r="E47" s="141">
        <v>55</v>
      </c>
      <c r="F47" s="141">
        <v>3</v>
      </c>
      <c r="G47" s="141">
        <v>0</v>
      </c>
      <c r="H47" s="141">
        <v>58</v>
      </c>
      <c r="I47" s="141">
        <v>83</v>
      </c>
      <c r="J47" s="141">
        <v>31</v>
      </c>
      <c r="K47" s="141">
        <v>3</v>
      </c>
      <c r="L47" s="141">
        <v>23</v>
      </c>
      <c r="M47" s="141">
        <v>1</v>
      </c>
      <c r="N47" s="141">
        <v>46</v>
      </c>
      <c r="O47" s="141">
        <v>0</v>
      </c>
      <c r="P47" s="141">
        <v>5</v>
      </c>
      <c r="Q47" s="141">
        <v>250</v>
      </c>
      <c r="R47" s="141">
        <v>474</v>
      </c>
      <c r="S47" s="142">
        <v>0.54830287206266315</v>
      </c>
    </row>
    <row r="48" spans="1:19" s="89" customFormat="1" ht="15" customHeight="1" x14ac:dyDescent="0.25">
      <c r="A48" s="59" t="s">
        <v>199</v>
      </c>
      <c r="B48" s="60">
        <v>1025</v>
      </c>
      <c r="C48" s="61" t="s">
        <v>9</v>
      </c>
      <c r="D48" s="137">
        <f t="shared" si="0"/>
        <v>25</v>
      </c>
      <c r="E48" s="138">
        <v>55</v>
      </c>
      <c r="F48" s="138">
        <v>3</v>
      </c>
      <c r="G48" s="138">
        <v>0</v>
      </c>
      <c r="H48" s="138">
        <v>58</v>
      </c>
      <c r="I48" s="138">
        <v>83</v>
      </c>
      <c r="J48" s="138">
        <v>31</v>
      </c>
      <c r="K48" s="138">
        <v>3</v>
      </c>
      <c r="L48" s="138">
        <v>23</v>
      </c>
      <c r="M48" s="138">
        <v>1</v>
      </c>
      <c r="N48" s="138">
        <v>46</v>
      </c>
      <c r="O48" s="138">
        <v>0</v>
      </c>
      <c r="P48" s="138">
        <v>5</v>
      </c>
      <c r="Q48" s="138">
        <v>250</v>
      </c>
      <c r="R48" s="138">
        <v>474</v>
      </c>
      <c r="S48" s="139">
        <v>0.54830287206266315</v>
      </c>
    </row>
    <row r="49" spans="1:19" s="89" customFormat="1" ht="15" customHeight="1" x14ac:dyDescent="0.25">
      <c r="A49" s="65">
        <v>30</v>
      </c>
      <c r="B49" s="66">
        <v>1026</v>
      </c>
      <c r="C49" s="67" t="s">
        <v>126</v>
      </c>
      <c r="D49" s="140">
        <f t="shared" si="0"/>
        <v>40</v>
      </c>
      <c r="E49" s="141">
        <v>16</v>
      </c>
      <c r="F49" s="141">
        <v>0</v>
      </c>
      <c r="G49" s="141">
        <v>0</v>
      </c>
      <c r="H49" s="141">
        <v>16</v>
      </c>
      <c r="I49" s="141">
        <v>56</v>
      </c>
      <c r="J49" s="141">
        <v>0</v>
      </c>
      <c r="K49" s="141">
        <v>0</v>
      </c>
      <c r="L49" s="141">
        <v>0</v>
      </c>
      <c r="M49" s="141">
        <v>0</v>
      </c>
      <c r="N49" s="141">
        <v>8</v>
      </c>
      <c r="O49" s="141">
        <v>0</v>
      </c>
      <c r="P49" s="141">
        <v>0</v>
      </c>
      <c r="Q49" s="141">
        <v>80</v>
      </c>
      <c r="R49" s="141">
        <v>147</v>
      </c>
      <c r="S49" s="142">
        <v>0.54830287206266315</v>
      </c>
    </row>
    <row r="50" spans="1:19" s="89" customFormat="1" ht="15" customHeight="1" x14ac:dyDescent="0.25">
      <c r="A50" s="59" t="s">
        <v>199</v>
      </c>
      <c r="B50" s="60">
        <v>1026</v>
      </c>
      <c r="C50" s="61" t="s">
        <v>9</v>
      </c>
      <c r="D50" s="137">
        <f t="shared" si="0"/>
        <v>40</v>
      </c>
      <c r="E50" s="138">
        <v>16</v>
      </c>
      <c r="F50" s="138">
        <v>0</v>
      </c>
      <c r="G50" s="138">
        <v>0</v>
      </c>
      <c r="H50" s="138">
        <v>16</v>
      </c>
      <c r="I50" s="138">
        <v>56</v>
      </c>
      <c r="J50" s="138">
        <v>0</v>
      </c>
      <c r="K50" s="138">
        <v>0</v>
      </c>
      <c r="L50" s="138">
        <v>0</v>
      </c>
      <c r="M50" s="138">
        <v>0</v>
      </c>
      <c r="N50" s="138">
        <v>8</v>
      </c>
      <c r="O50" s="138">
        <v>0</v>
      </c>
      <c r="P50" s="138">
        <v>0</v>
      </c>
      <c r="Q50" s="138">
        <v>80</v>
      </c>
      <c r="R50" s="138">
        <v>147</v>
      </c>
      <c r="S50" s="139">
        <v>0.54830287206266315</v>
      </c>
    </row>
    <row r="51" spans="1:19" s="89" customFormat="1" ht="14.1" customHeight="1" x14ac:dyDescent="0.25">
      <c r="A51" s="65">
        <v>31</v>
      </c>
      <c r="B51" s="66">
        <v>1027</v>
      </c>
      <c r="C51" s="67" t="s">
        <v>126</v>
      </c>
      <c r="D51" s="140">
        <f t="shared" si="0"/>
        <v>14</v>
      </c>
      <c r="E51" s="141">
        <v>70</v>
      </c>
      <c r="F51" s="141">
        <v>8</v>
      </c>
      <c r="G51" s="141">
        <v>1</v>
      </c>
      <c r="H51" s="141">
        <v>79</v>
      </c>
      <c r="I51" s="141">
        <v>59</v>
      </c>
      <c r="J51" s="141">
        <v>3</v>
      </c>
      <c r="K51" s="141">
        <v>2</v>
      </c>
      <c r="L51" s="141">
        <v>9</v>
      </c>
      <c r="M51" s="141">
        <v>0</v>
      </c>
      <c r="N51" s="141">
        <v>65</v>
      </c>
      <c r="O51" s="141">
        <v>0</v>
      </c>
      <c r="P51" s="141">
        <v>12</v>
      </c>
      <c r="Q51" s="141">
        <v>229</v>
      </c>
      <c r="R51" s="141">
        <v>677</v>
      </c>
      <c r="S51" s="142">
        <v>0.54830287206266315</v>
      </c>
    </row>
    <row r="52" spans="1:19" s="89" customFormat="1" ht="14.1" customHeight="1" x14ac:dyDescent="0.25">
      <c r="A52" s="59" t="s">
        <v>199</v>
      </c>
      <c r="B52" s="60">
        <v>1027</v>
      </c>
      <c r="C52" s="61" t="s">
        <v>9</v>
      </c>
      <c r="D52" s="137">
        <f t="shared" si="0"/>
        <v>14</v>
      </c>
      <c r="E52" s="138">
        <v>70</v>
      </c>
      <c r="F52" s="138">
        <v>8</v>
      </c>
      <c r="G52" s="138">
        <v>1</v>
      </c>
      <c r="H52" s="138">
        <v>79</v>
      </c>
      <c r="I52" s="138">
        <v>59</v>
      </c>
      <c r="J52" s="138">
        <v>3</v>
      </c>
      <c r="K52" s="138">
        <v>2</v>
      </c>
      <c r="L52" s="138">
        <v>9</v>
      </c>
      <c r="M52" s="138">
        <v>0</v>
      </c>
      <c r="N52" s="138">
        <v>65</v>
      </c>
      <c r="O52" s="138">
        <v>0</v>
      </c>
      <c r="P52" s="138">
        <v>12</v>
      </c>
      <c r="Q52" s="138">
        <v>229</v>
      </c>
      <c r="R52" s="138">
        <v>677</v>
      </c>
      <c r="S52" s="139">
        <v>0.54830287206266315</v>
      </c>
    </row>
    <row r="53" spans="1:19" s="89" customFormat="1" ht="14.1" customHeight="1" x14ac:dyDescent="0.25">
      <c r="A53" s="65">
        <v>32</v>
      </c>
      <c r="B53" s="66">
        <v>1028</v>
      </c>
      <c r="C53" s="67" t="s">
        <v>126</v>
      </c>
      <c r="D53" s="140">
        <f t="shared" si="0"/>
        <v>47</v>
      </c>
      <c r="E53" s="141">
        <v>53</v>
      </c>
      <c r="F53" s="141">
        <v>31</v>
      </c>
      <c r="G53" s="141">
        <v>1</v>
      </c>
      <c r="H53" s="141">
        <v>85</v>
      </c>
      <c r="I53" s="141">
        <v>38</v>
      </c>
      <c r="J53" s="141">
        <v>2</v>
      </c>
      <c r="K53" s="141">
        <v>1</v>
      </c>
      <c r="L53" s="141">
        <v>2</v>
      </c>
      <c r="M53" s="141">
        <v>5</v>
      </c>
      <c r="N53" s="141">
        <v>20</v>
      </c>
      <c r="O53" s="141">
        <v>0</v>
      </c>
      <c r="P53" s="141">
        <v>5</v>
      </c>
      <c r="Q53" s="141">
        <v>158</v>
      </c>
      <c r="R53" s="141">
        <v>403</v>
      </c>
      <c r="S53" s="142">
        <v>0.54830287206266304</v>
      </c>
    </row>
    <row r="54" spans="1:19" s="89" customFormat="1" ht="14.1" customHeight="1" x14ac:dyDescent="0.25">
      <c r="A54" s="71">
        <v>33</v>
      </c>
      <c r="B54" s="72">
        <v>1028</v>
      </c>
      <c r="C54" s="73" t="s">
        <v>128</v>
      </c>
      <c r="D54" s="134">
        <f t="shared" si="0"/>
        <v>26</v>
      </c>
      <c r="E54" s="135">
        <v>36</v>
      </c>
      <c r="F54" s="135">
        <v>24</v>
      </c>
      <c r="G54" s="135">
        <v>1</v>
      </c>
      <c r="H54" s="135">
        <v>61</v>
      </c>
      <c r="I54" s="135">
        <v>35</v>
      </c>
      <c r="J54" s="135">
        <v>9</v>
      </c>
      <c r="K54" s="135">
        <v>1</v>
      </c>
      <c r="L54" s="135">
        <v>1</v>
      </c>
      <c r="M54" s="135">
        <v>15</v>
      </c>
      <c r="N54" s="135">
        <v>28</v>
      </c>
      <c r="O54" s="135">
        <v>0</v>
      </c>
      <c r="P54" s="135">
        <v>3</v>
      </c>
      <c r="Q54" s="135">
        <v>153</v>
      </c>
      <c r="R54" s="135">
        <v>402</v>
      </c>
      <c r="S54" s="136">
        <v>0.54830287206266315</v>
      </c>
    </row>
    <row r="55" spans="1:19" s="89" customFormat="1" ht="14.1" customHeight="1" x14ac:dyDescent="0.25">
      <c r="A55" s="59" t="s">
        <v>199</v>
      </c>
      <c r="B55" s="60">
        <v>1028</v>
      </c>
      <c r="C55" s="61" t="s">
        <v>11</v>
      </c>
      <c r="D55" s="137">
        <f t="shared" si="0"/>
        <v>73</v>
      </c>
      <c r="E55" s="138">
        <v>89</v>
      </c>
      <c r="F55" s="138">
        <v>55</v>
      </c>
      <c r="G55" s="138">
        <v>2</v>
      </c>
      <c r="H55" s="138">
        <v>146</v>
      </c>
      <c r="I55" s="138">
        <v>73</v>
      </c>
      <c r="J55" s="138">
        <v>11</v>
      </c>
      <c r="K55" s="138">
        <v>2</v>
      </c>
      <c r="L55" s="138">
        <v>3</v>
      </c>
      <c r="M55" s="138">
        <v>20</v>
      </c>
      <c r="N55" s="138">
        <v>48</v>
      </c>
      <c r="O55" s="138">
        <v>0</v>
      </c>
      <c r="P55" s="138">
        <v>8</v>
      </c>
      <c r="Q55" s="138">
        <v>311</v>
      </c>
      <c r="R55" s="138">
        <v>805</v>
      </c>
      <c r="S55" s="139">
        <v>0.54830287206266315</v>
      </c>
    </row>
    <row r="56" spans="1:19" s="89" customFormat="1" ht="14.1" customHeight="1" x14ac:dyDescent="0.25">
      <c r="A56" s="71">
        <v>34</v>
      </c>
      <c r="B56" s="72">
        <v>1029</v>
      </c>
      <c r="C56" s="73" t="s">
        <v>126</v>
      </c>
      <c r="D56" s="134">
        <f t="shared" si="0"/>
        <v>43</v>
      </c>
      <c r="E56" s="135">
        <v>35</v>
      </c>
      <c r="F56" s="135">
        <v>1</v>
      </c>
      <c r="G56" s="135">
        <v>3</v>
      </c>
      <c r="H56" s="135">
        <v>39</v>
      </c>
      <c r="I56" s="135">
        <v>82</v>
      </c>
      <c r="J56" s="135">
        <v>20</v>
      </c>
      <c r="K56" s="135">
        <v>1</v>
      </c>
      <c r="L56" s="135">
        <v>2</v>
      </c>
      <c r="M56" s="135">
        <v>0</v>
      </c>
      <c r="N56" s="135">
        <v>16</v>
      </c>
      <c r="O56" s="135">
        <v>0</v>
      </c>
      <c r="P56" s="135">
        <v>4</v>
      </c>
      <c r="Q56" s="135">
        <v>164</v>
      </c>
      <c r="R56" s="135">
        <v>386</v>
      </c>
      <c r="S56" s="136">
        <v>0.54830287206266315</v>
      </c>
    </row>
    <row r="57" spans="1:19" s="89" customFormat="1" ht="14.1" customHeight="1" x14ac:dyDescent="0.25">
      <c r="A57" s="65">
        <v>35</v>
      </c>
      <c r="B57" s="66">
        <v>1029</v>
      </c>
      <c r="C57" s="67" t="s">
        <v>128</v>
      </c>
      <c r="D57" s="140">
        <f t="shared" si="0"/>
        <v>52</v>
      </c>
      <c r="E57" s="141">
        <v>33</v>
      </c>
      <c r="F57" s="141">
        <v>0</v>
      </c>
      <c r="G57" s="141">
        <v>0</v>
      </c>
      <c r="H57" s="141">
        <v>33</v>
      </c>
      <c r="I57" s="141">
        <v>85</v>
      </c>
      <c r="J57" s="141">
        <v>19</v>
      </c>
      <c r="K57" s="141">
        <v>0</v>
      </c>
      <c r="L57" s="141">
        <v>2</v>
      </c>
      <c r="M57" s="141">
        <v>0</v>
      </c>
      <c r="N57" s="141">
        <v>27</v>
      </c>
      <c r="O57" s="141">
        <v>0</v>
      </c>
      <c r="P57" s="141">
        <v>5</v>
      </c>
      <c r="Q57" s="141">
        <v>171</v>
      </c>
      <c r="R57" s="141">
        <v>385</v>
      </c>
      <c r="S57" s="142">
        <v>0.54830287206266315</v>
      </c>
    </row>
    <row r="58" spans="1:19" s="89" customFormat="1" ht="14.1" customHeight="1" x14ac:dyDescent="0.25">
      <c r="A58" s="59" t="s">
        <v>199</v>
      </c>
      <c r="B58" s="60">
        <v>1029</v>
      </c>
      <c r="C58" s="61" t="s">
        <v>11</v>
      </c>
      <c r="D58" s="137">
        <f t="shared" si="0"/>
        <v>95</v>
      </c>
      <c r="E58" s="138">
        <v>68</v>
      </c>
      <c r="F58" s="138">
        <v>1</v>
      </c>
      <c r="G58" s="138">
        <v>3</v>
      </c>
      <c r="H58" s="138">
        <v>72</v>
      </c>
      <c r="I58" s="138">
        <v>167</v>
      </c>
      <c r="J58" s="138">
        <v>39</v>
      </c>
      <c r="K58" s="138">
        <v>1</v>
      </c>
      <c r="L58" s="138">
        <v>4</v>
      </c>
      <c r="M58" s="138">
        <v>0</v>
      </c>
      <c r="N58" s="138">
        <v>43</v>
      </c>
      <c r="O58" s="138">
        <v>0</v>
      </c>
      <c r="P58" s="138">
        <v>9</v>
      </c>
      <c r="Q58" s="138">
        <v>335</v>
      </c>
      <c r="R58" s="138">
        <v>771</v>
      </c>
      <c r="S58" s="139">
        <v>0.54830287206266315</v>
      </c>
    </row>
    <row r="59" spans="1:19" s="89" customFormat="1" ht="14.1" customHeight="1" x14ac:dyDescent="0.25">
      <c r="A59" s="65">
        <v>36</v>
      </c>
      <c r="B59" s="66">
        <v>1030</v>
      </c>
      <c r="C59" s="67" t="s">
        <v>126</v>
      </c>
      <c r="D59" s="140">
        <f t="shared" si="0"/>
        <v>16</v>
      </c>
      <c r="E59" s="141">
        <v>85</v>
      </c>
      <c r="F59" s="141">
        <v>1</v>
      </c>
      <c r="G59" s="141">
        <v>2</v>
      </c>
      <c r="H59" s="141">
        <v>88</v>
      </c>
      <c r="I59" s="141">
        <v>72</v>
      </c>
      <c r="J59" s="141">
        <v>13</v>
      </c>
      <c r="K59" s="141">
        <v>2</v>
      </c>
      <c r="L59" s="141">
        <v>10</v>
      </c>
      <c r="M59" s="141">
        <v>0</v>
      </c>
      <c r="N59" s="141">
        <v>58</v>
      </c>
      <c r="O59" s="141">
        <v>0</v>
      </c>
      <c r="P59" s="141">
        <v>5</v>
      </c>
      <c r="Q59" s="141">
        <v>248</v>
      </c>
      <c r="R59" s="141">
        <v>497</v>
      </c>
      <c r="S59" s="142">
        <v>0.54830287206266315</v>
      </c>
    </row>
    <row r="60" spans="1:19" s="89" customFormat="1" ht="14.1" customHeight="1" x14ac:dyDescent="0.25">
      <c r="A60" s="77" t="s">
        <v>199</v>
      </c>
      <c r="B60" s="78">
        <v>1030</v>
      </c>
      <c r="C60" s="79" t="s">
        <v>9</v>
      </c>
      <c r="D60" s="152">
        <f t="shared" si="0"/>
        <v>16</v>
      </c>
      <c r="E60" s="145">
        <v>85</v>
      </c>
      <c r="F60" s="145">
        <v>1</v>
      </c>
      <c r="G60" s="145">
        <v>2</v>
      </c>
      <c r="H60" s="145">
        <v>88</v>
      </c>
      <c r="I60" s="145">
        <v>72</v>
      </c>
      <c r="J60" s="145">
        <v>13</v>
      </c>
      <c r="K60" s="145">
        <v>2</v>
      </c>
      <c r="L60" s="145">
        <v>10</v>
      </c>
      <c r="M60" s="145">
        <v>0</v>
      </c>
      <c r="N60" s="145">
        <v>58</v>
      </c>
      <c r="O60" s="145">
        <v>0</v>
      </c>
      <c r="P60" s="145">
        <v>5</v>
      </c>
      <c r="Q60" s="145">
        <v>248</v>
      </c>
      <c r="R60" s="145">
        <v>497</v>
      </c>
      <c r="S60" s="146">
        <v>0.54830287206266315</v>
      </c>
    </row>
    <row r="61" spans="1:19" s="89" customFormat="1" ht="15" customHeight="1" x14ac:dyDescent="0.25">
      <c r="A61" s="53">
        <v>37</v>
      </c>
      <c r="B61" s="54">
        <v>1031</v>
      </c>
      <c r="C61" s="55" t="s">
        <v>126</v>
      </c>
      <c r="D61" s="131">
        <f t="shared" si="0"/>
        <v>18</v>
      </c>
      <c r="E61" s="132">
        <v>62</v>
      </c>
      <c r="F61" s="132">
        <v>2</v>
      </c>
      <c r="G61" s="132">
        <v>1</v>
      </c>
      <c r="H61" s="132">
        <v>65</v>
      </c>
      <c r="I61" s="132">
        <v>47</v>
      </c>
      <c r="J61" s="132">
        <v>6</v>
      </c>
      <c r="K61" s="132">
        <v>3</v>
      </c>
      <c r="L61" s="132">
        <v>1</v>
      </c>
      <c r="M61" s="132">
        <v>0</v>
      </c>
      <c r="N61" s="132">
        <v>31</v>
      </c>
      <c r="O61" s="132">
        <v>0</v>
      </c>
      <c r="P61" s="132">
        <v>2</v>
      </c>
      <c r="Q61" s="132">
        <v>155</v>
      </c>
      <c r="R61" s="132">
        <v>357</v>
      </c>
      <c r="S61" s="133">
        <v>0.54830287206266315</v>
      </c>
    </row>
    <row r="62" spans="1:19" s="89" customFormat="1" ht="15" customHeight="1" x14ac:dyDescent="0.25">
      <c r="A62" s="59" t="s">
        <v>199</v>
      </c>
      <c r="B62" s="60">
        <v>1031</v>
      </c>
      <c r="C62" s="61" t="s">
        <v>9</v>
      </c>
      <c r="D62" s="137">
        <f t="shared" si="0"/>
        <v>18</v>
      </c>
      <c r="E62" s="138">
        <v>62</v>
      </c>
      <c r="F62" s="138">
        <v>2</v>
      </c>
      <c r="G62" s="138">
        <v>1</v>
      </c>
      <c r="H62" s="138">
        <v>65</v>
      </c>
      <c r="I62" s="138">
        <v>47</v>
      </c>
      <c r="J62" s="138">
        <v>6</v>
      </c>
      <c r="K62" s="138">
        <v>3</v>
      </c>
      <c r="L62" s="138">
        <v>1</v>
      </c>
      <c r="M62" s="138">
        <v>0</v>
      </c>
      <c r="N62" s="138">
        <v>31</v>
      </c>
      <c r="O62" s="138">
        <v>0</v>
      </c>
      <c r="P62" s="138">
        <v>2</v>
      </c>
      <c r="Q62" s="138">
        <v>155</v>
      </c>
      <c r="R62" s="138">
        <v>357</v>
      </c>
      <c r="S62" s="139">
        <v>0.54830287206266315</v>
      </c>
    </row>
    <row r="63" spans="1:19" s="89" customFormat="1" ht="15" customHeight="1" x14ac:dyDescent="0.25">
      <c r="A63" s="65">
        <v>38</v>
      </c>
      <c r="B63" s="66">
        <v>1032</v>
      </c>
      <c r="C63" s="67" t="s">
        <v>126</v>
      </c>
      <c r="D63" s="140">
        <f t="shared" si="0"/>
        <v>18</v>
      </c>
      <c r="E63" s="141">
        <v>31</v>
      </c>
      <c r="F63" s="141">
        <v>3</v>
      </c>
      <c r="G63" s="141">
        <v>0</v>
      </c>
      <c r="H63" s="141">
        <v>34</v>
      </c>
      <c r="I63" s="141">
        <v>52</v>
      </c>
      <c r="J63" s="141">
        <v>5</v>
      </c>
      <c r="K63" s="141">
        <v>2</v>
      </c>
      <c r="L63" s="141">
        <v>0</v>
      </c>
      <c r="M63" s="141">
        <v>0</v>
      </c>
      <c r="N63" s="141">
        <v>33</v>
      </c>
      <c r="O63" s="141">
        <v>0</v>
      </c>
      <c r="P63" s="141">
        <v>2</v>
      </c>
      <c r="Q63" s="141">
        <v>128</v>
      </c>
      <c r="R63" s="141">
        <v>275</v>
      </c>
      <c r="S63" s="142">
        <v>0.54830287206266315</v>
      </c>
    </row>
    <row r="64" spans="1:19" s="89" customFormat="1" ht="15" customHeight="1" x14ac:dyDescent="0.25">
      <c r="A64" s="59" t="s">
        <v>199</v>
      </c>
      <c r="B64" s="60">
        <v>1032</v>
      </c>
      <c r="C64" s="61" t="s">
        <v>9</v>
      </c>
      <c r="D64" s="137">
        <f t="shared" si="0"/>
        <v>18</v>
      </c>
      <c r="E64" s="138">
        <v>31</v>
      </c>
      <c r="F64" s="138">
        <v>3</v>
      </c>
      <c r="G64" s="138">
        <v>0</v>
      </c>
      <c r="H64" s="138">
        <v>34</v>
      </c>
      <c r="I64" s="138">
        <v>52</v>
      </c>
      <c r="J64" s="138">
        <v>5</v>
      </c>
      <c r="K64" s="138">
        <v>2</v>
      </c>
      <c r="L64" s="138">
        <v>0</v>
      </c>
      <c r="M64" s="138">
        <v>0</v>
      </c>
      <c r="N64" s="138">
        <v>33</v>
      </c>
      <c r="O64" s="138">
        <v>0</v>
      </c>
      <c r="P64" s="138">
        <v>2</v>
      </c>
      <c r="Q64" s="138">
        <v>128</v>
      </c>
      <c r="R64" s="138">
        <v>275</v>
      </c>
      <c r="S64" s="139">
        <v>0.54830287206266315</v>
      </c>
    </row>
    <row r="65" spans="1:19" s="89" customFormat="1" ht="15" customHeight="1" x14ac:dyDescent="0.25">
      <c r="A65" s="65">
        <v>39</v>
      </c>
      <c r="B65" s="66">
        <v>1033</v>
      </c>
      <c r="C65" s="67" t="s">
        <v>126</v>
      </c>
      <c r="D65" s="140">
        <f t="shared" si="0"/>
        <v>0</v>
      </c>
      <c r="E65" s="141">
        <v>57</v>
      </c>
      <c r="F65" s="141">
        <v>2</v>
      </c>
      <c r="G65" s="141">
        <v>1</v>
      </c>
      <c r="H65" s="141">
        <v>60</v>
      </c>
      <c r="I65" s="141">
        <v>60</v>
      </c>
      <c r="J65" s="141">
        <v>4</v>
      </c>
      <c r="K65" s="141">
        <v>2</v>
      </c>
      <c r="L65" s="141">
        <v>2</v>
      </c>
      <c r="M65" s="141">
        <v>2</v>
      </c>
      <c r="N65" s="141">
        <v>30</v>
      </c>
      <c r="O65" s="141">
        <v>0</v>
      </c>
      <c r="P65" s="141">
        <v>6</v>
      </c>
      <c r="Q65" s="141">
        <v>166</v>
      </c>
      <c r="R65" s="141">
        <v>419</v>
      </c>
      <c r="S65" s="142">
        <v>0.54830287206266315</v>
      </c>
    </row>
    <row r="66" spans="1:19" s="89" customFormat="1" ht="15" customHeight="1" x14ac:dyDescent="0.25">
      <c r="A66" s="59" t="s">
        <v>199</v>
      </c>
      <c r="B66" s="60">
        <v>1033</v>
      </c>
      <c r="C66" s="61" t="s">
        <v>9</v>
      </c>
      <c r="D66" s="137">
        <f t="shared" si="0"/>
        <v>0</v>
      </c>
      <c r="E66" s="138">
        <v>57</v>
      </c>
      <c r="F66" s="138">
        <v>2</v>
      </c>
      <c r="G66" s="138">
        <v>1</v>
      </c>
      <c r="H66" s="138">
        <v>60</v>
      </c>
      <c r="I66" s="138">
        <v>60</v>
      </c>
      <c r="J66" s="138">
        <v>4</v>
      </c>
      <c r="K66" s="138">
        <v>2</v>
      </c>
      <c r="L66" s="138">
        <v>2</v>
      </c>
      <c r="M66" s="138">
        <v>2</v>
      </c>
      <c r="N66" s="138">
        <v>30</v>
      </c>
      <c r="O66" s="138">
        <v>0</v>
      </c>
      <c r="P66" s="138">
        <v>6</v>
      </c>
      <c r="Q66" s="138">
        <v>166</v>
      </c>
      <c r="R66" s="138">
        <v>419</v>
      </c>
      <c r="S66" s="139">
        <v>0.54830287206266315</v>
      </c>
    </row>
    <row r="67" spans="1:19" s="89" customFormat="1" ht="15" customHeight="1" x14ac:dyDescent="0.25">
      <c r="A67" s="65">
        <v>40</v>
      </c>
      <c r="B67" s="66">
        <v>1034</v>
      </c>
      <c r="C67" s="67" t="s">
        <v>126</v>
      </c>
      <c r="D67" s="140">
        <f t="shared" si="0"/>
        <v>31</v>
      </c>
      <c r="E67" s="141">
        <v>71</v>
      </c>
      <c r="F67" s="141">
        <v>4</v>
      </c>
      <c r="G67" s="141">
        <v>3</v>
      </c>
      <c r="H67" s="141">
        <v>78</v>
      </c>
      <c r="I67" s="141">
        <v>109</v>
      </c>
      <c r="J67" s="141">
        <v>32</v>
      </c>
      <c r="K67" s="141">
        <v>3</v>
      </c>
      <c r="L67" s="141">
        <v>0</v>
      </c>
      <c r="M67" s="141">
        <v>0</v>
      </c>
      <c r="N67" s="141">
        <v>78</v>
      </c>
      <c r="O67" s="141">
        <v>0</v>
      </c>
      <c r="P67" s="141">
        <v>5</v>
      </c>
      <c r="Q67" s="141">
        <v>305</v>
      </c>
      <c r="R67" s="141">
        <v>661</v>
      </c>
      <c r="S67" s="142">
        <v>0.54830287206266315</v>
      </c>
    </row>
    <row r="68" spans="1:19" s="89" customFormat="1" ht="15" customHeight="1" x14ac:dyDescent="0.25">
      <c r="A68" s="59" t="s">
        <v>199</v>
      </c>
      <c r="B68" s="60">
        <v>1034</v>
      </c>
      <c r="C68" s="61" t="s">
        <v>9</v>
      </c>
      <c r="D68" s="137">
        <f t="shared" si="0"/>
        <v>31</v>
      </c>
      <c r="E68" s="138">
        <v>71</v>
      </c>
      <c r="F68" s="138">
        <v>4</v>
      </c>
      <c r="G68" s="138">
        <v>3</v>
      </c>
      <c r="H68" s="138">
        <v>78</v>
      </c>
      <c r="I68" s="138">
        <v>109</v>
      </c>
      <c r="J68" s="138">
        <v>32</v>
      </c>
      <c r="K68" s="138">
        <v>3</v>
      </c>
      <c r="L68" s="138">
        <v>0</v>
      </c>
      <c r="M68" s="138">
        <v>0</v>
      </c>
      <c r="N68" s="138">
        <v>78</v>
      </c>
      <c r="O68" s="138">
        <v>0</v>
      </c>
      <c r="P68" s="138">
        <v>5</v>
      </c>
      <c r="Q68" s="138">
        <v>305</v>
      </c>
      <c r="R68" s="138">
        <v>661</v>
      </c>
      <c r="S68" s="139">
        <v>0.54830287206266315</v>
      </c>
    </row>
    <row r="69" spans="1:19" s="89" customFormat="1" ht="15" customHeight="1" x14ac:dyDescent="0.25">
      <c r="A69" s="65">
        <v>41</v>
      </c>
      <c r="B69" s="66">
        <v>1035</v>
      </c>
      <c r="C69" s="67" t="s">
        <v>126</v>
      </c>
      <c r="D69" s="140">
        <f t="shared" si="0"/>
        <v>8</v>
      </c>
      <c r="E69" s="141">
        <v>60</v>
      </c>
      <c r="F69" s="141">
        <v>0</v>
      </c>
      <c r="G69" s="141">
        <v>1</v>
      </c>
      <c r="H69" s="141">
        <v>61</v>
      </c>
      <c r="I69" s="141">
        <v>69</v>
      </c>
      <c r="J69" s="141">
        <v>6</v>
      </c>
      <c r="K69" s="141">
        <v>0</v>
      </c>
      <c r="L69" s="141">
        <v>0</v>
      </c>
      <c r="M69" s="141">
        <v>0</v>
      </c>
      <c r="N69" s="141">
        <v>30</v>
      </c>
      <c r="O69" s="141">
        <v>0</v>
      </c>
      <c r="P69" s="141">
        <v>5</v>
      </c>
      <c r="Q69" s="141">
        <v>171</v>
      </c>
      <c r="R69" s="141">
        <v>362</v>
      </c>
      <c r="S69" s="142">
        <v>0.54830287206266315</v>
      </c>
    </row>
    <row r="70" spans="1:19" s="89" customFormat="1" ht="15" customHeight="1" x14ac:dyDescent="0.25">
      <c r="A70" s="59" t="s">
        <v>199</v>
      </c>
      <c r="B70" s="60">
        <v>1035</v>
      </c>
      <c r="C70" s="61" t="s">
        <v>9</v>
      </c>
      <c r="D70" s="137">
        <f t="shared" si="0"/>
        <v>8</v>
      </c>
      <c r="E70" s="138">
        <v>60</v>
      </c>
      <c r="F70" s="138">
        <v>0</v>
      </c>
      <c r="G70" s="138">
        <v>1</v>
      </c>
      <c r="H70" s="138">
        <v>61</v>
      </c>
      <c r="I70" s="138">
        <v>69</v>
      </c>
      <c r="J70" s="138">
        <v>6</v>
      </c>
      <c r="K70" s="138">
        <v>0</v>
      </c>
      <c r="L70" s="138">
        <v>0</v>
      </c>
      <c r="M70" s="138">
        <v>0</v>
      </c>
      <c r="N70" s="138">
        <v>30</v>
      </c>
      <c r="O70" s="138">
        <v>0</v>
      </c>
      <c r="P70" s="138">
        <v>5</v>
      </c>
      <c r="Q70" s="138">
        <v>171</v>
      </c>
      <c r="R70" s="138">
        <v>362</v>
      </c>
      <c r="S70" s="139">
        <v>0.54830287206266315</v>
      </c>
    </row>
    <row r="71" spans="1:19" s="89" customFormat="1" ht="15" customHeight="1" x14ac:dyDescent="0.25">
      <c r="A71" s="65">
        <v>42</v>
      </c>
      <c r="B71" s="66">
        <v>1036</v>
      </c>
      <c r="C71" s="67" t="s">
        <v>126</v>
      </c>
      <c r="D71" s="140">
        <f t="shared" si="0"/>
        <v>1</v>
      </c>
      <c r="E71" s="141">
        <v>6</v>
      </c>
      <c r="F71" s="141">
        <v>0</v>
      </c>
      <c r="G71" s="141">
        <v>0</v>
      </c>
      <c r="H71" s="141">
        <v>6</v>
      </c>
      <c r="I71" s="141">
        <v>16</v>
      </c>
      <c r="J71" s="141">
        <v>9</v>
      </c>
      <c r="K71" s="141">
        <v>0</v>
      </c>
      <c r="L71" s="141">
        <v>0</v>
      </c>
      <c r="M71" s="141">
        <v>1</v>
      </c>
      <c r="N71" s="141">
        <v>17</v>
      </c>
      <c r="O71" s="141">
        <v>0</v>
      </c>
      <c r="P71" s="141">
        <v>3</v>
      </c>
      <c r="Q71" s="141">
        <v>52</v>
      </c>
      <c r="R71" s="141">
        <v>101</v>
      </c>
      <c r="S71" s="142">
        <v>0.54830287206266315</v>
      </c>
    </row>
    <row r="72" spans="1:19" s="89" customFormat="1" ht="15" customHeight="1" x14ac:dyDescent="0.25">
      <c r="A72" s="59" t="s">
        <v>199</v>
      </c>
      <c r="B72" s="60">
        <v>1036</v>
      </c>
      <c r="C72" s="61" t="s">
        <v>9</v>
      </c>
      <c r="D72" s="137">
        <f t="shared" si="0"/>
        <v>1</v>
      </c>
      <c r="E72" s="138">
        <v>6</v>
      </c>
      <c r="F72" s="138">
        <v>0</v>
      </c>
      <c r="G72" s="138">
        <v>0</v>
      </c>
      <c r="H72" s="138">
        <v>6</v>
      </c>
      <c r="I72" s="138">
        <v>16</v>
      </c>
      <c r="J72" s="138">
        <v>9</v>
      </c>
      <c r="K72" s="138">
        <v>0</v>
      </c>
      <c r="L72" s="138">
        <v>0</v>
      </c>
      <c r="M72" s="138">
        <v>1</v>
      </c>
      <c r="N72" s="138">
        <v>17</v>
      </c>
      <c r="O72" s="138">
        <v>0</v>
      </c>
      <c r="P72" s="138">
        <v>3</v>
      </c>
      <c r="Q72" s="138">
        <v>52</v>
      </c>
      <c r="R72" s="138">
        <v>101</v>
      </c>
      <c r="S72" s="139">
        <v>0.54830287206266315</v>
      </c>
    </row>
    <row r="73" spans="1:19" s="89" customFormat="1" ht="15" customHeight="1" x14ac:dyDescent="0.25">
      <c r="A73" s="65">
        <v>43</v>
      </c>
      <c r="B73" s="66">
        <v>1037</v>
      </c>
      <c r="C73" s="67" t="s">
        <v>126</v>
      </c>
      <c r="D73" s="140">
        <f t="shared" ref="D73:D121" si="1">(LARGE(H73:N73,1)-LARGE(H73:N73,2))</f>
        <v>7</v>
      </c>
      <c r="E73" s="141">
        <v>58</v>
      </c>
      <c r="F73" s="141">
        <v>2</v>
      </c>
      <c r="G73" s="141">
        <v>0</v>
      </c>
      <c r="H73" s="141">
        <v>60</v>
      </c>
      <c r="I73" s="141">
        <v>44</v>
      </c>
      <c r="J73" s="141">
        <v>2</v>
      </c>
      <c r="K73" s="141">
        <v>2</v>
      </c>
      <c r="L73" s="141">
        <v>4</v>
      </c>
      <c r="M73" s="141">
        <v>3</v>
      </c>
      <c r="N73" s="141">
        <v>67</v>
      </c>
      <c r="O73" s="141">
        <v>0</v>
      </c>
      <c r="P73" s="141">
        <v>0</v>
      </c>
      <c r="Q73" s="141">
        <v>182</v>
      </c>
      <c r="R73" s="141">
        <v>387</v>
      </c>
      <c r="S73" s="142">
        <v>0.54830287206266315</v>
      </c>
    </row>
    <row r="74" spans="1:19" s="89" customFormat="1" ht="15" customHeight="1" x14ac:dyDescent="0.25">
      <c r="A74" s="71">
        <v>44</v>
      </c>
      <c r="B74" s="72">
        <v>1037</v>
      </c>
      <c r="C74" s="73" t="s">
        <v>128</v>
      </c>
      <c r="D74" s="134">
        <f t="shared" si="1"/>
        <v>16</v>
      </c>
      <c r="E74" s="135">
        <v>61</v>
      </c>
      <c r="F74" s="135">
        <v>0</v>
      </c>
      <c r="G74" s="135">
        <v>1</v>
      </c>
      <c r="H74" s="135">
        <v>62</v>
      </c>
      <c r="I74" s="135">
        <v>33</v>
      </c>
      <c r="J74" s="135">
        <v>1</v>
      </c>
      <c r="K74" s="135">
        <v>1</v>
      </c>
      <c r="L74" s="135">
        <v>3</v>
      </c>
      <c r="M74" s="135">
        <v>2</v>
      </c>
      <c r="N74" s="135">
        <v>78</v>
      </c>
      <c r="O74" s="135">
        <v>0</v>
      </c>
      <c r="P74" s="135">
        <v>4</v>
      </c>
      <c r="Q74" s="135">
        <v>184</v>
      </c>
      <c r="R74" s="135">
        <v>386</v>
      </c>
      <c r="S74" s="136">
        <v>0.54830287206266315</v>
      </c>
    </row>
    <row r="75" spans="1:19" s="89" customFormat="1" ht="15" customHeight="1" x14ac:dyDescent="0.25">
      <c r="A75" s="59" t="s">
        <v>199</v>
      </c>
      <c r="B75" s="60">
        <v>1037</v>
      </c>
      <c r="C75" s="61" t="s">
        <v>11</v>
      </c>
      <c r="D75" s="137">
        <f t="shared" si="1"/>
        <v>23</v>
      </c>
      <c r="E75" s="138">
        <v>119</v>
      </c>
      <c r="F75" s="138">
        <v>2</v>
      </c>
      <c r="G75" s="138">
        <v>1</v>
      </c>
      <c r="H75" s="138">
        <v>122</v>
      </c>
      <c r="I75" s="138">
        <v>77</v>
      </c>
      <c r="J75" s="138">
        <v>3</v>
      </c>
      <c r="K75" s="138">
        <v>3</v>
      </c>
      <c r="L75" s="138">
        <v>7</v>
      </c>
      <c r="M75" s="138">
        <v>5</v>
      </c>
      <c r="N75" s="138">
        <v>145</v>
      </c>
      <c r="O75" s="138">
        <v>0</v>
      </c>
      <c r="P75" s="138">
        <v>4</v>
      </c>
      <c r="Q75" s="138">
        <v>366</v>
      </c>
      <c r="R75" s="138">
        <v>773</v>
      </c>
      <c r="S75" s="139">
        <v>0.54830287206266315</v>
      </c>
    </row>
    <row r="76" spans="1:19" s="89" customFormat="1" ht="15" customHeight="1" x14ac:dyDescent="0.25">
      <c r="A76" s="65">
        <v>45</v>
      </c>
      <c r="B76" s="66">
        <v>1038</v>
      </c>
      <c r="C76" s="67" t="s">
        <v>126</v>
      </c>
      <c r="D76" s="140">
        <f t="shared" si="1"/>
        <v>7</v>
      </c>
      <c r="E76" s="141">
        <v>43</v>
      </c>
      <c r="F76" s="141">
        <v>0</v>
      </c>
      <c r="G76" s="141">
        <v>0</v>
      </c>
      <c r="H76" s="141">
        <v>43</v>
      </c>
      <c r="I76" s="141">
        <v>37</v>
      </c>
      <c r="J76" s="141">
        <v>4</v>
      </c>
      <c r="K76" s="141">
        <v>0</v>
      </c>
      <c r="L76" s="141">
        <v>4</v>
      </c>
      <c r="M76" s="141">
        <v>3</v>
      </c>
      <c r="N76" s="141">
        <v>50</v>
      </c>
      <c r="O76" s="141">
        <v>0</v>
      </c>
      <c r="P76" s="141">
        <v>0</v>
      </c>
      <c r="Q76" s="141">
        <v>141</v>
      </c>
      <c r="R76" s="141">
        <v>264</v>
      </c>
      <c r="S76" s="142">
        <v>0.54830287206266315</v>
      </c>
    </row>
    <row r="77" spans="1:19" s="89" customFormat="1" ht="15" customHeight="1" x14ac:dyDescent="0.25">
      <c r="A77" s="59" t="s">
        <v>199</v>
      </c>
      <c r="B77" s="60">
        <v>1038</v>
      </c>
      <c r="C77" s="61" t="s">
        <v>9</v>
      </c>
      <c r="D77" s="137">
        <f t="shared" si="1"/>
        <v>7</v>
      </c>
      <c r="E77" s="138">
        <v>43</v>
      </c>
      <c r="F77" s="138">
        <v>0</v>
      </c>
      <c r="G77" s="138">
        <v>0</v>
      </c>
      <c r="H77" s="138">
        <v>43</v>
      </c>
      <c r="I77" s="138">
        <v>37</v>
      </c>
      <c r="J77" s="138">
        <v>4</v>
      </c>
      <c r="K77" s="138">
        <v>0</v>
      </c>
      <c r="L77" s="138">
        <v>4</v>
      </c>
      <c r="M77" s="138">
        <v>3</v>
      </c>
      <c r="N77" s="138">
        <v>50</v>
      </c>
      <c r="O77" s="138">
        <v>0</v>
      </c>
      <c r="P77" s="138">
        <v>0</v>
      </c>
      <c r="Q77" s="138">
        <v>141</v>
      </c>
      <c r="R77" s="138">
        <v>264</v>
      </c>
      <c r="S77" s="139">
        <v>0.54830287206266315</v>
      </c>
    </row>
    <row r="78" spans="1:19" s="89" customFormat="1" ht="15" customHeight="1" x14ac:dyDescent="0.25">
      <c r="A78" s="65">
        <v>46</v>
      </c>
      <c r="B78" s="66">
        <v>1039</v>
      </c>
      <c r="C78" s="67" t="s">
        <v>126</v>
      </c>
      <c r="D78" s="140">
        <f t="shared" si="1"/>
        <v>32</v>
      </c>
      <c r="E78" s="141">
        <v>15</v>
      </c>
      <c r="F78" s="141">
        <v>0</v>
      </c>
      <c r="G78" s="141">
        <v>0</v>
      </c>
      <c r="H78" s="141">
        <v>15</v>
      </c>
      <c r="I78" s="141">
        <v>21</v>
      </c>
      <c r="J78" s="141">
        <v>6</v>
      </c>
      <c r="K78" s="141">
        <v>1</v>
      </c>
      <c r="L78" s="141">
        <v>6</v>
      </c>
      <c r="M78" s="141">
        <v>2</v>
      </c>
      <c r="N78" s="141">
        <v>53</v>
      </c>
      <c r="O78" s="141">
        <v>0</v>
      </c>
      <c r="P78" s="141">
        <v>3</v>
      </c>
      <c r="Q78" s="141">
        <v>107</v>
      </c>
      <c r="R78" s="141">
        <v>309</v>
      </c>
      <c r="S78" s="142">
        <v>0.54830287206266315</v>
      </c>
    </row>
    <row r="79" spans="1:19" s="89" customFormat="1" ht="15" customHeight="1" x14ac:dyDescent="0.25">
      <c r="A79" s="59" t="s">
        <v>199</v>
      </c>
      <c r="B79" s="60">
        <v>1039</v>
      </c>
      <c r="C79" s="61" t="s">
        <v>9</v>
      </c>
      <c r="D79" s="137">
        <f t="shared" si="1"/>
        <v>32</v>
      </c>
      <c r="E79" s="138">
        <v>15</v>
      </c>
      <c r="F79" s="138">
        <v>0</v>
      </c>
      <c r="G79" s="138">
        <v>0</v>
      </c>
      <c r="H79" s="138">
        <v>15</v>
      </c>
      <c r="I79" s="138">
        <v>21</v>
      </c>
      <c r="J79" s="138">
        <v>6</v>
      </c>
      <c r="K79" s="138">
        <v>1</v>
      </c>
      <c r="L79" s="138">
        <v>6</v>
      </c>
      <c r="M79" s="138">
        <v>2</v>
      </c>
      <c r="N79" s="138">
        <v>53</v>
      </c>
      <c r="O79" s="138">
        <v>0</v>
      </c>
      <c r="P79" s="138">
        <v>3</v>
      </c>
      <c r="Q79" s="138">
        <v>107</v>
      </c>
      <c r="R79" s="138">
        <v>309</v>
      </c>
      <c r="S79" s="139">
        <v>0.54830287206266315</v>
      </c>
    </row>
    <row r="80" spans="1:19" s="89" customFormat="1" ht="15" customHeight="1" x14ac:dyDescent="0.25">
      <c r="A80" s="65">
        <v>47</v>
      </c>
      <c r="B80" s="66">
        <v>1040</v>
      </c>
      <c r="C80" s="67" t="s">
        <v>126</v>
      </c>
      <c r="D80" s="140">
        <f t="shared" si="1"/>
        <v>71</v>
      </c>
      <c r="E80" s="141">
        <v>162</v>
      </c>
      <c r="F80" s="141">
        <v>8</v>
      </c>
      <c r="G80" s="141">
        <v>7</v>
      </c>
      <c r="H80" s="141">
        <v>177</v>
      </c>
      <c r="I80" s="141">
        <v>106</v>
      </c>
      <c r="J80" s="141">
        <v>3</v>
      </c>
      <c r="K80" s="141">
        <v>3</v>
      </c>
      <c r="L80" s="141">
        <v>3</v>
      </c>
      <c r="M80" s="141">
        <v>3</v>
      </c>
      <c r="N80" s="141">
        <v>63</v>
      </c>
      <c r="O80" s="141">
        <v>0</v>
      </c>
      <c r="P80" s="141">
        <v>3</v>
      </c>
      <c r="Q80" s="141">
        <v>361</v>
      </c>
      <c r="R80" s="141">
        <v>708</v>
      </c>
      <c r="S80" s="142">
        <v>0.54830287206266315</v>
      </c>
    </row>
    <row r="81" spans="1:19" s="89" customFormat="1" ht="15" customHeight="1" x14ac:dyDescent="0.25">
      <c r="A81" s="59" t="s">
        <v>199</v>
      </c>
      <c r="B81" s="60">
        <v>1040</v>
      </c>
      <c r="C81" s="61" t="s">
        <v>9</v>
      </c>
      <c r="D81" s="137">
        <f t="shared" si="1"/>
        <v>71</v>
      </c>
      <c r="E81" s="138">
        <v>162</v>
      </c>
      <c r="F81" s="138">
        <v>8</v>
      </c>
      <c r="G81" s="138">
        <v>7</v>
      </c>
      <c r="H81" s="138">
        <v>177</v>
      </c>
      <c r="I81" s="138">
        <v>106</v>
      </c>
      <c r="J81" s="138">
        <v>3</v>
      </c>
      <c r="K81" s="138">
        <v>3</v>
      </c>
      <c r="L81" s="138">
        <v>3</v>
      </c>
      <c r="M81" s="138">
        <v>3</v>
      </c>
      <c r="N81" s="138">
        <v>63</v>
      </c>
      <c r="O81" s="138">
        <v>0</v>
      </c>
      <c r="P81" s="138">
        <v>3</v>
      </c>
      <c r="Q81" s="138">
        <v>361</v>
      </c>
      <c r="R81" s="138">
        <v>708</v>
      </c>
      <c r="S81" s="139">
        <v>0.54830287206266315</v>
      </c>
    </row>
    <row r="82" spans="1:19" s="89" customFormat="1" ht="15" customHeight="1" x14ac:dyDescent="0.25">
      <c r="A82" s="65">
        <v>48</v>
      </c>
      <c r="B82" s="66">
        <v>1041</v>
      </c>
      <c r="C82" s="67" t="s">
        <v>126</v>
      </c>
      <c r="D82" s="140">
        <f t="shared" si="1"/>
        <v>30</v>
      </c>
      <c r="E82" s="141">
        <v>5</v>
      </c>
      <c r="F82" s="141">
        <v>0</v>
      </c>
      <c r="G82" s="141">
        <v>0</v>
      </c>
      <c r="H82" s="141">
        <v>5</v>
      </c>
      <c r="I82" s="141">
        <v>20</v>
      </c>
      <c r="J82" s="141">
        <v>1</v>
      </c>
      <c r="K82" s="141">
        <v>0</v>
      </c>
      <c r="L82" s="141">
        <v>2</v>
      </c>
      <c r="M82" s="141">
        <v>3</v>
      </c>
      <c r="N82" s="141">
        <v>50</v>
      </c>
      <c r="O82" s="141">
        <v>0</v>
      </c>
      <c r="P82" s="141">
        <v>0</v>
      </c>
      <c r="Q82" s="141">
        <v>81</v>
      </c>
      <c r="R82" s="141">
        <v>230</v>
      </c>
      <c r="S82" s="142">
        <v>0.54830287206266315</v>
      </c>
    </row>
    <row r="83" spans="1:19" s="89" customFormat="1" ht="15" customHeight="1" x14ac:dyDescent="0.25">
      <c r="A83" s="59" t="s">
        <v>199</v>
      </c>
      <c r="B83" s="60">
        <v>1041</v>
      </c>
      <c r="C83" s="61" t="s">
        <v>9</v>
      </c>
      <c r="D83" s="137">
        <f t="shared" si="1"/>
        <v>30</v>
      </c>
      <c r="E83" s="138">
        <v>5</v>
      </c>
      <c r="F83" s="138">
        <v>0</v>
      </c>
      <c r="G83" s="138">
        <v>0</v>
      </c>
      <c r="H83" s="138">
        <v>5</v>
      </c>
      <c r="I83" s="138">
        <v>20</v>
      </c>
      <c r="J83" s="138">
        <v>1</v>
      </c>
      <c r="K83" s="138">
        <v>0</v>
      </c>
      <c r="L83" s="138">
        <v>2</v>
      </c>
      <c r="M83" s="138">
        <v>3</v>
      </c>
      <c r="N83" s="138">
        <v>50</v>
      </c>
      <c r="O83" s="138">
        <v>0</v>
      </c>
      <c r="P83" s="138">
        <v>0</v>
      </c>
      <c r="Q83" s="138">
        <v>81</v>
      </c>
      <c r="R83" s="138">
        <v>230</v>
      </c>
      <c r="S83" s="139">
        <v>0.54830287206266315</v>
      </c>
    </row>
    <row r="84" spans="1:19" s="89" customFormat="1" ht="15" customHeight="1" x14ac:dyDescent="0.25">
      <c r="A84" s="65">
        <v>49</v>
      </c>
      <c r="B84" s="66">
        <v>1042</v>
      </c>
      <c r="C84" s="67" t="s">
        <v>126</v>
      </c>
      <c r="D84" s="140">
        <f t="shared" si="1"/>
        <v>4</v>
      </c>
      <c r="E84" s="141">
        <v>14</v>
      </c>
      <c r="F84" s="141">
        <v>0</v>
      </c>
      <c r="G84" s="141">
        <v>1</v>
      </c>
      <c r="H84" s="141">
        <v>15</v>
      </c>
      <c r="I84" s="141">
        <v>108</v>
      </c>
      <c r="J84" s="141">
        <v>0</v>
      </c>
      <c r="K84" s="141">
        <v>2</v>
      </c>
      <c r="L84" s="141">
        <v>4</v>
      </c>
      <c r="M84" s="141">
        <v>3</v>
      </c>
      <c r="N84" s="141">
        <v>104</v>
      </c>
      <c r="O84" s="141">
        <v>0</v>
      </c>
      <c r="P84" s="141">
        <v>8</v>
      </c>
      <c r="Q84" s="141">
        <v>244</v>
      </c>
      <c r="R84" s="141">
        <v>486</v>
      </c>
      <c r="S84" s="142">
        <v>0.54830287206266315</v>
      </c>
    </row>
    <row r="85" spans="1:19" s="89" customFormat="1" ht="15" customHeight="1" x14ac:dyDescent="0.25">
      <c r="A85" s="59" t="s">
        <v>199</v>
      </c>
      <c r="B85" s="60">
        <v>1042</v>
      </c>
      <c r="C85" s="61" t="s">
        <v>9</v>
      </c>
      <c r="D85" s="137">
        <f t="shared" si="1"/>
        <v>4</v>
      </c>
      <c r="E85" s="138">
        <v>14</v>
      </c>
      <c r="F85" s="138">
        <v>0</v>
      </c>
      <c r="G85" s="138">
        <v>1</v>
      </c>
      <c r="H85" s="138">
        <v>15</v>
      </c>
      <c r="I85" s="138">
        <v>108</v>
      </c>
      <c r="J85" s="138">
        <v>0</v>
      </c>
      <c r="K85" s="138">
        <v>2</v>
      </c>
      <c r="L85" s="138">
        <v>4</v>
      </c>
      <c r="M85" s="138">
        <v>3</v>
      </c>
      <c r="N85" s="138">
        <v>104</v>
      </c>
      <c r="O85" s="138">
        <v>0</v>
      </c>
      <c r="P85" s="138">
        <v>8</v>
      </c>
      <c r="Q85" s="138">
        <v>244</v>
      </c>
      <c r="R85" s="138">
        <v>486</v>
      </c>
      <c r="S85" s="139">
        <v>0.54830287206266315</v>
      </c>
    </row>
    <row r="86" spans="1:19" s="89" customFormat="1" ht="15" customHeight="1" x14ac:dyDescent="0.25">
      <c r="A86" s="71">
        <v>50</v>
      </c>
      <c r="B86" s="72">
        <v>1043</v>
      </c>
      <c r="C86" s="73" t="s">
        <v>126</v>
      </c>
      <c r="D86" s="134">
        <f t="shared" si="1"/>
        <v>12</v>
      </c>
      <c r="E86" s="135">
        <v>10</v>
      </c>
      <c r="F86" s="135">
        <v>0</v>
      </c>
      <c r="G86" s="135">
        <v>0</v>
      </c>
      <c r="H86" s="135">
        <v>10</v>
      </c>
      <c r="I86" s="135">
        <v>47</v>
      </c>
      <c r="J86" s="135">
        <v>0</v>
      </c>
      <c r="K86" s="135">
        <v>0</v>
      </c>
      <c r="L86" s="135">
        <v>1</v>
      </c>
      <c r="M86" s="135">
        <v>1</v>
      </c>
      <c r="N86" s="135">
        <v>59</v>
      </c>
      <c r="O86" s="135">
        <v>0</v>
      </c>
      <c r="P86" s="135">
        <v>2</v>
      </c>
      <c r="Q86" s="135">
        <v>120</v>
      </c>
      <c r="R86" s="135">
        <v>213</v>
      </c>
      <c r="S86" s="136">
        <v>0.54830287206266315</v>
      </c>
    </row>
    <row r="87" spans="1:19" s="89" customFormat="1" ht="15" customHeight="1" x14ac:dyDescent="0.25">
      <c r="A87" s="65">
        <v>51</v>
      </c>
      <c r="B87" s="66">
        <v>1043</v>
      </c>
      <c r="C87" s="67" t="s">
        <v>130</v>
      </c>
      <c r="D87" s="140">
        <f t="shared" si="1"/>
        <v>44</v>
      </c>
      <c r="E87" s="141">
        <v>18</v>
      </c>
      <c r="F87" s="141">
        <v>2</v>
      </c>
      <c r="G87" s="141">
        <v>0</v>
      </c>
      <c r="H87" s="141">
        <v>20</v>
      </c>
      <c r="I87" s="141">
        <v>5</v>
      </c>
      <c r="J87" s="141">
        <v>0</v>
      </c>
      <c r="K87" s="141">
        <v>1</v>
      </c>
      <c r="L87" s="141">
        <v>6</v>
      </c>
      <c r="M87" s="141">
        <v>4</v>
      </c>
      <c r="N87" s="141">
        <v>64</v>
      </c>
      <c r="O87" s="141">
        <v>0</v>
      </c>
      <c r="P87" s="141">
        <v>3</v>
      </c>
      <c r="Q87" s="141">
        <v>103</v>
      </c>
      <c r="R87" s="141">
        <v>151</v>
      </c>
      <c r="S87" s="142">
        <v>0.54830287206266315</v>
      </c>
    </row>
    <row r="88" spans="1:19" s="89" customFormat="1" ht="15" customHeight="1" x14ac:dyDescent="0.25">
      <c r="A88" s="59" t="s">
        <v>199</v>
      </c>
      <c r="B88" s="60">
        <v>1043</v>
      </c>
      <c r="C88" s="61" t="s">
        <v>11</v>
      </c>
      <c r="D88" s="137">
        <f t="shared" si="1"/>
        <v>71</v>
      </c>
      <c r="E88" s="138">
        <v>28</v>
      </c>
      <c r="F88" s="138">
        <v>2</v>
      </c>
      <c r="G88" s="138">
        <v>0</v>
      </c>
      <c r="H88" s="138">
        <v>30</v>
      </c>
      <c r="I88" s="138">
        <v>52</v>
      </c>
      <c r="J88" s="138">
        <v>0</v>
      </c>
      <c r="K88" s="138">
        <v>1</v>
      </c>
      <c r="L88" s="138">
        <v>7</v>
      </c>
      <c r="M88" s="138">
        <v>5</v>
      </c>
      <c r="N88" s="138">
        <v>123</v>
      </c>
      <c r="O88" s="138">
        <v>0</v>
      </c>
      <c r="P88" s="138">
        <v>5</v>
      </c>
      <c r="Q88" s="138">
        <v>223</v>
      </c>
      <c r="R88" s="138">
        <v>364</v>
      </c>
      <c r="S88" s="139">
        <v>0.54830287206266315</v>
      </c>
    </row>
    <row r="89" spans="1:19" s="89" customFormat="1" ht="15" customHeight="1" x14ac:dyDescent="0.25">
      <c r="A89" s="65">
        <v>52</v>
      </c>
      <c r="B89" s="66">
        <v>1044</v>
      </c>
      <c r="C89" s="67" t="s">
        <v>126</v>
      </c>
      <c r="D89" s="140">
        <f t="shared" si="1"/>
        <v>13</v>
      </c>
      <c r="E89" s="141">
        <v>67</v>
      </c>
      <c r="F89" s="141">
        <v>1</v>
      </c>
      <c r="G89" s="141">
        <v>1</v>
      </c>
      <c r="H89" s="141">
        <v>69</v>
      </c>
      <c r="I89" s="141">
        <v>99</v>
      </c>
      <c r="J89" s="141">
        <v>3</v>
      </c>
      <c r="K89" s="141">
        <v>1</v>
      </c>
      <c r="L89" s="141">
        <v>3</v>
      </c>
      <c r="M89" s="141">
        <v>7</v>
      </c>
      <c r="N89" s="141">
        <v>112</v>
      </c>
      <c r="O89" s="141">
        <v>1</v>
      </c>
      <c r="P89" s="141">
        <v>9</v>
      </c>
      <c r="Q89" s="141">
        <v>304</v>
      </c>
      <c r="R89" s="141">
        <v>581</v>
      </c>
      <c r="S89" s="142">
        <v>0.54830287206266315</v>
      </c>
    </row>
    <row r="90" spans="1:19" s="89" customFormat="1" ht="15" customHeight="1" x14ac:dyDescent="0.25">
      <c r="A90" s="59" t="s">
        <v>199</v>
      </c>
      <c r="B90" s="60">
        <v>1044</v>
      </c>
      <c r="C90" s="61" t="s">
        <v>9</v>
      </c>
      <c r="D90" s="137">
        <f t="shared" si="1"/>
        <v>13</v>
      </c>
      <c r="E90" s="138">
        <v>67</v>
      </c>
      <c r="F90" s="138">
        <v>1</v>
      </c>
      <c r="G90" s="138">
        <v>1</v>
      </c>
      <c r="H90" s="138">
        <v>69</v>
      </c>
      <c r="I90" s="138">
        <v>99</v>
      </c>
      <c r="J90" s="138">
        <v>3</v>
      </c>
      <c r="K90" s="138">
        <v>1</v>
      </c>
      <c r="L90" s="138">
        <v>3</v>
      </c>
      <c r="M90" s="138">
        <v>7</v>
      </c>
      <c r="N90" s="138">
        <v>112</v>
      </c>
      <c r="O90" s="138">
        <v>1</v>
      </c>
      <c r="P90" s="138">
        <v>9</v>
      </c>
      <c r="Q90" s="138">
        <v>304</v>
      </c>
      <c r="R90" s="138">
        <v>581</v>
      </c>
      <c r="S90" s="139">
        <v>0.54830287206266315</v>
      </c>
    </row>
    <row r="91" spans="1:19" s="89" customFormat="1" ht="15" customHeight="1" x14ac:dyDescent="0.25">
      <c r="A91" s="65">
        <v>53</v>
      </c>
      <c r="B91" s="66">
        <v>1045</v>
      </c>
      <c r="C91" s="67" t="s">
        <v>126</v>
      </c>
      <c r="D91" s="140">
        <f t="shared" si="1"/>
        <v>8</v>
      </c>
      <c r="E91" s="141">
        <v>47</v>
      </c>
      <c r="F91" s="141">
        <v>26</v>
      </c>
      <c r="G91" s="141">
        <v>1</v>
      </c>
      <c r="H91" s="141">
        <v>74</v>
      </c>
      <c r="I91" s="141">
        <v>23</v>
      </c>
      <c r="J91" s="141">
        <v>0</v>
      </c>
      <c r="K91" s="141">
        <v>1</v>
      </c>
      <c r="L91" s="141">
        <v>2</v>
      </c>
      <c r="M91" s="141">
        <v>2</v>
      </c>
      <c r="N91" s="141">
        <v>66</v>
      </c>
      <c r="O91" s="141">
        <v>0</v>
      </c>
      <c r="P91" s="141">
        <v>0</v>
      </c>
      <c r="Q91" s="141">
        <v>168</v>
      </c>
      <c r="R91" s="141">
        <v>504</v>
      </c>
      <c r="S91" s="142">
        <v>0.54830287206266315</v>
      </c>
    </row>
    <row r="92" spans="1:19" s="89" customFormat="1" ht="15" customHeight="1" x14ac:dyDescent="0.25">
      <c r="A92" s="59" t="s">
        <v>199</v>
      </c>
      <c r="B92" s="60">
        <v>1045</v>
      </c>
      <c r="C92" s="61" t="s">
        <v>9</v>
      </c>
      <c r="D92" s="137">
        <f t="shared" si="1"/>
        <v>8</v>
      </c>
      <c r="E92" s="138">
        <v>47</v>
      </c>
      <c r="F92" s="138">
        <v>26</v>
      </c>
      <c r="G92" s="138">
        <v>1</v>
      </c>
      <c r="H92" s="138">
        <v>74</v>
      </c>
      <c r="I92" s="138">
        <v>23</v>
      </c>
      <c r="J92" s="138">
        <v>0</v>
      </c>
      <c r="K92" s="138">
        <v>1</v>
      </c>
      <c r="L92" s="138">
        <v>2</v>
      </c>
      <c r="M92" s="138">
        <v>2</v>
      </c>
      <c r="N92" s="138">
        <v>66</v>
      </c>
      <c r="O92" s="138">
        <v>0</v>
      </c>
      <c r="P92" s="138">
        <v>0</v>
      </c>
      <c r="Q92" s="138">
        <v>168</v>
      </c>
      <c r="R92" s="138">
        <v>504</v>
      </c>
      <c r="S92" s="139">
        <v>0.54830287206266315</v>
      </c>
    </row>
    <row r="93" spans="1:19" s="89" customFormat="1" ht="15" customHeight="1" x14ac:dyDescent="0.25">
      <c r="A93" s="65">
        <v>54</v>
      </c>
      <c r="B93" s="66">
        <v>1046</v>
      </c>
      <c r="C93" s="67" t="s">
        <v>126</v>
      </c>
      <c r="D93" s="140">
        <f t="shared" si="1"/>
        <v>19</v>
      </c>
      <c r="E93" s="141">
        <v>40</v>
      </c>
      <c r="F93" s="141">
        <v>4</v>
      </c>
      <c r="G93" s="141">
        <v>2</v>
      </c>
      <c r="H93" s="141">
        <v>46</v>
      </c>
      <c r="I93" s="141">
        <v>106</v>
      </c>
      <c r="J93" s="141">
        <v>1</v>
      </c>
      <c r="K93" s="141">
        <v>0</v>
      </c>
      <c r="L93" s="141">
        <v>12</v>
      </c>
      <c r="M93" s="141">
        <v>2</v>
      </c>
      <c r="N93" s="141">
        <v>87</v>
      </c>
      <c r="O93" s="141">
        <v>0</v>
      </c>
      <c r="P93" s="141">
        <v>3</v>
      </c>
      <c r="Q93" s="141">
        <v>257</v>
      </c>
      <c r="R93" s="141">
        <v>455</v>
      </c>
      <c r="S93" s="142">
        <v>0.54830287206266315</v>
      </c>
    </row>
    <row r="94" spans="1:19" s="89" customFormat="1" ht="15" customHeight="1" x14ac:dyDescent="0.25">
      <c r="A94" s="71">
        <v>55</v>
      </c>
      <c r="B94" s="72">
        <v>1046</v>
      </c>
      <c r="C94" s="73" t="s">
        <v>128</v>
      </c>
      <c r="D94" s="134">
        <f t="shared" si="1"/>
        <v>30</v>
      </c>
      <c r="E94" s="135">
        <v>54</v>
      </c>
      <c r="F94" s="135">
        <v>8</v>
      </c>
      <c r="G94" s="135">
        <v>0</v>
      </c>
      <c r="H94" s="135">
        <v>62</v>
      </c>
      <c r="I94" s="135">
        <v>97</v>
      </c>
      <c r="J94" s="135">
        <v>2</v>
      </c>
      <c r="K94" s="135">
        <v>5</v>
      </c>
      <c r="L94" s="135">
        <v>3</v>
      </c>
      <c r="M94" s="135">
        <v>2</v>
      </c>
      <c r="N94" s="135">
        <v>67</v>
      </c>
      <c r="O94" s="135">
        <v>0</v>
      </c>
      <c r="P94" s="135">
        <v>3</v>
      </c>
      <c r="Q94" s="135">
        <v>241</v>
      </c>
      <c r="R94" s="135">
        <v>454</v>
      </c>
      <c r="S94" s="136">
        <v>0.54830287206266315</v>
      </c>
    </row>
    <row r="95" spans="1:19" s="89" customFormat="1" ht="15" customHeight="1" x14ac:dyDescent="0.25">
      <c r="A95" s="59" t="s">
        <v>199</v>
      </c>
      <c r="B95" s="60">
        <v>1046</v>
      </c>
      <c r="C95" s="61" t="s">
        <v>11</v>
      </c>
      <c r="D95" s="137">
        <f t="shared" si="1"/>
        <v>49</v>
      </c>
      <c r="E95" s="138">
        <v>94</v>
      </c>
      <c r="F95" s="138">
        <v>12</v>
      </c>
      <c r="G95" s="138">
        <v>2</v>
      </c>
      <c r="H95" s="138">
        <v>108</v>
      </c>
      <c r="I95" s="138">
        <v>203</v>
      </c>
      <c r="J95" s="138">
        <v>3</v>
      </c>
      <c r="K95" s="138">
        <v>5</v>
      </c>
      <c r="L95" s="138">
        <v>15</v>
      </c>
      <c r="M95" s="138">
        <v>4</v>
      </c>
      <c r="N95" s="138">
        <v>154</v>
      </c>
      <c r="O95" s="138">
        <v>0</v>
      </c>
      <c r="P95" s="138">
        <v>6</v>
      </c>
      <c r="Q95" s="138">
        <v>498</v>
      </c>
      <c r="R95" s="138">
        <v>909</v>
      </c>
      <c r="S95" s="139">
        <v>0.54830287206266315</v>
      </c>
    </row>
    <row r="96" spans="1:19" s="89" customFormat="1" ht="15" customHeight="1" x14ac:dyDescent="0.25">
      <c r="A96" s="71">
        <v>56</v>
      </c>
      <c r="B96" s="72">
        <v>1047</v>
      </c>
      <c r="C96" s="73" t="s">
        <v>126</v>
      </c>
      <c r="D96" s="134">
        <f t="shared" si="1"/>
        <v>106</v>
      </c>
      <c r="E96" s="135">
        <v>74</v>
      </c>
      <c r="F96" s="135">
        <v>0</v>
      </c>
      <c r="G96" s="135">
        <v>1</v>
      </c>
      <c r="H96" s="135">
        <v>75</v>
      </c>
      <c r="I96" s="135">
        <v>181</v>
      </c>
      <c r="J96" s="135">
        <v>5</v>
      </c>
      <c r="K96" s="135">
        <v>1</v>
      </c>
      <c r="L96" s="135">
        <v>4</v>
      </c>
      <c r="M96" s="135">
        <v>1</v>
      </c>
      <c r="N96" s="135">
        <v>29</v>
      </c>
      <c r="O96" s="135">
        <v>0</v>
      </c>
      <c r="P96" s="135">
        <v>6</v>
      </c>
      <c r="Q96" s="135">
        <v>302</v>
      </c>
      <c r="R96" s="135">
        <v>555</v>
      </c>
      <c r="S96" s="136">
        <v>0.54830287206266315</v>
      </c>
    </row>
    <row r="97" spans="1:19" s="89" customFormat="1" ht="15" customHeight="1" x14ac:dyDescent="0.25">
      <c r="A97" s="59" t="s">
        <v>199</v>
      </c>
      <c r="B97" s="60">
        <v>1047</v>
      </c>
      <c r="C97" s="61" t="s">
        <v>9</v>
      </c>
      <c r="D97" s="137">
        <f t="shared" si="1"/>
        <v>106</v>
      </c>
      <c r="E97" s="138">
        <v>74</v>
      </c>
      <c r="F97" s="138">
        <v>0</v>
      </c>
      <c r="G97" s="138">
        <v>1</v>
      </c>
      <c r="H97" s="138">
        <v>75</v>
      </c>
      <c r="I97" s="138">
        <v>181</v>
      </c>
      <c r="J97" s="138">
        <v>5</v>
      </c>
      <c r="K97" s="138">
        <v>1</v>
      </c>
      <c r="L97" s="138">
        <v>4</v>
      </c>
      <c r="M97" s="138">
        <v>1</v>
      </c>
      <c r="N97" s="138">
        <v>29</v>
      </c>
      <c r="O97" s="138">
        <v>0</v>
      </c>
      <c r="P97" s="138">
        <v>6</v>
      </c>
      <c r="Q97" s="138">
        <v>302</v>
      </c>
      <c r="R97" s="138">
        <v>555</v>
      </c>
      <c r="S97" s="139">
        <v>0.54830287206266315</v>
      </c>
    </row>
    <row r="98" spans="1:19" s="89" customFormat="1" ht="15" customHeight="1" x14ac:dyDescent="0.25">
      <c r="A98" s="71">
        <v>57</v>
      </c>
      <c r="B98" s="72">
        <v>1048</v>
      </c>
      <c r="C98" s="73" t="s">
        <v>126</v>
      </c>
      <c r="D98" s="134">
        <f t="shared" si="1"/>
        <v>40</v>
      </c>
      <c r="E98" s="135">
        <v>19</v>
      </c>
      <c r="F98" s="135">
        <v>0</v>
      </c>
      <c r="G98" s="135">
        <v>0</v>
      </c>
      <c r="H98" s="135">
        <v>19</v>
      </c>
      <c r="I98" s="135">
        <v>59</v>
      </c>
      <c r="J98" s="135">
        <v>5</v>
      </c>
      <c r="K98" s="135">
        <v>1</v>
      </c>
      <c r="L98" s="135">
        <v>2</v>
      </c>
      <c r="M98" s="135">
        <v>0</v>
      </c>
      <c r="N98" s="135">
        <v>16</v>
      </c>
      <c r="O98" s="135">
        <v>0</v>
      </c>
      <c r="P98" s="135">
        <v>2</v>
      </c>
      <c r="Q98" s="135">
        <v>104</v>
      </c>
      <c r="R98" s="135">
        <v>241</v>
      </c>
      <c r="S98" s="136">
        <v>0.54830287206266315</v>
      </c>
    </row>
    <row r="99" spans="1:19" s="89" customFormat="1" ht="15" customHeight="1" x14ac:dyDescent="0.25">
      <c r="A99" s="59" t="s">
        <v>199</v>
      </c>
      <c r="B99" s="60">
        <v>1048</v>
      </c>
      <c r="C99" s="61" t="s">
        <v>9</v>
      </c>
      <c r="D99" s="137">
        <f t="shared" si="1"/>
        <v>40</v>
      </c>
      <c r="E99" s="138">
        <v>19</v>
      </c>
      <c r="F99" s="138">
        <v>0</v>
      </c>
      <c r="G99" s="138">
        <v>0</v>
      </c>
      <c r="H99" s="138">
        <v>19</v>
      </c>
      <c r="I99" s="138">
        <v>59</v>
      </c>
      <c r="J99" s="138">
        <v>5</v>
      </c>
      <c r="K99" s="138">
        <v>1</v>
      </c>
      <c r="L99" s="138">
        <v>2</v>
      </c>
      <c r="M99" s="138">
        <v>0</v>
      </c>
      <c r="N99" s="138">
        <v>16</v>
      </c>
      <c r="O99" s="138">
        <v>0</v>
      </c>
      <c r="P99" s="138">
        <v>2</v>
      </c>
      <c r="Q99" s="138">
        <v>104</v>
      </c>
      <c r="R99" s="138">
        <v>241</v>
      </c>
      <c r="S99" s="139">
        <v>0.54830287206266315</v>
      </c>
    </row>
    <row r="100" spans="1:19" s="89" customFormat="1" ht="15" customHeight="1" x14ac:dyDescent="0.25">
      <c r="A100" s="71">
        <v>58</v>
      </c>
      <c r="B100" s="72">
        <v>1049</v>
      </c>
      <c r="C100" s="73" t="s">
        <v>126</v>
      </c>
      <c r="D100" s="134">
        <f t="shared" si="1"/>
        <v>73</v>
      </c>
      <c r="E100" s="135">
        <v>120</v>
      </c>
      <c r="F100" s="135">
        <v>0</v>
      </c>
      <c r="G100" s="135">
        <v>1</v>
      </c>
      <c r="H100" s="135">
        <v>121</v>
      </c>
      <c r="I100" s="135">
        <v>27</v>
      </c>
      <c r="J100" s="135">
        <v>2</v>
      </c>
      <c r="K100" s="135">
        <v>4</v>
      </c>
      <c r="L100" s="135">
        <v>10</v>
      </c>
      <c r="M100" s="135">
        <v>0</v>
      </c>
      <c r="N100" s="135">
        <v>48</v>
      </c>
      <c r="O100" s="135">
        <v>0</v>
      </c>
      <c r="P100" s="135">
        <v>1</v>
      </c>
      <c r="Q100" s="135">
        <v>213</v>
      </c>
      <c r="R100" s="135">
        <v>416</v>
      </c>
      <c r="S100" s="136">
        <v>0.54830287206266315</v>
      </c>
    </row>
    <row r="101" spans="1:19" s="89" customFormat="1" ht="15" customHeight="1" x14ac:dyDescent="0.25">
      <c r="A101" s="59" t="s">
        <v>199</v>
      </c>
      <c r="B101" s="60">
        <v>1049</v>
      </c>
      <c r="C101" s="61" t="s">
        <v>9</v>
      </c>
      <c r="D101" s="137">
        <f t="shared" si="1"/>
        <v>73</v>
      </c>
      <c r="E101" s="138">
        <v>120</v>
      </c>
      <c r="F101" s="138">
        <v>0</v>
      </c>
      <c r="G101" s="138">
        <v>1</v>
      </c>
      <c r="H101" s="138">
        <v>121</v>
      </c>
      <c r="I101" s="138">
        <v>27</v>
      </c>
      <c r="J101" s="138">
        <v>2</v>
      </c>
      <c r="K101" s="138">
        <v>4</v>
      </c>
      <c r="L101" s="138">
        <v>10</v>
      </c>
      <c r="M101" s="138">
        <v>0</v>
      </c>
      <c r="N101" s="138">
        <v>48</v>
      </c>
      <c r="O101" s="138">
        <v>0</v>
      </c>
      <c r="P101" s="138">
        <v>1</v>
      </c>
      <c r="Q101" s="138">
        <v>213</v>
      </c>
      <c r="R101" s="138">
        <v>416</v>
      </c>
      <c r="S101" s="139">
        <v>0.54830287206266315</v>
      </c>
    </row>
    <row r="102" spans="1:19" s="89" customFormat="1" ht="15" customHeight="1" x14ac:dyDescent="0.25">
      <c r="A102" s="71">
        <v>59</v>
      </c>
      <c r="B102" s="72">
        <v>1050</v>
      </c>
      <c r="C102" s="73" t="s">
        <v>126</v>
      </c>
      <c r="D102" s="134">
        <f t="shared" si="1"/>
        <v>60</v>
      </c>
      <c r="E102" s="135">
        <v>33</v>
      </c>
      <c r="F102" s="135">
        <v>0</v>
      </c>
      <c r="G102" s="135">
        <v>0</v>
      </c>
      <c r="H102" s="135">
        <v>33</v>
      </c>
      <c r="I102" s="135">
        <v>96</v>
      </c>
      <c r="J102" s="135">
        <v>2</v>
      </c>
      <c r="K102" s="135">
        <v>3</v>
      </c>
      <c r="L102" s="135">
        <v>0</v>
      </c>
      <c r="M102" s="135">
        <v>4</v>
      </c>
      <c r="N102" s="135">
        <v>36</v>
      </c>
      <c r="O102" s="135">
        <v>0</v>
      </c>
      <c r="P102" s="135">
        <v>6</v>
      </c>
      <c r="Q102" s="135">
        <v>180</v>
      </c>
      <c r="R102" s="135">
        <v>478</v>
      </c>
      <c r="S102" s="136">
        <v>0.54830287206266315</v>
      </c>
    </row>
    <row r="103" spans="1:19" s="89" customFormat="1" ht="15" customHeight="1" x14ac:dyDescent="0.25">
      <c r="A103" s="65">
        <v>60</v>
      </c>
      <c r="B103" s="66">
        <v>1050</v>
      </c>
      <c r="C103" s="67" t="s">
        <v>128</v>
      </c>
      <c r="D103" s="140">
        <f t="shared" si="1"/>
        <v>30</v>
      </c>
      <c r="E103" s="141">
        <v>12</v>
      </c>
      <c r="F103" s="141">
        <v>0</v>
      </c>
      <c r="G103" s="141">
        <v>0</v>
      </c>
      <c r="H103" s="141">
        <v>12</v>
      </c>
      <c r="I103" s="141">
        <v>88</v>
      </c>
      <c r="J103" s="141">
        <v>2</v>
      </c>
      <c r="K103" s="141">
        <v>2</v>
      </c>
      <c r="L103" s="141">
        <v>5</v>
      </c>
      <c r="M103" s="141">
        <v>3</v>
      </c>
      <c r="N103" s="141">
        <v>58</v>
      </c>
      <c r="O103" s="141">
        <v>0</v>
      </c>
      <c r="P103" s="141">
        <v>9</v>
      </c>
      <c r="Q103" s="141">
        <v>179</v>
      </c>
      <c r="R103" s="141">
        <v>478</v>
      </c>
      <c r="S103" s="142">
        <v>0.54830287206266315</v>
      </c>
    </row>
    <row r="104" spans="1:19" s="89" customFormat="1" ht="14.1" customHeight="1" x14ac:dyDescent="0.25">
      <c r="A104" s="59" t="s">
        <v>199</v>
      </c>
      <c r="B104" s="60">
        <v>1050</v>
      </c>
      <c r="C104" s="61" t="s">
        <v>11</v>
      </c>
      <c r="D104" s="137">
        <f t="shared" si="1"/>
        <v>90</v>
      </c>
      <c r="E104" s="138">
        <v>45</v>
      </c>
      <c r="F104" s="138">
        <v>0</v>
      </c>
      <c r="G104" s="138">
        <v>0</v>
      </c>
      <c r="H104" s="138">
        <v>45</v>
      </c>
      <c r="I104" s="138">
        <v>184</v>
      </c>
      <c r="J104" s="138">
        <v>4</v>
      </c>
      <c r="K104" s="138">
        <v>5</v>
      </c>
      <c r="L104" s="138">
        <v>5</v>
      </c>
      <c r="M104" s="138">
        <v>7</v>
      </c>
      <c r="N104" s="138">
        <v>94</v>
      </c>
      <c r="O104" s="138">
        <v>0</v>
      </c>
      <c r="P104" s="138">
        <v>15</v>
      </c>
      <c r="Q104" s="138">
        <v>359</v>
      </c>
      <c r="R104" s="138">
        <v>956</v>
      </c>
      <c r="S104" s="139">
        <v>0.54830287206266315</v>
      </c>
    </row>
    <row r="105" spans="1:19" s="89" customFormat="1" ht="14.1" customHeight="1" x14ac:dyDescent="0.25">
      <c r="A105" s="65">
        <v>61</v>
      </c>
      <c r="B105" s="66">
        <v>1051</v>
      </c>
      <c r="C105" s="67" t="s">
        <v>126</v>
      </c>
      <c r="D105" s="140">
        <f t="shared" si="1"/>
        <v>13</v>
      </c>
      <c r="E105" s="141">
        <v>7</v>
      </c>
      <c r="F105" s="141">
        <v>0</v>
      </c>
      <c r="G105" s="141">
        <v>0</v>
      </c>
      <c r="H105" s="141">
        <v>7</v>
      </c>
      <c r="I105" s="141">
        <v>55</v>
      </c>
      <c r="J105" s="141">
        <v>0</v>
      </c>
      <c r="K105" s="141">
        <v>2</v>
      </c>
      <c r="L105" s="141">
        <v>4</v>
      </c>
      <c r="M105" s="141">
        <v>0</v>
      </c>
      <c r="N105" s="141">
        <v>68</v>
      </c>
      <c r="O105" s="141">
        <v>1</v>
      </c>
      <c r="P105" s="141">
        <v>3</v>
      </c>
      <c r="Q105" s="141">
        <v>140</v>
      </c>
      <c r="R105" s="141">
        <v>362</v>
      </c>
      <c r="S105" s="142">
        <v>0.54830287206266315</v>
      </c>
    </row>
    <row r="106" spans="1:19" s="89" customFormat="1" ht="14.1" customHeight="1" x14ac:dyDescent="0.25">
      <c r="A106" s="59" t="s">
        <v>199</v>
      </c>
      <c r="B106" s="60">
        <v>1051</v>
      </c>
      <c r="C106" s="61" t="s">
        <v>9</v>
      </c>
      <c r="D106" s="137">
        <f t="shared" si="1"/>
        <v>13</v>
      </c>
      <c r="E106" s="138">
        <v>7</v>
      </c>
      <c r="F106" s="138">
        <v>0</v>
      </c>
      <c r="G106" s="138">
        <v>0</v>
      </c>
      <c r="H106" s="138">
        <v>7</v>
      </c>
      <c r="I106" s="138">
        <v>55</v>
      </c>
      <c r="J106" s="138">
        <v>0</v>
      </c>
      <c r="K106" s="138">
        <v>2</v>
      </c>
      <c r="L106" s="138">
        <v>4</v>
      </c>
      <c r="M106" s="138">
        <v>0</v>
      </c>
      <c r="N106" s="138">
        <v>68</v>
      </c>
      <c r="O106" s="138">
        <v>1</v>
      </c>
      <c r="P106" s="138">
        <v>3</v>
      </c>
      <c r="Q106" s="138">
        <v>140</v>
      </c>
      <c r="R106" s="138">
        <v>362</v>
      </c>
      <c r="S106" s="139">
        <v>0.54830287206266315</v>
      </c>
    </row>
    <row r="107" spans="1:19" s="89" customFormat="1" ht="14.1" customHeight="1" x14ac:dyDescent="0.25">
      <c r="A107" s="65">
        <v>62</v>
      </c>
      <c r="B107" s="66">
        <v>1052</v>
      </c>
      <c r="C107" s="67" t="s">
        <v>126</v>
      </c>
      <c r="D107" s="140">
        <f t="shared" si="1"/>
        <v>60</v>
      </c>
      <c r="E107" s="141">
        <v>6</v>
      </c>
      <c r="F107" s="141">
        <v>2</v>
      </c>
      <c r="G107" s="141">
        <v>0</v>
      </c>
      <c r="H107" s="141">
        <v>8</v>
      </c>
      <c r="I107" s="141">
        <v>93</v>
      </c>
      <c r="J107" s="141">
        <v>2</v>
      </c>
      <c r="K107" s="141">
        <v>1</v>
      </c>
      <c r="L107" s="141">
        <v>1</v>
      </c>
      <c r="M107" s="141">
        <v>1</v>
      </c>
      <c r="N107" s="141">
        <v>33</v>
      </c>
      <c r="O107" s="141">
        <v>0</v>
      </c>
      <c r="P107" s="141">
        <v>1</v>
      </c>
      <c r="Q107" s="141">
        <v>140</v>
      </c>
      <c r="R107" s="141">
        <v>321</v>
      </c>
      <c r="S107" s="142">
        <v>0.54830287206266315</v>
      </c>
    </row>
    <row r="108" spans="1:19" s="89" customFormat="1" ht="14.1" customHeight="1" x14ac:dyDescent="0.25">
      <c r="A108" s="59" t="s">
        <v>199</v>
      </c>
      <c r="B108" s="60">
        <v>1052</v>
      </c>
      <c r="C108" s="61" t="s">
        <v>9</v>
      </c>
      <c r="D108" s="137">
        <f t="shared" si="1"/>
        <v>60</v>
      </c>
      <c r="E108" s="138">
        <v>6</v>
      </c>
      <c r="F108" s="138">
        <v>2</v>
      </c>
      <c r="G108" s="138">
        <v>0</v>
      </c>
      <c r="H108" s="138">
        <v>8</v>
      </c>
      <c r="I108" s="138">
        <v>93</v>
      </c>
      <c r="J108" s="138">
        <v>2</v>
      </c>
      <c r="K108" s="138">
        <v>1</v>
      </c>
      <c r="L108" s="138">
        <v>1</v>
      </c>
      <c r="M108" s="138">
        <v>1</v>
      </c>
      <c r="N108" s="138">
        <v>33</v>
      </c>
      <c r="O108" s="138">
        <v>0</v>
      </c>
      <c r="P108" s="138">
        <v>1</v>
      </c>
      <c r="Q108" s="138">
        <v>140</v>
      </c>
      <c r="R108" s="138">
        <v>321</v>
      </c>
      <c r="S108" s="139">
        <v>0.54830287206266315</v>
      </c>
    </row>
    <row r="109" spans="1:19" s="89" customFormat="1" ht="14.1" customHeight="1" x14ac:dyDescent="0.25">
      <c r="A109" s="65">
        <v>63</v>
      </c>
      <c r="B109" s="66">
        <v>1053</v>
      </c>
      <c r="C109" s="67" t="s">
        <v>126</v>
      </c>
      <c r="D109" s="140">
        <f t="shared" si="1"/>
        <v>56</v>
      </c>
      <c r="E109" s="141">
        <v>5</v>
      </c>
      <c r="F109" s="141">
        <v>0</v>
      </c>
      <c r="G109" s="141">
        <v>0</v>
      </c>
      <c r="H109" s="141">
        <v>5</v>
      </c>
      <c r="I109" s="141">
        <v>88</v>
      </c>
      <c r="J109" s="141">
        <v>2</v>
      </c>
      <c r="K109" s="141">
        <v>3</v>
      </c>
      <c r="L109" s="141">
        <v>2</v>
      </c>
      <c r="M109" s="141">
        <v>1</v>
      </c>
      <c r="N109" s="141">
        <v>32</v>
      </c>
      <c r="O109" s="141">
        <v>0</v>
      </c>
      <c r="P109" s="141">
        <v>8</v>
      </c>
      <c r="Q109" s="141">
        <v>141</v>
      </c>
      <c r="R109" s="141">
        <v>381</v>
      </c>
      <c r="S109" s="142">
        <v>0.54830287206266315</v>
      </c>
    </row>
    <row r="110" spans="1:19" s="89" customFormat="1" ht="14.1" customHeight="1" x14ac:dyDescent="0.25">
      <c r="A110" s="59" t="s">
        <v>199</v>
      </c>
      <c r="B110" s="60">
        <v>1053</v>
      </c>
      <c r="C110" s="61" t="s">
        <v>9</v>
      </c>
      <c r="D110" s="137">
        <f t="shared" si="1"/>
        <v>56</v>
      </c>
      <c r="E110" s="138">
        <v>5</v>
      </c>
      <c r="F110" s="138">
        <v>0</v>
      </c>
      <c r="G110" s="138">
        <v>0</v>
      </c>
      <c r="H110" s="138">
        <v>5</v>
      </c>
      <c r="I110" s="138">
        <v>88</v>
      </c>
      <c r="J110" s="138">
        <v>2</v>
      </c>
      <c r="K110" s="138">
        <v>3</v>
      </c>
      <c r="L110" s="138">
        <v>2</v>
      </c>
      <c r="M110" s="138">
        <v>1</v>
      </c>
      <c r="N110" s="138">
        <v>32</v>
      </c>
      <c r="O110" s="138">
        <v>0</v>
      </c>
      <c r="P110" s="138">
        <v>8</v>
      </c>
      <c r="Q110" s="138">
        <v>141</v>
      </c>
      <c r="R110" s="138">
        <v>381</v>
      </c>
      <c r="S110" s="139">
        <v>0.54830287206266315</v>
      </c>
    </row>
    <row r="111" spans="1:19" s="89" customFormat="1" ht="14.1" customHeight="1" x14ac:dyDescent="0.25">
      <c r="A111" s="65">
        <v>64</v>
      </c>
      <c r="B111" s="66">
        <v>1054</v>
      </c>
      <c r="C111" s="67" t="s">
        <v>126</v>
      </c>
      <c r="D111" s="140">
        <f t="shared" si="1"/>
        <v>55</v>
      </c>
      <c r="E111" s="141">
        <v>28</v>
      </c>
      <c r="F111" s="141">
        <v>0</v>
      </c>
      <c r="G111" s="141">
        <v>0</v>
      </c>
      <c r="H111" s="141">
        <v>28</v>
      </c>
      <c r="I111" s="141">
        <v>83</v>
      </c>
      <c r="J111" s="141">
        <v>0</v>
      </c>
      <c r="K111" s="141">
        <v>1</v>
      </c>
      <c r="L111" s="141">
        <v>0</v>
      </c>
      <c r="M111" s="141">
        <v>2</v>
      </c>
      <c r="N111" s="141">
        <v>20</v>
      </c>
      <c r="O111" s="141">
        <v>0</v>
      </c>
      <c r="P111" s="141">
        <v>2</v>
      </c>
      <c r="Q111" s="141">
        <v>136</v>
      </c>
      <c r="R111" s="141">
        <v>225</v>
      </c>
      <c r="S111" s="142">
        <v>0.54830287206266315</v>
      </c>
    </row>
    <row r="112" spans="1:19" s="89" customFormat="1" ht="14.1" customHeight="1" x14ac:dyDescent="0.25">
      <c r="A112" s="77" t="s">
        <v>199</v>
      </c>
      <c r="B112" s="78">
        <v>1054</v>
      </c>
      <c r="C112" s="79" t="s">
        <v>9</v>
      </c>
      <c r="D112" s="152">
        <f t="shared" si="1"/>
        <v>55</v>
      </c>
      <c r="E112" s="145">
        <v>28</v>
      </c>
      <c r="F112" s="145">
        <v>0</v>
      </c>
      <c r="G112" s="145">
        <v>0</v>
      </c>
      <c r="H112" s="145">
        <v>28</v>
      </c>
      <c r="I112" s="145">
        <v>83</v>
      </c>
      <c r="J112" s="145">
        <v>0</v>
      </c>
      <c r="K112" s="145">
        <v>1</v>
      </c>
      <c r="L112" s="145">
        <v>0</v>
      </c>
      <c r="M112" s="145">
        <v>2</v>
      </c>
      <c r="N112" s="145">
        <v>20</v>
      </c>
      <c r="O112" s="145">
        <v>0</v>
      </c>
      <c r="P112" s="145">
        <v>2</v>
      </c>
      <c r="Q112" s="145">
        <v>136</v>
      </c>
      <c r="R112" s="145">
        <v>225</v>
      </c>
      <c r="S112" s="146">
        <v>0.54830287206266315</v>
      </c>
    </row>
    <row r="113" spans="1:19" s="89" customFormat="1" ht="15" customHeight="1" x14ac:dyDescent="0.25">
      <c r="A113" s="53">
        <v>65</v>
      </c>
      <c r="B113" s="54">
        <v>1055</v>
      </c>
      <c r="C113" s="55" t="s">
        <v>126</v>
      </c>
      <c r="D113" s="131">
        <f t="shared" si="1"/>
        <v>32</v>
      </c>
      <c r="E113" s="132">
        <v>75</v>
      </c>
      <c r="F113" s="132">
        <v>14</v>
      </c>
      <c r="G113" s="132">
        <v>2</v>
      </c>
      <c r="H113" s="132">
        <v>91</v>
      </c>
      <c r="I113" s="132">
        <v>51</v>
      </c>
      <c r="J113" s="132">
        <v>1</v>
      </c>
      <c r="K113" s="132">
        <v>1</v>
      </c>
      <c r="L113" s="132">
        <v>3</v>
      </c>
      <c r="M113" s="132">
        <v>0</v>
      </c>
      <c r="N113" s="132">
        <v>59</v>
      </c>
      <c r="O113" s="132">
        <v>0</v>
      </c>
      <c r="P113" s="132">
        <v>4</v>
      </c>
      <c r="Q113" s="132">
        <v>210</v>
      </c>
      <c r="R113" s="132">
        <v>383</v>
      </c>
      <c r="S113" s="133">
        <v>0.54830287206266315</v>
      </c>
    </row>
    <row r="114" spans="1:19" s="89" customFormat="1" ht="15" customHeight="1" x14ac:dyDescent="0.25">
      <c r="A114" s="59" t="s">
        <v>199</v>
      </c>
      <c r="B114" s="60">
        <v>1055</v>
      </c>
      <c r="C114" s="61" t="s">
        <v>9</v>
      </c>
      <c r="D114" s="137">
        <f t="shared" si="1"/>
        <v>32</v>
      </c>
      <c r="E114" s="138">
        <v>75</v>
      </c>
      <c r="F114" s="138">
        <v>14</v>
      </c>
      <c r="G114" s="138">
        <v>2</v>
      </c>
      <c r="H114" s="138">
        <v>91</v>
      </c>
      <c r="I114" s="138">
        <v>51</v>
      </c>
      <c r="J114" s="138">
        <v>1</v>
      </c>
      <c r="K114" s="138">
        <v>1</v>
      </c>
      <c r="L114" s="138">
        <v>3</v>
      </c>
      <c r="M114" s="138">
        <v>0</v>
      </c>
      <c r="N114" s="138">
        <v>59</v>
      </c>
      <c r="O114" s="138">
        <v>0</v>
      </c>
      <c r="P114" s="138">
        <v>4</v>
      </c>
      <c r="Q114" s="138">
        <v>210</v>
      </c>
      <c r="R114" s="138">
        <v>383</v>
      </c>
      <c r="S114" s="139">
        <v>0.54830287206266315</v>
      </c>
    </row>
    <row r="115" spans="1:19" s="89" customFormat="1" ht="15" customHeight="1" x14ac:dyDescent="0.25">
      <c r="A115" s="65">
        <v>66</v>
      </c>
      <c r="B115" s="66">
        <v>1058</v>
      </c>
      <c r="C115" s="67" t="s">
        <v>126</v>
      </c>
      <c r="D115" s="140">
        <f t="shared" si="1"/>
        <v>20</v>
      </c>
      <c r="E115" s="141">
        <v>23</v>
      </c>
      <c r="F115" s="141">
        <v>1</v>
      </c>
      <c r="G115" s="141">
        <v>0</v>
      </c>
      <c r="H115" s="141">
        <v>24</v>
      </c>
      <c r="I115" s="141">
        <v>4</v>
      </c>
      <c r="J115" s="141">
        <v>0</v>
      </c>
      <c r="K115" s="141">
        <v>0</v>
      </c>
      <c r="L115" s="141">
        <v>0</v>
      </c>
      <c r="M115" s="141">
        <v>1</v>
      </c>
      <c r="N115" s="141">
        <v>4</v>
      </c>
      <c r="O115" s="141">
        <v>0</v>
      </c>
      <c r="P115" s="141">
        <v>2</v>
      </c>
      <c r="Q115" s="141">
        <v>35</v>
      </c>
      <c r="R115" s="141">
        <v>219</v>
      </c>
      <c r="S115" s="142">
        <v>0.54830287206266315</v>
      </c>
    </row>
    <row r="116" spans="1:19" s="89" customFormat="1" ht="15" customHeight="1" x14ac:dyDescent="0.25">
      <c r="A116" s="59" t="s">
        <v>199</v>
      </c>
      <c r="B116" s="60">
        <v>1058</v>
      </c>
      <c r="C116" s="61" t="s">
        <v>9</v>
      </c>
      <c r="D116" s="137">
        <f t="shared" si="1"/>
        <v>20</v>
      </c>
      <c r="E116" s="138">
        <v>23</v>
      </c>
      <c r="F116" s="138">
        <v>1</v>
      </c>
      <c r="G116" s="138">
        <v>0</v>
      </c>
      <c r="H116" s="138">
        <v>24</v>
      </c>
      <c r="I116" s="138">
        <v>4</v>
      </c>
      <c r="J116" s="138">
        <v>0</v>
      </c>
      <c r="K116" s="138">
        <v>0</v>
      </c>
      <c r="L116" s="138">
        <v>0</v>
      </c>
      <c r="M116" s="138">
        <v>1</v>
      </c>
      <c r="N116" s="138">
        <v>4</v>
      </c>
      <c r="O116" s="138">
        <v>0</v>
      </c>
      <c r="P116" s="138">
        <v>2</v>
      </c>
      <c r="Q116" s="138">
        <v>35</v>
      </c>
      <c r="R116" s="138">
        <v>219</v>
      </c>
      <c r="S116" s="139">
        <v>0.54830287206266315</v>
      </c>
    </row>
    <row r="117" spans="1:19" s="89" customFormat="1" ht="15" customHeight="1" x14ac:dyDescent="0.25">
      <c r="A117" s="65">
        <v>67</v>
      </c>
      <c r="B117" s="66">
        <v>1060</v>
      </c>
      <c r="C117" s="67" t="s">
        <v>126</v>
      </c>
      <c r="D117" s="140">
        <f t="shared" si="1"/>
        <v>5</v>
      </c>
      <c r="E117" s="141">
        <v>1</v>
      </c>
      <c r="F117" s="141">
        <v>2</v>
      </c>
      <c r="G117" s="141">
        <v>0</v>
      </c>
      <c r="H117" s="141">
        <v>3</v>
      </c>
      <c r="I117" s="141">
        <v>42</v>
      </c>
      <c r="J117" s="141">
        <v>2</v>
      </c>
      <c r="K117" s="141">
        <v>5</v>
      </c>
      <c r="L117" s="141">
        <v>0</v>
      </c>
      <c r="M117" s="141">
        <v>5</v>
      </c>
      <c r="N117" s="141">
        <v>37</v>
      </c>
      <c r="O117" s="141">
        <v>0</v>
      </c>
      <c r="P117" s="141">
        <v>5</v>
      </c>
      <c r="Q117" s="141">
        <v>99</v>
      </c>
      <c r="R117" s="141">
        <v>232</v>
      </c>
      <c r="S117" s="142">
        <v>0.54830287206266315</v>
      </c>
    </row>
    <row r="118" spans="1:19" s="89" customFormat="1" ht="15" customHeight="1" x14ac:dyDescent="0.25">
      <c r="A118" s="59" t="s">
        <v>199</v>
      </c>
      <c r="B118" s="60">
        <v>1060</v>
      </c>
      <c r="C118" s="61" t="s">
        <v>9</v>
      </c>
      <c r="D118" s="137">
        <f t="shared" si="1"/>
        <v>5</v>
      </c>
      <c r="E118" s="138">
        <v>1</v>
      </c>
      <c r="F118" s="138">
        <v>2</v>
      </c>
      <c r="G118" s="138">
        <v>0</v>
      </c>
      <c r="H118" s="138">
        <v>3</v>
      </c>
      <c r="I118" s="138">
        <v>42</v>
      </c>
      <c r="J118" s="138">
        <v>2</v>
      </c>
      <c r="K118" s="138">
        <v>5</v>
      </c>
      <c r="L118" s="138">
        <v>0</v>
      </c>
      <c r="M118" s="138">
        <v>5</v>
      </c>
      <c r="N118" s="138">
        <v>37</v>
      </c>
      <c r="O118" s="138">
        <v>0</v>
      </c>
      <c r="P118" s="138">
        <v>5</v>
      </c>
      <c r="Q118" s="138">
        <v>99</v>
      </c>
      <c r="R118" s="138">
        <v>232</v>
      </c>
      <c r="S118" s="139">
        <v>0.54830287206266315</v>
      </c>
    </row>
    <row r="119" spans="1:19" s="89" customFormat="1" ht="15" customHeight="1" x14ac:dyDescent="0.25">
      <c r="A119" s="65">
        <v>68</v>
      </c>
      <c r="B119" s="66">
        <v>1061</v>
      </c>
      <c r="C119" s="67" t="s">
        <v>126</v>
      </c>
      <c r="D119" s="140">
        <f t="shared" si="1"/>
        <v>85</v>
      </c>
      <c r="E119" s="141">
        <v>8</v>
      </c>
      <c r="F119" s="141">
        <v>1</v>
      </c>
      <c r="G119" s="141">
        <v>0</v>
      </c>
      <c r="H119" s="141">
        <v>9</v>
      </c>
      <c r="I119" s="141">
        <v>138</v>
      </c>
      <c r="J119" s="141">
        <v>9</v>
      </c>
      <c r="K119" s="141">
        <v>0</v>
      </c>
      <c r="L119" s="141">
        <v>1</v>
      </c>
      <c r="M119" s="141">
        <v>4</v>
      </c>
      <c r="N119" s="141">
        <v>53</v>
      </c>
      <c r="O119" s="141">
        <v>0</v>
      </c>
      <c r="P119" s="141">
        <v>13</v>
      </c>
      <c r="Q119" s="141">
        <v>227</v>
      </c>
      <c r="R119" s="141">
        <v>751</v>
      </c>
      <c r="S119" s="142">
        <v>0.54830287206266315</v>
      </c>
    </row>
    <row r="120" spans="1:19" s="89" customFormat="1" ht="15" customHeight="1" x14ac:dyDescent="0.25">
      <c r="A120" s="71">
        <v>69</v>
      </c>
      <c r="B120" s="72">
        <v>1061</v>
      </c>
      <c r="C120" s="73" t="s">
        <v>128</v>
      </c>
      <c r="D120" s="134">
        <f t="shared" si="1"/>
        <v>72</v>
      </c>
      <c r="E120" s="135">
        <v>4</v>
      </c>
      <c r="F120" s="135">
        <v>0</v>
      </c>
      <c r="G120" s="135">
        <v>0</v>
      </c>
      <c r="H120" s="135">
        <v>4</v>
      </c>
      <c r="I120" s="135">
        <v>116</v>
      </c>
      <c r="J120" s="135">
        <v>11</v>
      </c>
      <c r="K120" s="135">
        <v>3</v>
      </c>
      <c r="L120" s="135">
        <v>2</v>
      </c>
      <c r="M120" s="135">
        <v>2</v>
      </c>
      <c r="N120" s="135">
        <v>44</v>
      </c>
      <c r="O120" s="135">
        <v>0</v>
      </c>
      <c r="P120" s="135">
        <v>13</v>
      </c>
      <c r="Q120" s="135">
        <v>195</v>
      </c>
      <c r="R120" s="135">
        <v>498</v>
      </c>
      <c r="S120" s="136">
        <v>0.54830287206266315</v>
      </c>
    </row>
    <row r="121" spans="1:19" s="89" customFormat="1" ht="15" customHeight="1" x14ac:dyDescent="0.25">
      <c r="A121" s="77" t="s">
        <v>199</v>
      </c>
      <c r="B121" s="78">
        <v>1061</v>
      </c>
      <c r="C121" s="79" t="s">
        <v>11</v>
      </c>
      <c r="D121" s="152">
        <f t="shared" si="1"/>
        <v>157</v>
      </c>
      <c r="E121" s="145">
        <v>12</v>
      </c>
      <c r="F121" s="145">
        <v>1</v>
      </c>
      <c r="G121" s="145">
        <v>0</v>
      </c>
      <c r="H121" s="145">
        <v>13</v>
      </c>
      <c r="I121" s="145">
        <v>254</v>
      </c>
      <c r="J121" s="145">
        <v>20</v>
      </c>
      <c r="K121" s="145">
        <v>3</v>
      </c>
      <c r="L121" s="145">
        <v>3</v>
      </c>
      <c r="M121" s="145">
        <v>6</v>
      </c>
      <c r="N121" s="145">
        <v>97</v>
      </c>
      <c r="O121" s="145">
        <v>0</v>
      </c>
      <c r="P121" s="145">
        <v>26</v>
      </c>
      <c r="Q121" s="145">
        <v>422</v>
      </c>
      <c r="R121" s="145">
        <v>1249</v>
      </c>
      <c r="S121" s="146">
        <v>0.54830287206266315</v>
      </c>
    </row>
    <row r="122" spans="1:19" ht="11.1" customHeight="1" x14ac:dyDescent="0.25">
      <c r="B122" s="2"/>
      <c r="C122" s="2"/>
      <c r="D122" s="2"/>
    </row>
    <row r="123" spans="1:19" ht="17.100000000000001" customHeight="1" x14ac:dyDescent="0.3">
      <c r="A123" s="427" t="s">
        <v>43</v>
      </c>
      <c r="B123" s="405"/>
      <c r="C123" s="406"/>
      <c r="D123" s="407" t="s">
        <v>35</v>
      </c>
      <c r="E123" s="512" t="s">
        <v>234</v>
      </c>
      <c r="F123" s="512"/>
      <c r="G123" s="512"/>
      <c r="H123" s="512"/>
      <c r="I123" s="512"/>
      <c r="J123" s="512"/>
      <c r="K123" s="512"/>
      <c r="L123" s="512"/>
      <c r="M123" s="512"/>
      <c r="N123" s="512"/>
      <c r="O123" s="512"/>
      <c r="P123" s="512"/>
      <c r="Q123" s="407" t="s">
        <v>39</v>
      </c>
      <c r="R123" s="407" t="s">
        <v>211</v>
      </c>
      <c r="S123" s="366" t="s">
        <v>33</v>
      </c>
    </row>
    <row r="124" spans="1:19" ht="15.75" customHeight="1" x14ac:dyDescent="0.25">
      <c r="A124" s="431" t="s">
        <v>123</v>
      </c>
      <c r="B124" s="425" t="s">
        <v>25</v>
      </c>
      <c r="C124" s="425" t="s">
        <v>26</v>
      </c>
      <c r="D124" s="408"/>
      <c r="E124" s="14"/>
      <c r="F124" s="7"/>
      <c r="G124" s="52" t="s">
        <v>38</v>
      </c>
      <c r="H124" s="410" t="s">
        <v>34</v>
      </c>
      <c r="I124" s="35"/>
      <c r="J124" s="7"/>
      <c r="K124" s="35"/>
      <c r="L124" s="7"/>
      <c r="M124" s="7"/>
      <c r="N124" s="7"/>
      <c r="O124" s="43"/>
      <c r="P124" s="96"/>
      <c r="Q124" s="408"/>
      <c r="R124" s="408"/>
      <c r="S124" s="367"/>
    </row>
    <row r="125" spans="1:19" ht="15.75" x14ac:dyDescent="0.25">
      <c r="A125" s="432"/>
      <c r="B125" s="360"/>
      <c r="C125" s="360"/>
      <c r="D125" s="408"/>
      <c r="E125" s="14"/>
      <c r="F125" s="7"/>
      <c r="G125" s="7"/>
      <c r="H125" s="410"/>
      <c r="I125" s="35"/>
      <c r="J125" s="7"/>
      <c r="K125" s="35"/>
      <c r="L125" s="7"/>
      <c r="M125" s="7"/>
      <c r="N125" s="7"/>
      <c r="O125" s="317"/>
      <c r="P125" s="318"/>
      <c r="Q125" s="408"/>
      <c r="R125" s="408"/>
      <c r="S125" s="367"/>
    </row>
    <row r="126" spans="1:19" ht="15.75" x14ac:dyDescent="0.25">
      <c r="A126" s="432"/>
      <c r="B126" s="360"/>
      <c r="C126" s="360"/>
      <c r="D126" s="408"/>
      <c r="E126" s="15"/>
      <c r="F126" s="8"/>
      <c r="G126" s="8"/>
      <c r="H126" s="8"/>
      <c r="I126" s="35"/>
      <c r="J126" s="8"/>
      <c r="K126" s="35"/>
      <c r="L126" s="8"/>
      <c r="M126" s="8"/>
      <c r="N126" s="8"/>
      <c r="O126" s="319"/>
      <c r="P126" s="320"/>
      <c r="Q126" s="408"/>
      <c r="R126" s="408"/>
      <c r="S126" s="367"/>
    </row>
    <row r="127" spans="1:19" ht="17.100000000000001" customHeight="1" x14ac:dyDescent="0.25">
      <c r="A127" s="433"/>
      <c r="B127" s="360"/>
      <c r="C127" s="426"/>
      <c r="D127" s="365"/>
      <c r="E127" s="297" t="s">
        <v>0</v>
      </c>
      <c r="F127" s="293" t="s">
        <v>2</v>
      </c>
      <c r="G127" s="293" t="s">
        <v>8</v>
      </c>
      <c r="H127" s="293" t="s">
        <v>34</v>
      </c>
      <c r="I127" s="293" t="s">
        <v>1</v>
      </c>
      <c r="J127" s="293" t="s">
        <v>3</v>
      </c>
      <c r="K127" s="293" t="s">
        <v>4</v>
      </c>
      <c r="L127" s="293" t="s">
        <v>5</v>
      </c>
      <c r="M127" s="293" t="s">
        <v>6</v>
      </c>
      <c r="N127" s="293" t="s">
        <v>7</v>
      </c>
      <c r="O127" s="321" t="s">
        <v>32</v>
      </c>
      <c r="P127" s="322" t="s">
        <v>40</v>
      </c>
      <c r="Q127" s="409"/>
      <c r="R127" s="409"/>
      <c r="S127" s="368"/>
    </row>
    <row r="128" spans="1:19" s="30" customFormat="1" ht="17.100000000000001" customHeight="1" x14ac:dyDescent="0.25">
      <c r="A128" s="434" t="s">
        <v>199</v>
      </c>
      <c r="B128" s="434">
        <v>44</v>
      </c>
      <c r="C128" s="434">
        <v>69</v>
      </c>
      <c r="D128" s="124">
        <f>(LARGE(G128:N128,1)-LARGE(G128:N128,2))</f>
        <v>981</v>
      </c>
      <c r="E128" s="125">
        <f>SUM(E9:E121)/2</f>
        <v>4262</v>
      </c>
      <c r="F128" s="125">
        <f t="shared" ref="F128:R128" si="2">SUM(F9:F121)/2</f>
        <v>353</v>
      </c>
      <c r="G128" s="125">
        <f t="shared" si="2"/>
        <v>106</v>
      </c>
      <c r="H128" s="155">
        <f t="shared" si="2"/>
        <v>4721</v>
      </c>
      <c r="I128" s="155">
        <f t="shared" si="2"/>
        <v>5702</v>
      </c>
      <c r="J128" s="155">
        <f t="shared" si="2"/>
        <v>439</v>
      </c>
      <c r="K128" s="155">
        <f t="shared" si="2"/>
        <v>155</v>
      </c>
      <c r="L128" s="155">
        <f t="shared" si="2"/>
        <v>272</v>
      </c>
      <c r="M128" s="155">
        <f t="shared" si="2"/>
        <v>161</v>
      </c>
      <c r="N128" s="155">
        <f t="shared" si="2"/>
        <v>4180</v>
      </c>
      <c r="O128" s="125">
        <f t="shared" si="2"/>
        <v>6</v>
      </c>
      <c r="P128" s="125">
        <f t="shared" si="2"/>
        <v>422</v>
      </c>
      <c r="Q128" s="33">
        <f>SUM(H128:P128)</f>
        <v>16058</v>
      </c>
      <c r="R128" s="125">
        <f t="shared" si="2"/>
        <v>33109</v>
      </c>
      <c r="S128" s="208">
        <f>Q128/R128</f>
        <v>0.48500407744117913</v>
      </c>
    </row>
    <row r="129" spans="1:19" s="30" customFormat="1" ht="17.100000000000001" customHeight="1" x14ac:dyDescent="0.25">
      <c r="A129" s="435"/>
      <c r="B129" s="435"/>
      <c r="C129" s="435"/>
      <c r="D129" s="127">
        <f t="shared" ref="D129:Q129" si="3">D128/$Q128</f>
        <v>6.1091044962012703E-2</v>
      </c>
      <c r="E129" s="127">
        <f t="shared" si="3"/>
        <v>0.26541287831610411</v>
      </c>
      <c r="F129" s="127">
        <f t="shared" si="3"/>
        <v>2.1982812305392951E-2</v>
      </c>
      <c r="G129" s="127">
        <f t="shared" si="3"/>
        <v>6.6010711172001498E-3</v>
      </c>
      <c r="H129" s="127">
        <f t="shared" si="3"/>
        <v>0.29399676173869721</v>
      </c>
      <c r="I129" s="127">
        <f t="shared" si="3"/>
        <v>0.35508780670070994</v>
      </c>
      <c r="J129" s="127">
        <f t="shared" si="3"/>
        <v>2.7338398306140241E-2</v>
      </c>
      <c r="K129" s="127">
        <f t="shared" si="3"/>
        <v>9.6525096525096523E-3</v>
      </c>
      <c r="L129" s="127">
        <f t="shared" si="3"/>
        <v>1.6938597583758874E-2</v>
      </c>
      <c r="M129" s="127">
        <f t="shared" si="3"/>
        <v>1.0026155187445511E-2</v>
      </c>
      <c r="N129" s="127">
        <f t="shared" si="3"/>
        <v>0.26030638933864741</v>
      </c>
      <c r="O129" s="127">
        <f t="shared" si="3"/>
        <v>3.7364553493585752E-4</v>
      </c>
      <c r="P129" s="127">
        <f t="shared" si="3"/>
        <v>2.6279735957155312E-2</v>
      </c>
      <c r="Q129" s="127">
        <f t="shared" si="3"/>
        <v>1</v>
      </c>
      <c r="R129" s="128"/>
      <c r="S129" s="128"/>
    </row>
    <row r="130" spans="1:19" ht="11.1" customHeight="1" x14ac:dyDescent="0.25">
      <c r="B130" s="2"/>
      <c r="C130" s="2"/>
      <c r="D130" s="2"/>
    </row>
    <row r="131" spans="1:19" ht="17.100000000000001" customHeight="1" x14ac:dyDescent="0.3">
      <c r="A131" s="427" t="s">
        <v>43</v>
      </c>
      <c r="B131" s="405"/>
      <c r="C131" s="406"/>
      <c r="D131" s="407" t="s">
        <v>35</v>
      </c>
      <c r="E131" s="512" t="s">
        <v>235</v>
      </c>
      <c r="F131" s="512"/>
      <c r="G131" s="512"/>
      <c r="H131" s="512"/>
      <c r="I131" s="512"/>
      <c r="J131" s="512"/>
      <c r="K131" s="512"/>
      <c r="L131" s="512"/>
      <c r="M131" s="512"/>
      <c r="N131" s="512"/>
      <c r="O131" s="512"/>
      <c r="P131" s="512"/>
      <c r="Q131" s="407" t="s">
        <v>39</v>
      </c>
      <c r="R131" s="407" t="s">
        <v>211</v>
      </c>
      <c r="S131" s="366" t="s">
        <v>33</v>
      </c>
    </row>
    <row r="132" spans="1:19" ht="15.75" customHeight="1" x14ac:dyDescent="0.25">
      <c r="A132" s="431" t="s">
        <v>123</v>
      </c>
      <c r="B132" s="425" t="s">
        <v>25</v>
      </c>
      <c r="C132" s="425" t="s">
        <v>26</v>
      </c>
      <c r="D132" s="408"/>
      <c r="E132" s="415"/>
      <c r="F132" s="416"/>
      <c r="G132" s="421"/>
      <c r="H132" s="416"/>
      <c r="I132" s="35"/>
      <c r="J132" s="7"/>
      <c r="K132" s="35"/>
      <c r="L132" s="7"/>
      <c r="M132" s="7"/>
      <c r="N132" s="7"/>
      <c r="O132" s="43"/>
      <c r="P132" s="96"/>
      <c r="Q132" s="408"/>
      <c r="R132" s="408"/>
      <c r="S132" s="367"/>
    </row>
    <row r="133" spans="1:19" ht="15.75" x14ac:dyDescent="0.25">
      <c r="A133" s="432"/>
      <c r="B133" s="360"/>
      <c r="C133" s="360"/>
      <c r="D133" s="408"/>
      <c r="E133" s="417"/>
      <c r="F133" s="418"/>
      <c r="G133" s="422"/>
      <c r="H133" s="418"/>
      <c r="I133" s="35"/>
      <c r="J133" s="7"/>
      <c r="K133" s="35"/>
      <c r="L133" s="7"/>
      <c r="M133" s="7"/>
      <c r="N133" s="7"/>
      <c r="O133" s="317"/>
      <c r="P133" s="318"/>
      <c r="Q133" s="408"/>
      <c r="R133" s="408"/>
      <c r="S133" s="367"/>
    </row>
    <row r="134" spans="1:19" ht="15.75" x14ac:dyDescent="0.25">
      <c r="A134" s="432"/>
      <c r="B134" s="360"/>
      <c r="C134" s="360"/>
      <c r="D134" s="408"/>
      <c r="E134" s="456"/>
      <c r="F134" s="450"/>
      <c r="G134" s="451"/>
      <c r="H134" s="450"/>
      <c r="I134" s="35"/>
      <c r="J134" s="8"/>
      <c r="K134" s="35"/>
      <c r="L134" s="8"/>
      <c r="M134" s="8"/>
      <c r="N134" s="8"/>
      <c r="O134" s="319"/>
      <c r="P134" s="320"/>
      <c r="Q134" s="408"/>
      <c r="R134" s="408"/>
      <c r="S134" s="367"/>
    </row>
    <row r="135" spans="1:19" ht="17.100000000000001" customHeight="1" x14ac:dyDescent="0.25">
      <c r="A135" s="433"/>
      <c r="B135" s="360"/>
      <c r="C135" s="426"/>
      <c r="D135" s="365"/>
      <c r="E135" s="457" t="s">
        <v>0</v>
      </c>
      <c r="F135" s="453"/>
      <c r="G135" s="454" t="s">
        <v>2</v>
      </c>
      <c r="H135" s="453"/>
      <c r="I135" s="293" t="s">
        <v>1</v>
      </c>
      <c r="J135" s="293" t="s">
        <v>3</v>
      </c>
      <c r="K135" s="293" t="s">
        <v>4</v>
      </c>
      <c r="L135" s="293" t="s">
        <v>5</v>
      </c>
      <c r="M135" s="293" t="s">
        <v>6</v>
      </c>
      <c r="N135" s="293" t="s">
        <v>7</v>
      </c>
      <c r="O135" s="321" t="s">
        <v>32</v>
      </c>
      <c r="P135" s="322" t="s">
        <v>40</v>
      </c>
      <c r="Q135" s="409"/>
      <c r="R135" s="409"/>
      <c r="S135" s="368"/>
    </row>
    <row r="136" spans="1:19" s="30" customFormat="1" ht="17.100000000000001" customHeight="1" x14ac:dyDescent="0.25">
      <c r="A136" s="434" t="s">
        <v>199</v>
      </c>
      <c r="B136" s="434">
        <v>44</v>
      </c>
      <c r="C136" s="434">
        <v>69</v>
      </c>
      <c r="D136" s="33">
        <f>(LARGE(E136:N136,1)-LARGE(E136:N136,2))</f>
        <v>1387</v>
      </c>
      <c r="E136" s="515">
        <f>ROUND(G128/2,0)+E128</f>
        <v>4315</v>
      </c>
      <c r="F136" s="516"/>
      <c r="G136" s="515">
        <f>INT(G128/2)+F128</f>
        <v>406</v>
      </c>
      <c r="H136" s="516"/>
      <c r="I136" s="125">
        <f t="shared" ref="I136:P136" si="4">I128</f>
        <v>5702</v>
      </c>
      <c r="J136" s="125">
        <f t="shared" si="4"/>
        <v>439</v>
      </c>
      <c r="K136" s="125">
        <f t="shared" si="4"/>
        <v>155</v>
      </c>
      <c r="L136" s="125">
        <f t="shared" si="4"/>
        <v>272</v>
      </c>
      <c r="M136" s="125">
        <f t="shared" si="4"/>
        <v>161</v>
      </c>
      <c r="N136" s="125">
        <f t="shared" si="4"/>
        <v>4180</v>
      </c>
      <c r="O136" s="125">
        <f t="shared" si="4"/>
        <v>6</v>
      </c>
      <c r="P136" s="125">
        <f t="shared" si="4"/>
        <v>422</v>
      </c>
      <c r="Q136" s="33">
        <f>INT(SUM(E136:P136))</f>
        <v>16058</v>
      </c>
      <c r="R136" s="125">
        <f>R128</f>
        <v>33109</v>
      </c>
      <c r="S136" s="208">
        <f>Q136/R136</f>
        <v>0.48500407744117913</v>
      </c>
    </row>
    <row r="137" spans="1:19" s="30" customFormat="1" ht="17.100000000000001" customHeight="1" x14ac:dyDescent="0.25">
      <c r="A137" s="435"/>
      <c r="B137" s="435"/>
      <c r="C137" s="435"/>
      <c r="D137" s="127">
        <f>D136/$Q136</f>
        <v>8.637439282600573E-2</v>
      </c>
      <c r="E137" s="445">
        <f>E136/$Q136</f>
        <v>0.26871341387470421</v>
      </c>
      <c r="F137" s="446"/>
      <c r="G137" s="445">
        <f>G136/$Q136</f>
        <v>2.5283347863993024E-2</v>
      </c>
      <c r="H137" s="446"/>
      <c r="I137" s="127">
        <f t="shared" ref="I137:Q137" si="5">I136/$Q136</f>
        <v>0.35508780670070994</v>
      </c>
      <c r="J137" s="127">
        <f t="shared" si="5"/>
        <v>2.7338398306140241E-2</v>
      </c>
      <c r="K137" s="127">
        <f t="shared" si="5"/>
        <v>9.6525096525096523E-3</v>
      </c>
      <c r="L137" s="127">
        <f t="shared" si="5"/>
        <v>1.6938597583758874E-2</v>
      </c>
      <c r="M137" s="127">
        <f t="shared" si="5"/>
        <v>1.0026155187445511E-2</v>
      </c>
      <c r="N137" s="127">
        <f t="shared" si="5"/>
        <v>0.26030638933864741</v>
      </c>
      <c r="O137" s="127">
        <f t="shared" si="5"/>
        <v>3.7364553493585752E-4</v>
      </c>
      <c r="P137" s="127">
        <f t="shared" si="5"/>
        <v>2.6279735957155312E-2</v>
      </c>
      <c r="Q137" s="127">
        <f t="shared" si="5"/>
        <v>1</v>
      </c>
      <c r="R137" s="128"/>
      <c r="S137" s="128"/>
    </row>
    <row r="138" spans="1:19" x14ac:dyDescent="0.25">
      <c r="B138" s="2"/>
      <c r="C138" s="2"/>
      <c r="D138" s="2"/>
    </row>
    <row r="139" spans="1:19" x14ac:dyDescent="0.25">
      <c r="B139" s="2"/>
      <c r="C139" s="2"/>
      <c r="D139" s="2"/>
    </row>
    <row r="140" spans="1:19" x14ac:dyDescent="0.25">
      <c r="B140" s="2"/>
      <c r="C140" s="2"/>
      <c r="D140" s="2"/>
    </row>
    <row r="141" spans="1:19" x14ac:dyDescent="0.25">
      <c r="B141" s="2"/>
      <c r="C141" s="2"/>
      <c r="D141" s="2"/>
    </row>
    <row r="142" spans="1:19" x14ac:dyDescent="0.25">
      <c r="B142" s="2"/>
      <c r="C142" s="2"/>
      <c r="D142" s="2"/>
    </row>
    <row r="143" spans="1:19" x14ac:dyDescent="0.25">
      <c r="B143" s="2"/>
      <c r="C143" s="2"/>
      <c r="D143" s="2"/>
    </row>
    <row r="144" spans="1:19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</sheetData>
  <mergeCells count="40">
    <mergeCell ref="A128:A129"/>
    <mergeCell ref="B128:B129"/>
    <mergeCell ref="C128:C129"/>
    <mergeCell ref="A132:A135"/>
    <mergeCell ref="B132:B135"/>
    <mergeCell ref="E136:F136"/>
    <mergeCell ref="G136:H136"/>
    <mergeCell ref="E137:F137"/>
    <mergeCell ref="D131:D135"/>
    <mergeCell ref="C136:C137"/>
    <mergeCell ref="C132:C135"/>
    <mergeCell ref="A131:C131"/>
    <mergeCell ref="G137:H137"/>
    <mergeCell ref="A136:A137"/>
    <mergeCell ref="B136:B137"/>
    <mergeCell ref="E135:F135"/>
    <mergeCell ref="G135:H135"/>
    <mergeCell ref="E131:P131"/>
    <mergeCell ref="E132:F134"/>
    <mergeCell ref="G132:H134"/>
    <mergeCell ref="Q131:Q135"/>
    <mergeCell ref="R131:R135"/>
    <mergeCell ref="R4:R8"/>
    <mergeCell ref="S4:S8"/>
    <mergeCell ref="R123:R127"/>
    <mergeCell ref="S123:S127"/>
    <mergeCell ref="S131:S135"/>
    <mergeCell ref="Q4:Q8"/>
    <mergeCell ref="Q123:Q127"/>
    <mergeCell ref="E4:P4"/>
    <mergeCell ref="H124:H125"/>
    <mergeCell ref="E123:P123"/>
    <mergeCell ref="D123:D127"/>
    <mergeCell ref="D4:D8"/>
    <mergeCell ref="H5:H6"/>
    <mergeCell ref="A123:C123"/>
    <mergeCell ref="A124:A127"/>
    <mergeCell ref="B124:B127"/>
    <mergeCell ref="B5:C7"/>
    <mergeCell ref="C124:C127"/>
  </mergeCells>
  <conditionalFormatting sqref="H12:N12">
    <cfRule type="cellIs" dxfId="817" priority="89" operator="equal">
      <formula>LARGE($H12:$N12,2)</formula>
    </cfRule>
    <cfRule type="cellIs" dxfId="816" priority="90" operator="equal">
      <formula>LARGE($H12:$N12,1)</formula>
    </cfRule>
  </conditionalFormatting>
  <conditionalFormatting sqref="H23:N23">
    <cfRule type="cellIs" dxfId="815" priority="87" operator="equal">
      <formula>LARGE($H23:$N23,2)</formula>
    </cfRule>
    <cfRule type="cellIs" dxfId="814" priority="88" operator="equal">
      <formula>LARGE($H23:$N23,1)</formula>
    </cfRule>
  </conditionalFormatting>
  <conditionalFormatting sqref="H41:N41">
    <cfRule type="cellIs" dxfId="813" priority="85" operator="equal">
      <formula>LARGE($H41:$N41,2)</formula>
    </cfRule>
    <cfRule type="cellIs" dxfId="812" priority="86" operator="equal">
      <formula>LARGE($H41:$N41,1)</formula>
    </cfRule>
  </conditionalFormatting>
  <conditionalFormatting sqref="H30:N30">
    <cfRule type="cellIs" dxfId="811" priority="83" operator="equal">
      <formula>LARGE($H30:$N30,2)</formula>
    </cfRule>
    <cfRule type="cellIs" dxfId="810" priority="84" operator="equal">
      <formula>LARGE($H30:$N30,1)</formula>
    </cfRule>
  </conditionalFormatting>
  <conditionalFormatting sqref="H15:N15">
    <cfRule type="cellIs" dxfId="809" priority="81" operator="equal">
      <formula>LARGE($H15:$N15,2)</formula>
    </cfRule>
    <cfRule type="cellIs" dxfId="808" priority="82" operator="equal">
      <formula>LARGE($H15:$N15,1)</formula>
    </cfRule>
  </conditionalFormatting>
  <conditionalFormatting sqref="H20:N20">
    <cfRule type="cellIs" dxfId="807" priority="79" operator="equal">
      <formula>LARGE($H20:$N20,2)</formula>
    </cfRule>
    <cfRule type="cellIs" dxfId="806" priority="80" operator="equal">
      <formula>LARGE($H20:$N20,1)</formula>
    </cfRule>
  </conditionalFormatting>
  <conditionalFormatting sqref="H27:N27">
    <cfRule type="cellIs" dxfId="805" priority="77" operator="equal">
      <formula>LARGE($H27:$N27,2)</formula>
    </cfRule>
    <cfRule type="cellIs" dxfId="804" priority="78" operator="equal">
      <formula>LARGE($H27:$N27,1)</formula>
    </cfRule>
  </conditionalFormatting>
  <conditionalFormatting sqref="H34:N34">
    <cfRule type="cellIs" dxfId="803" priority="75" operator="equal">
      <formula>LARGE($H34:$N34,2)</formula>
    </cfRule>
    <cfRule type="cellIs" dxfId="802" priority="76" operator="equal">
      <formula>LARGE($H34:$N34,1)</formula>
    </cfRule>
  </conditionalFormatting>
  <conditionalFormatting sqref="H37:N37">
    <cfRule type="cellIs" dxfId="801" priority="73" operator="equal">
      <formula>LARGE($H37:$N37,2)</formula>
    </cfRule>
    <cfRule type="cellIs" dxfId="800" priority="74" operator="equal">
      <formula>LARGE($H37:$N37,1)</formula>
    </cfRule>
  </conditionalFormatting>
  <conditionalFormatting sqref="H46:N46">
    <cfRule type="cellIs" dxfId="799" priority="71" operator="equal">
      <formula>LARGE($H46:$N46,2)</formula>
    </cfRule>
    <cfRule type="cellIs" dxfId="798" priority="72" operator="equal">
      <formula>LARGE($H46:$N46,1)</formula>
    </cfRule>
  </conditionalFormatting>
  <conditionalFormatting sqref="H52:N52">
    <cfRule type="cellIs" dxfId="797" priority="69" operator="equal">
      <formula>LARGE($H52:$N52,2)</formula>
    </cfRule>
    <cfRule type="cellIs" dxfId="796" priority="70" operator="equal">
      <formula>LARGE($H52:$N52,1)</formula>
    </cfRule>
  </conditionalFormatting>
  <conditionalFormatting sqref="H48:N48">
    <cfRule type="cellIs" dxfId="795" priority="67" operator="equal">
      <formula>LARGE($H48:$N48,2)</formula>
    </cfRule>
    <cfRule type="cellIs" dxfId="794" priority="68" operator="equal">
      <formula>LARGE($H48:$N48,1)</formula>
    </cfRule>
  </conditionalFormatting>
  <conditionalFormatting sqref="H50:N50">
    <cfRule type="cellIs" dxfId="793" priority="65" operator="equal">
      <formula>LARGE($H50:$N50,2)</formula>
    </cfRule>
    <cfRule type="cellIs" dxfId="792" priority="66" operator="equal">
      <formula>LARGE($H50:$N50,1)</formula>
    </cfRule>
  </conditionalFormatting>
  <conditionalFormatting sqref="H58:N58">
    <cfRule type="cellIs" dxfId="791" priority="63" operator="equal">
      <formula>LARGE($H58:$N58,2)</formula>
    </cfRule>
    <cfRule type="cellIs" dxfId="790" priority="64" operator="equal">
      <formula>LARGE($H58:$N58,1)</formula>
    </cfRule>
  </conditionalFormatting>
  <conditionalFormatting sqref="H55:N55">
    <cfRule type="cellIs" dxfId="789" priority="61" operator="equal">
      <formula>LARGE($H55:$N55,2)</formula>
    </cfRule>
    <cfRule type="cellIs" dxfId="788" priority="62" operator="equal">
      <formula>LARGE($H55:$N55,1)</formula>
    </cfRule>
  </conditionalFormatting>
  <conditionalFormatting sqref="H70:N70">
    <cfRule type="cellIs" dxfId="787" priority="59" operator="equal">
      <formula>LARGE($H70:$N70,2)</formula>
    </cfRule>
    <cfRule type="cellIs" dxfId="786" priority="60" operator="equal">
      <formula>LARGE($H70:$N70,1)</formula>
    </cfRule>
  </conditionalFormatting>
  <conditionalFormatting sqref="H64:N64">
    <cfRule type="cellIs" dxfId="785" priority="57" operator="equal">
      <formula>LARGE($H64:$N64,2)</formula>
    </cfRule>
    <cfRule type="cellIs" dxfId="784" priority="58" operator="equal">
      <formula>LARGE($H64:$N64,1)</formula>
    </cfRule>
  </conditionalFormatting>
  <conditionalFormatting sqref="H60:N60">
    <cfRule type="cellIs" dxfId="783" priority="55" operator="equal">
      <formula>LARGE($H60:$N60,2)</formula>
    </cfRule>
    <cfRule type="cellIs" dxfId="782" priority="56" operator="equal">
      <formula>LARGE($H60:$N60,1)</formula>
    </cfRule>
  </conditionalFormatting>
  <conditionalFormatting sqref="H62:N62">
    <cfRule type="cellIs" dxfId="781" priority="53" operator="equal">
      <formula>LARGE($H62:$N62,2)</formula>
    </cfRule>
    <cfRule type="cellIs" dxfId="780" priority="54" operator="equal">
      <formula>LARGE($H62:$N62,1)</formula>
    </cfRule>
  </conditionalFormatting>
  <conditionalFormatting sqref="H66:N66">
    <cfRule type="cellIs" dxfId="779" priority="51" operator="equal">
      <formula>LARGE($H66:$N66,2)</formula>
    </cfRule>
    <cfRule type="cellIs" dxfId="778" priority="52" operator="equal">
      <formula>LARGE($H66:$N66,1)</formula>
    </cfRule>
  </conditionalFormatting>
  <conditionalFormatting sqref="H68:N68">
    <cfRule type="cellIs" dxfId="777" priority="49" operator="equal">
      <formula>LARGE($H68:$N68,2)</formula>
    </cfRule>
    <cfRule type="cellIs" dxfId="776" priority="50" operator="equal">
      <formula>LARGE($H68:$N68,1)</formula>
    </cfRule>
  </conditionalFormatting>
  <conditionalFormatting sqref="H85:N85">
    <cfRule type="cellIs" dxfId="775" priority="47" operator="equal">
      <formula>LARGE($H85:$N85,2)</formula>
    </cfRule>
    <cfRule type="cellIs" dxfId="774" priority="48" operator="equal">
      <formula>LARGE($H85:$N85,1)</formula>
    </cfRule>
  </conditionalFormatting>
  <conditionalFormatting sqref="H77:N77">
    <cfRule type="cellIs" dxfId="773" priority="45" operator="equal">
      <formula>LARGE($H77:$N77,2)</formula>
    </cfRule>
    <cfRule type="cellIs" dxfId="772" priority="46" operator="equal">
      <formula>LARGE($H77:$N77,1)</formula>
    </cfRule>
  </conditionalFormatting>
  <conditionalFormatting sqref="H72:N72">
    <cfRule type="cellIs" dxfId="771" priority="43" operator="equal">
      <formula>LARGE($H72:$N72,2)</formula>
    </cfRule>
    <cfRule type="cellIs" dxfId="770" priority="44" operator="equal">
      <formula>LARGE($H72:$N72,1)</formula>
    </cfRule>
  </conditionalFormatting>
  <conditionalFormatting sqref="H75:N75">
    <cfRule type="cellIs" dxfId="769" priority="41" operator="equal">
      <formula>LARGE($H75:$N75,2)</formula>
    </cfRule>
    <cfRule type="cellIs" dxfId="768" priority="42" operator="equal">
      <formula>LARGE($H75:$N75,1)</formula>
    </cfRule>
  </conditionalFormatting>
  <conditionalFormatting sqref="H81:N81">
    <cfRule type="cellIs" dxfId="767" priority="39" operator="equal">
      <formula>LARGE($H81:$N81,2)</formula>
    </cfRule>
    <cfRule type="cellIs" dxfId="766" priority="40" operator="equal">
      <formula>LARGE($H81:$N81,1)</formula>
    </cfRule>
  </conditionalFormatting>
  <conditionalFormatting sqref="H79:N79">
    <cfRule type="cellIs" dxfId="765" priority="37" operator="equal">
      <formula>LARGE($H79:$N79,2)</formula>
    </cfRule>
    <cfRule type="cellIs" dxfId="764" priority="38" operator="equal">
      <formula>LARGE($H79:$N79,1)</formula>
    </cfRule>
  </conditionalFormatting>
  <conditionalFormatting sqref="H90:N90">
    <cfRule type="cellIs" dxfId="763" priority="35" operator="equal">
      <formula>LARGE($H90:$N90,2)</formula>
    </cfRule>
    <cfRule type="cellIs" dxfId="762" priority="36" operator="equal">
      <formula>LARGE($H90:$N90,1)</formula>
    </cfRule>
  </conditionalFormatting>
  <conditionalFormatting sqref="H83:N83">
    <cfRule type="cellIs" dxfId="761" priority="33" operator="equal">
      <formula>LARGE($H83:$N83,2)</formula>
    </cfRule>
    <cfRule type="cellIs" dxfId="760" priority="34" operator="equal">
      <formula>LARGE($H83:$N83,1)</formula>
    </cfRule>
  </conditionalFormatting>
  <conditionalFormatting sqref="H88:N88">
    <cfRule type="cellIs" dxfId="759" priority="31" operator="equal">
      <formula>LARGE($H88:$N88,2)</formula>
    </cfRule>
    <cfRule type="cellIs" dxfId="758" priority="32" operator="equal">
      <formula>LARGE($H88:$N88,1)</formula>
    </cfRule>
  </conditionalFormatting>
  <conditionalFormatting sqref="H97:N97">
    <cfRule type="cellIs" dxfId="757" priority="29" operator="equal">
      <formula>LARGE($H97:$N97,2)</formula>
    </cfRule>
    <cfRule type="cellIs" dxfId="756" priority="30" operator="equal">
      <formula>LARGE($H97:$N97,1)</formula>
    </cfRule>
  </conditionalFormatting>
  <conditionalFormatting sqref="H92:N92">
    <cfRule type="cellIs" dxfId="755" priority="27" operator="equal">
      <formula>LARGE($H92:$N92,2)</formula>
    </cfRule>
    <cfRule type="cellIs" dxfId="754" priority="28" operator="equal">
      <formula>LARGE($H92:$N92,1)</formula>
    </cfRule>
  </conditionalFormatting>
  <conditionalFormatting sqref="H95:N95">
    <cfRule type="cellIs" dxfId="753" priority="25" operator="equal">
      <formula>LARGE($H95:$N95,2)</formula>
    </cfRule>
    <cfRule type="cellIs" dxfId="752" priority="26" operator="equal">
      <formula>LARGE($H95:$N95,1)</formula>
    </cfRule>
  </conditionalFormatting>
  <conditionalFormatting sqref="H101:N101">
    <cfRule type="cellIs" dxfId="751" priority="23" operator="equal">
      <formula>LARGE($H101:$N101,2)</formula>
    </cfRule>
    <cfRule type="cellIs" dxfId="750" priority="24" operator="equal">
      <formula>LARGE($H101:$N101,1)</formula>
    </cfRule>
  </conditionalFormatting>
  <conditionalFormatting sqref="H99:N99">
    <cfRule type="cellIs" dxfId="749" priority="21" operator="equal">
      <formula>LARGE($H99:$N99,2)</formula>
    </cfRule>
    <cfRule type="cellIs" dxfId="748" priority="22" operator="equal">
      <formula>LARGE($H99:$N99,1)</formula>
    </cfRule>
  </conditionalFormatting>
  <conditionalFormatting sqref="H106:N106">
    <cfRule type="cellIs" dxfId="747" priority="19" operator="equal">
      <formula>LARGE($H106:$N106,2)</formula>
    </cfRule>
    <cfRule type="cellIs" dxfId="746" priority="20" operator="equal">
      <formula>LARGE($H106:$N106,1)</formula>
    </cfRule>
  </conditionalFormatting>
  <conditionalFormatting sqref="H104:N104">
    <cfRule type="cellIs" dxfId="745" priority="17" operator="equal">
      <formula>LARGE($H104:$N104,2)</formula>
    </cfRule>
    <cfRule type="cellIs" dxfId="744" priority="18" operator="equal">
      <formula>LARGE($H104:$N104,1)</formula>
    </cfRule>
  </conditionalFormatting>
  <conditionalFormatting sqref="H112:N112">
    <cfRule type="cellIs" dxfId="743" priority="15" operator="equal">
      <formula>LARGE($H112:$N112,2)</formula>
    </cfRule>
    <cfRule type="cellIs" dxfId="742" priority="16" operator="equal">
      <formula>LARGE($H112:$N112,1)</formula>
    </cfRule>
  </conditionalFormatting>
  <conditionalFormatting sqref="H108:N108">
    <cfRule type="cellIs" dxfId="741" priority="13" operator="equal">
      <formula>LARGE($H108:$N108,2)</formula>
    </cfRule>
    <cfRule type="cellIs" dxfId="740" priority="14" operator="equal">
      <formula>LARGE($H108:$N108,1)</formula>
    </cfRule>
  </conditionalFormatting>
  <conditionalFormatting sqref="H110:N110">
    <cfRule type="cellIs" dxfId="739" priority="11" operator="equal">
      <formula>LARGE($H110:$N110,2)</formula>
    </cfRule>
    <cfRule type="cellIs" dxfId="738" priority="12" operator="equal">
      <formula>LARGE($H110:$N110,1)</formula>
    </cfRule>
  </conditionalFormatting>
  <conditionalFormatting sqref="H116:N116">
    <cfRule type="cellIs" dxfId="737" priority="9" operator="equal">
      <formula>LARGE($H116:$N116,2)</formula>
    </cfRule>
    <cfRule type="cellIs" dxfId="736" priority="10" operator="equal">
      <formula>LARGE($H116:$N116,1)</formula>
    </cfRule>
  </conditionalFormatting>
  <conditionalFormatting sqref="H114:N114">
    <cfRule type="cellIs" dxfId="735" priority="7" operator="equal">
      <formula>LARGE($H114:$N114,2)</formula>
    </cfRule>
    <cfRule type="cellIs" dxfId="734" priority="8" operator="equal">
      <formula>LARGE($H114:$N114,1)</formula>
    </cfRule>
  </conditionalFormatting>
  <conditionalFormatting sqref="H118:N118">
    <cfRule type="cellIs" dxfId="733" priority="5" operator="equal">
      <formula>LARGE($H118:$N118,2)</formula>
    </cfRule>
    <cfRule type="cellIs" dxfId="732" priority="6" operator="equal">
      <formula>LARGE($H118:$N118,1)</formula>
    </cfRule>
  </conditionalFormatting>
  <conditionalFormatting sqref="H121:N121">
    <cfRule type="cellIs" dxfId="731" priority="3" operator="equal">
      <formula>LARGE($H121:$N121,2)</formula>
    </cfRule>
    <cfRule type="cellIs" dxfId="730" priority="4" operator="equal">
      <formula>LARGE($H121:$N121,1)</formula>
    </cfRule>
  </conditionalFormatting>
  <conditionalFormatting sqref="H128:N128">
    <cfRule type="cellIs" dxfId="729" priority="1" operator="equal">
      <formula>LARGE($H128:$N128,2)</formula>
    </cfRule>
    <cfRule type="cellIs" dxfId="728" priority="2" operator="equal">
      <formula>LARGE($H128:$N128,1)</formula>
    </cfRule>
  </conditionalFormatting>
  <conditionalFormatting sqref="E136:N136">
    <cfRule type="cellIs" dxfId="727" priority="91" operator="equal">
      <formula>LARGE($E136:$N136,2)</formula>
    </cfRule>
    <cfRule type="cellIs" dxfId="726" priority="92" operator="equal">
      <formula>LARGE($E136:$N136,1)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067"/>
  <sheetViews>
    <sheetView view="pageBreakPreview" zoomScaleNormal="117" zoomScaleSheetLayoutView="100" workbookViewId="0">
      <selection activeCell="B5" sqref="B5:C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0.42578125" customWidth="1"/>
    <col min="5" max="5" width="12" customWidth="1"/>
    <col min="6" max="6" width="11.85546875" customWidth="1"/>
    <col min="7" max="8" width="12.140625" customWidth="1"/>
    <col min="9" max="9" width="12.28515625" customWidth="1"/>
    <col min="10" max="11" width="12.42578125" customWidth="1"/>
    <col min="12" max="14" width="12.28515625" customWidth="1"/>
    <col min="15" max="16" width="11.28515625" customWidth="1"/>
    <col min="17" max="17" width="14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  <c r="P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  <c r="P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  <c r="P3" s="85"/>
    </row>
    <row r="4" spans="1:17" ht="17.100000000000001" customHeight="1" x14ac:dyDescent="0.3">
      <c r="A4" s="89"/>
      <c r="B4" s="90"/>
      <c r="C4" s="90"/>
      <c r="D4" s="402" t="s">
        <v>35</v>
      </c>
      <c r="E4" s="437" t="s">
        <v>233</v>
      </c>
      <c r="F4" s="437"/>
      <c r="G4" s="437"/>
      <c r="H4" s="437"/>
      <c r="I4" s="437"/>
      <c r="J4" s="437"/>
      <c r="K4" s="437"/>
      <c r="L4" s="437"/>
      <c r="M4" s="437"/>
      <c r="N4" s="437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A5" s="89"/>
      <c r="B5" s="423" t="s">
        <v>200</v>
      </c>
      <c r="C5" s="42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A6" s="89"/>
      <c r="B6" s="423"/>
      <c r="C6" s="423"/>
      <c r="D6" s="360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A7" s="89"/>
      <c r="B7" s="423"/>
      <c r="C7" s="423"/>
      <c r="D7" s="360"/>
      <c r="E7" s="15"/>
      <c r="F7" s="8"/>
      <c r="G7" s="8"/>
      <c r="H7" s="8"/>
      <c r="I7" s="35"/>
      <c r="J7" s="8"/>
      <c r="K7" s="8"/>
      <c r="L7" s="8"/>
      <c r="M7" s="319"/>
      <c r="N7" s="320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5</v>
      </c>
      <c r="K8" s="293" t="s">
        <v>6</v>
      </c>
      <c r="L8" s="293" t="s">
        <v>7</v>
      </c>
      <c r="M8" s="321" t="s">
        <v>32</v>
      </c>
      <c r="N8" s="322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1063</v>
      </c>
      <c r="C9" s="55" t="s">
        <v>126</v>
      </c>
      <c r="D9" s="131">
        <f t="shared" ref="D9:D52" si="0">(LARGE(H9:L9,1)-LARGE(H9:L9,2))</f>
        <v>117</v>
      </c>
      <c r="E9" s="132">
        <v>61</v>
      </c>
      <c r="F9" s="132">
        <v>96</v>
      </c>
      <c r="G9" s="132">
        <v>33</v>
      </c>
      <c r="H9" s="132">
        <v>190</v>
      </c>
      <c r="I9" s="132">
        <v>73</v>
      </c>
      <c r="J9" s="132">
        <v>47</v>
      </c>
      <c r="K9" s="132">
        <v>8</v>
      </c>
      <c r="L9" s="132">
        <v>25</v>
      </c>
      <c r="M9" s="132">
        <v>0</v>
      </c>
      <c r="N9" s="132">
        <v>5</v>
      </c>
      <c r="O9" s="132">
        <v>348</v>
      </c>
      <c r="P9" s="132">
        <v>619</v>
      </c>
      <c r="Q9" s="133">
        <f t="shared" ref="Q9:Q52" si="1">O9/P9</f>
        <v>0.56219709208400648</v>
      </c>
    </row>
    <row r="10" spans="1:17" ht="17.100000000000001" customHeight="1" x14ac:dyDescent="0.25">
      <c r="A10" s="71">
        <v>2</v>
      </c>
      <c r="B10" s="72">
        <v>1063</v>
      </c>
      <c r="C10" s="73" t="s">
        <v>128</v>
      </c>
      <c r="D10" s="134">
        <f t="shared" si="0"/>
        <v>131</v>
      </c>
      <c r="E10" s="135">
        <v>70</v>
      </c>
      <c r="F10" s="135">
        <v>109</v>
      </c>
      <c r="G10" s="135">
        <v>36</v>
      </c>
      <c r="H10" s="135">
        <v>215</v>
      </c>
      <c r="I10" s="135">
        <v>84</v>
      </c>
      <c r="J10" s="135">
        <v>45</v>
      </c>
      <c r="K10" s="135">
        <v>4</v>
      </c>
      <c r="L10" s="135">
        <v>19</v>
      </c>
      <c r="M10" s="135">
        <v>1</v>
      </c>
      <c r="N10" s="135">
        <v>4</v>
      </c>
      <c r="O10" s="135">
        <v>372</v>
      </c>
      <c r="P10" s="135">
        <v>619</v>
      </c>
      <c r="Q10" s="136">
        <f t="shared" si="1"/>
        <v>0.60096930533117932</v>
      </c>
    </row>
    <row r="11" spans="1:17" ht="17.100000000000001" customHeight="1" x14ac:dyDescent="0.25">
      <c r="A11" s="59" t="s">
        <v>201</v>
      </c>
      <c r="B11" s="60">
        <v>1063</v>
      </c>
      <c r="C11" s="61" t="s">
        <v>11</v>
      </c>
      <c r="D11" s="137">
        <f t="shared" si="0"/>
        <v>248</v>
      </c>
      <c r="E11" s="138">
        <v>131</v>
      </c>
      <c r="F11" s="138">
        <v>205</v>
      </c>
      <c r="G11" s="138">
        <v>69</v>
      </c>
      <c r="H11" s="138">
        <v>405</v>
      </c>
      <c r="I11" s="138">
        <v>157</v>
      </c>
      <c r="J11" s="138">
        <v>92</v>
      </c>
      <c r="K11" s="138">
        <v>12</v>
      </c>
      <c r="L11" s="138">
        <v>44</v>
      </c>
      <c r="M11" s="138">
        <v>1</v>
      </c>
      <c r="N11" s="138">
        <v>9</v>
      </c>
      <c r="O11" s="138">
        <v>720</v>
      </c>
      <c r="P11" s="138">
        <v>1238</v>
      </c>
      <c r="Q11" s="139">
        <f t="shared" si="1"/>
        <v>0.5815831987075929</v>
      </c>
    </row>
    <row r="12" spans="1:17" ht="17.100000000000001" customHeight="1" x14ac:dyDescent="0.25">
      <c r="A12" s="71">
        <v>3</v>
      </c>
      <c r="B12" s="72">
        <v>1064</v>
      </c>
      <c r="C12" s="73" t="s">
        <v>126</v>
      </c>
      <c r="D12" s="134">
        <f t="shared" si="0"/>
        <v>116</v>
      </c>
      <c r="E12" s="135">
        <v>66</v>
      </c>
      <c r="F12" s="135">
        <v>87</v>
      </c>
      <c r="G12" s="135">
        <v>19</v>
      </c>
      <c r="H12" s="135">
        <v>172</v>
      </c>
      <c r="I12" s="135">
        <v>56</v>
      </c>
      <c r="J12" s="135">
        <v>35</v>
      </c>
      <c r="K12" s="135">
        <v>4</v>
      </c>
      <c r="L12" s="135">
        <v>19</v>
      </c>
      <c r="M12" s="135">
        <v>0</v>
      </c>
      <c r="N12" s="135">
        <v>6</v>
      </c>
      <c r="O12" s="135">
        <v>292</v>
      </c>
      <c r="P12" s="135">
        <v>518</v>
      </c>
      <c r="Q12" s="136">
        <f t="shared" si="1"/>
        <v>0.56370656370656369</v>
      </c>
    </row>
    <row r="13" spans="1:17" ht="17.100000000000001" customHeight="1" x14ac:dyDescent="0.25">
      <c r="A13" s="65">
        <v>4</v>
      </c>
      <c r="B13" s="66">
        <v>1064</v>
      </c>
      <c r="C13" s="67" t="s">
        <v>128</v>
      </c>
      <c r="D13" s="140">
        <f t="shared" si="0"/>
        <v>149</v>
      </c>
      <c r="E13" s="141">
        <v>53</v>
      </c>
      <c r="F13" s="141">
        <v>124</v>
      </c>
      <c r="G13" s="141">
        <v>22</v>
      </c>
      <c r="H13" s="141">
        <v>199</v>
      </c>
      <c r="I13" s="141">
        <v>50</v>
      </c>
      <c r="J13" s="141">
        <v>25</v>
      </c>
      <c r="K13" s="141">
        <v>7</v>
      </c>
      <c r="L13" s="141">
        <v>23</v>
      </c>
      <c r="M13" s="141">
        <v>1</v>
      </c>
      <c r="N13" s="141">
        <v>7</v>
      </c>
      <c r="O13" s="141">
        <v>312</v>
      </c>
      <c r="P13" s="141">
        <v>517</v>
      </c>
      <c r="Q13" s="142">
        <f t="shared" si="1"/>
        <v>0.60348162475822054</v>
      </c>
    </row>
    <row r="14" spans="1:17" ht="17.100000000000001" customHeight="1" x14ac:dyDescent="0.25">
      <c r="A14" s="59" t="s">
        <v>201</v>
      </c>
      <c r="B14" s="60">
        <v>1064</v>
      </c>
      <c r="C14" s="61" t="s">
        <v>11</v>
      </c>
      <c r="D14" s="137">
        <f t="shared" si="0"/>
        <v>265</v>
      </c>
      <c r="E14" s="138">
        <v>119</v>
      </c>
      <c r="F14" s="138">
        <v>211</v>
      </c>
      <c r="G14" s="138">
        <v>41</v>
      </c>
      <c r="H14" s="138">
        <v>371</v>
      </c>
      <c r="I14" s="138">
        <v>106</v>
      </c>
      <c r="J14" s="138">
        <v>60</v>
      </c>
      <c r="K14" s="138">
        <v>11</v>
      </c>
      <c r="L14" s="138">
        <v>42</v>
      </c>
      <c r="M14" s="138">
        <v>1</v>
      </c>
      <c r="N14" s="138">
        <v>13</v>
      </c>
      <c r="O14" s="138">
        <v>604</v>
      </c>
      <c r="P14" s="138">
        <v>1035</v>
      </c>
      <c r="Q14" s="139">
        <f t="shared" si="1"/>
        <v>0.58357487922705309</v>
      </c>
    </row>
    <row r="15" spans="1:17" ht="17.100000000000001" customHeight="1" x14ac:dyDescent="0.25">
      <c r="A15" s="65">
        <v>5</v>
      </c>
      <c r="B15" s="66">
        <v>1065</v>
      </c>
      <c r="C15" s="67" t="s">
        <v>126</v>
      </c>
      <c r="D15" s="140">
        <f t="shared" si="0"/>
        <v>163</v>
      </c>
      <c r="E15" s="141">
        <v>80</v>
      </c>
      <c r="F15" s="141">
        <v>151</v>
      </c>
      <c r="G15" s="141">
        <v>24</v>
      </c>
      <c r="H15" s="141">
        <v>255</v>
      </c>
      <c r="I15" s="141">
        <v>92</v>
      </c>
      <c r="J15" s="141">
        <v>32</v>
      </c>
      <c r="K15" s="141">
        <v>3</v>
      </c>
      <c r="L15" s="141">
        <v>33</v>
      </c>
      <c r="M15" s="141">
        <v>4</v>
      </c>
      <c r="N15" s="141">
        <v>6</v>
      </c>
      <c r="O15" s="141">
        <v>425</v>
      </c>
      <c r="P15" s="141">
        <v>679</v>
      </c>
      <c r="Q15" s="142">
        <f t="shared" si="1"/>
        <v>0.62592047128129602</v>
      </c>
    </row>
    <row r="16" spans="1:17" ht="17.100000000000001" customHeight="1" x14ac:dyDescent="0.25">
      <c r="A16" s="71">
        <v>6</v>
      </c>
      <c r="B16" s="72">
        <v>1065</v>
      </c>
      <c r="C16" s="73" t="s">
        <v>128</v>
      </c>
      <c r="D16" s="134">
        <f t="shared" si="0"/>
        <v>160</v>
      </c>
      <c r="E16" s="135">
        <v>80</v>
      </c>
      <c r="F16" s="135">
        <v>131</v>
      </c>
      <c r="G16" s="135">
        <v>30</v>
      </c>
      <c r="H16" s="135">
        <v>241</v>
      </c>
      <c r="I16" s="135">
        <v>81</v>
      </c>
      <c r="J16" s="135">
        <v>33</v>
      </c>
      <c r="K16" s="135">
        <v>3</v>
      </c>
      <c r="L16" s="135">
        <v>33</v>
      </c>
      <c r="M16" s="135">
        <v>1</v>
      </c>
      <c r="N16" s="135">
        <v>9</v>
      </c>
      <c r="O16" s="135">
        <v>401</v>
      </c>
      <c r="P16" s="135">
        <v>679</v>
      </c>
      <c r="Q16" s="136">
        <f t="shared" si="1"/>
        <v>0.59057437407952873</v>
      </c>
    </row>
    <row r="17" spans="1:17" ht="17.100000000000001" customHeight="1" x14ac:dyDescent="0.25">
      <c r="A17" s="59" t="s">
        <v>201</v>
      </c>
      <c r="B17" s="60">
        <v>1065</v>
      </c>
      <c r="C17" s="61" t="s">
        <v>11</v>
      </c>
      <c r="D17" s="137">
        <f t="shared" si="0"/>
        <v>323</v>
      </c>
      <c r="E17" s="138">
        <v>160</v>
      </c>
      <c r="F17" s="138">
        <v>282</v>
      </c>
      <c r="G17" s="138">
        <v>54</v>
      </c>
      <c r="H17" s="138">
        <v>496</v>
      </c>
      <c r="I17" s="138">
        <v>173</v>
      </c>
      <c r="J17" s="138">
        <v>65</v>
      </c>
      <c r="K17" s="138">
        <v>6</v>
      </c>
      <c r="L17" s="138">
        <v>66</v>
      </c>
      <c r="M17" s="138">
        <v>5</v>
      </c>
      <c r="N17" s="138">
        <v>15</v>
      </c>
      <c r="O17" s="138">
        <v>826</v>
      </c>
      <c r="P17" s="138">
        <v>1358</v>
      </c>
      <c r="Q17" s="139">
        <f t="shared" si="1"/>
        <v>0.60824742268041232</v>
      </c>
    </row>
    <row r="18" spans="1:17" ht="17.100000000000001" customHeight="1" x14ac:dyDescent="0.25">
      <c r="A18" s="65">
        <v>7</v>
      </c>
      <c r="B18" s="66">
        <v>1066</v>
      </c>
      <c r="C18" s="67" t="s">
        <v>126</v>
      </c>
      <c r="D18" s="140">
        <f t="shared" si="0"/>
        <v>30</v>
      </c>
      <c r="E18" s="141">
        <v>29</v>
      </c>
      <c r="F18" s="141">
        <v>30</v>
      </c>
      <c r="G18" s="141">
        <v>7</v>
      </c>
      <c r="H18" s="141">
        <v>66</v>
      </c>
      <c r="I18" s="141">
        <v>36</v>
      </c>
      <c r="J18" s="141">
        <v>15</v>
      </c>
      <c r="K18" s="141">
        <v>2</v>
      </c>
      <c r="L18" s="141">
        <v>8</v>
      </c>
      <c r="M18" s="141">
        <v>0</v>
      </c>
      <c r="N18" s="141">
        <v>2</v>
      </c>
      <c r="O18" s="141">
        <v>129</v>
      </c>
      <c r="P18" s="141">
        <v>241</v>
      </c>
      <c r="Q18" s="142">
        <f t="shared" si="1"/>
        <v>0.53526970954356845</v>
      </c>
    </row>
    <row r="19" spans="1:17" ht="17.100000000000001" customHeight="1" x14ac:dyDescent="0.25">
      <c r="A19" s="59" t="s">
        <v>201</v>
      </c>
      <c r="B19" s="60">
        <v>1066</v>
      </c>
      <c r="C19" s="61" t="s">
        <v>9</v>
      </c>
      <c r="D19" s="137">
        <f t="shared" si="0"/>
        <v>30</v>
      </c>
      <c r="E19" s="138">
        <v>29</v>
      </c>
      <c r="F19" s="138">
        <v>30</v>
      </c>
      <c r="G19" s="138">
        <v>7</v>
      </c>
      <c r="H19" s="138">
        <v>66</v>
      </c>
      <c r="I19" s="138">
        <v>36</v>
      </c>
      <c r="J19" s="138">
        <v>15</v>
      </c>
      <c r="K19" s="138">
        <v>2</v>
      </c>
      <c r="L19" s="138">
        <v>8</v>
      </c>
      <c r="M19" s="138">
        <v>0</v>
      </c>
      <c r="N19" s="138">
        <v>2</v>
      </c>
      <c r="O19" s="138">
        <v>129</v>
      </c>
      <c r="P19" s="138">
        <v>241</v>
      </c>
      <c r="Q19" s="139">
        <f t="shared" si="1"/>
        <v>0.53526970954356845</v>
      </c>
    </row>
    <row r="20" spans="1:17" ht="17.100000000000001" customHeight="1" x14ac:dyDescent="0.25">
      <c r="A20" s="65">
        <v>8</v>
      </c>
      <c r="B20" s="66">
        <v>1067</v>
      </c>
      <c r="C20" s="67" t="s">
        <v>126</v>
      </c>
      <c r="D20" s="140">
        <f t="shared" si="0"/>
        <v>12</v>
      </c>
      <c r="E20" s="141">
        <v>18</v>
      </c>
      <c r="F20" s="141">
        <v>21</v>
      </c>
      <c r="G20" s="141">
        <v>1</v>
      </c>
      <c r="H20" s="141">
        <v>40</v>
      </c>
      <c r="I20" s="141">
        <v>12</v>
      </c>
      <c r="J20" s="141">
        <v>28</v>
      </c>
      <c r="K20" s="141">
        <v>0</v>
      </c>
      <c r="L20" s="141">
        <v>15</v>
      </c>
      <c r="M20" s="141">
        <v>0</v>
      </c>
      <c r="N20" s="141">
        <v>0</v>
      </c>
      <c r="O20" s="141">
        <v>95</v>
      </c>
      <c r="P20" s="141">
        <v>151</v>
      </c>
      <c r="Q20" s="142">
        <f t="shared" si="1"/>
        <v>0.62913907284768211</v>
      </c>
    </row>
    <row r="21" spans="1:17" ht="17.100000000000001" customHeight="1" x14ac:dyDescent="0.25">
      <c r="A21" s="59" t="s">
        <v>201</v>
      </c>
      <c r="B21" s="60">
        <v>1067</v>
      </c>
      <c r="C21" s="61" t="s">
        <v>9</v>
      </c>
      <c r="D21" s="137">
        <f t="shared" si="0"/>
        <v>12</v>
      </c>
      <c r="E21" s="138">
        <v>18</v>
      </c>
      <c r="F21" s="138">
        <v>21</v>
      </c>
      <c r="G21" s="138">
        <v>1</v>
      </c>
      <c r="H21" s="138">
        <v>40</v>
      </c>
      <c r="I21" s="138">
        <v>12</v>
      </c>
      <c r="J21" s="138">
        <v>28</v>
      </c>
      <c r="K21" s="138">
        <v>0</v>
      </c>
      <c r="L21" s="138">
        <v>15</v>
      </c>
      <c r="M21" s="138">
        <v>0</v>
      </c>
      <c r="N21" s="138">
        <v>0</v>
      </c>
      <c r="O21" s="138">
        <v>95</v>
      </c>
      <c r="P21" s="138">
        <v>151</v>
      </c>
      <c r="Q21" s="139">
        <f t="shared" si="1"/>
        <v>0.62913907284768211</v>
      </c>
    </row>
    <row r="22" spans="1:17" ht="17.100000000000001" customHeight="1" x14ac:dyDescent="0.25">
      <c r="A22" s="71">
        <v>9</v>
      </c>
      <c r="B22" s="72">
        <v>1068</v>
      </c>
      <c r="C22" s="73" t="s">
        <v>126</v>
      </c>
      <c r="D22" s="134">
        <f t="shared" si="0"/>
        <v>94</v>
      </c>
      <c r="E22" s="135">
        <v>32</v>
      </c>
      <c r="F22" s="135">
        <v>24</v>
      </c>
      <c r="G22" s="135">
        <v>17</v>
      </c>
      <c r="H22" s="135">
        <v>73</v>
      </c>
      <c r="I22" s="135">
        <v>42</v>
      </c>
      <c r="J22" s="135">
        <v>167</v>
      </c>
      <c r="K22" s="135">
        <v>2</v>
      </c>
      <c r="L22" s="135">
        <v>18</v>
      </c>
      <c r="M22" s="135">
        <v>0</v>
      </c>
      <c r="N22" s="135">
        <v>4</v>
      </c>
      <c r="O22" s="135">
        <v>306</v>
      </c>
      <c r="P22" s="135">
        <v>486</v>
      </c>
      <c r="Q22" s="136">
        <f t="shared" si="1"/>
        <v>0.62962962962962965</v>
      </c>
    </row>
    <row r="23" spans="1:17" ht="17.100000000000001" customHeight="1" x14ac:dyDescent="0.25">
      <c r="A23" s="65">
        <v>10</v>
      </c>
      <c r="B23" s="66">
        <v>1068</v>
      </c>
      <c r="C23" s="67" t="s">
        <v>128</v>
      </c>
      <c r="D23" s="140">
        <f t="shared" si="0"/>
        <v>46</v>
      </c>
      <c r="E23" s="141">
        <v>51</v>
      </c>
      <c r="F23" s="141">
        <v>35</v>
      </c>
      <c r="G23" s="141">
        <v>15</v>
      </c>
      <c r="H23" s="141">
        <v>101</v>
      </c>
      <c r="I23" s="141">
        <v>43</v>
      </c>
      <c r="J23" s="141">
        <v>147</v>
      </c>
      <c r="K23" s="141">
        <v>1</v>
      </c>
      <c r="L23" s="141">
        <v>11</v>
      </c>
      <c r="M23" s="141">
        <v>0</v>
      </c>
      <c r="N23" s="141">
        <v>2</v>
      </c>
      <c r="O23" s="141">
        <v>305</v>
      </c>
      <c r="P23" s="141">
        <v>485</v>
      </c>
      <c r="Q23" s="142">
        <f t="shared" si="1"/>
        <v>0.62886597938144329</v>
      </c>
    </row>
    <row r="24" spans="1:17" ht="17.100000000000001" customHeight="1" x14ac:dyDescent="0.25">
      <c r="A24" s="59" t="s">
        <v>201</v>
      </c>
      <c r="B24" s="60">
        <v>1068</v>
      </c>
      <c r="C24" s="61" t="s">
        <v>11</v>
      </c>
      <c r="D24" s="137">
        <f t="shared" si="0"/>
        <v>140</v>
      </c>
      <c r="E24" s="138">
        <v>83</v>
      </c>
      <c r="F24" s="138">
        <v>59</v>
      </c>
      <c r="G24" s="138">
        <v>32</v>
      </c>
      <c r="H24" s="138">
        <v>174</v>
      </c>
      <c r="I24" s="138">
        <v>85</v>
      </c>
      <c r="J24" s="138">
        <v>314</v>
      </c>
      <c r="K24" s="138">
        <v>3</v>
      </c>
      <c r="L24" s="138">
        <v>29</v>
      </c>
      <c r="M24" s="138">
        <v>0</v>
      </c>
      <c r="N24" s="138">
        <v>6</v>
      </c>
      <c r="O24" s="138">
        <v>611</v>
      </c>
      <c r="P24" s="138">
        <v>971</v>
      </c>
      <c r="Q24" s="139">
        <f t="shared" si="1"/>
        <v>0.62924819773429452</v>
      </c>
    </row>
    <row r="25" spans="1:17" ht="17.100000000000001" customHeight="1" x14ac:dyDescent="0.25">
      <c r="A25" s="65">
        <v>11</v>
      </c>
      <c r="B25" s="66">
        <v>1069</v>
      </c>
      <c r="C25" s="67" t="s">
        <v>126</v>
      </c>
      <c r="D25" s="140">
        <f t="shared" si="0"/>
        <v>60</v>
      </c>
      <c r="E25" s="141">
        <v>30</v>
      </c>
      <c r="F25" s="141">
        <v>48</v>
      </c>
      <c r="G25" s="141">
        <v>18</v>
      </c>
      <c r="H25" s="141">
        <v>96</v>
      </c>
      <c r="I25" s="141">
        <v>30</v>
      </c>
      <c r="J25" s="141">
        <v>36</v>
      </c>
      <c r="K25" s="141">
        <v>6</v>
      </c>
      <c r="L25" s="141">
        <v>29</v>
      </c>
      <c r="M25" s="141">
        <v>0</v>
      </c>
      <c r="N25" s="141">
        <v>3</v>
      </c>
      <c r="O25" s="141">
        <v>200</v>
      </c>
      <c r="P25" s="141">
        <v>346</v>
      </c>
      <c r="Q25" s="142">
        <f t="shared" si="1"/>
        <v>0.5780346820809249</v>
      </c>
    </row>
    <row r="26" spans="1:17" ht="17.100000000000001" customHeight="1" x14ac:dyDescent="0.25">
      <c r="A26" s="59" t="s">
        <v>201</v>
      </c>
      <c r="B26" s="60">
        <v>1069</v>
      </c>
      <c r="C26" s="61" t="s">
        <v>9</v>
      </c>
      <c r="D26" s="137">
        <f t="shared" si="0"/>
        <v>60</v>
      </c>
      <c r="E26" s="138">
        <v>30</v>
      </c>
      <c r="F26" s="138">
        <v>48</v>
      </c>
      <c r="G26" s="138">
        <v>18</v>
      </c>
      <c r="H26" s="138">
        <v>96</v>
      </c>
      <c r="I26" s="138">
        <v>30</v>
      </c>
      <c r="J26" s="138">
        <v>36</v>
      </c>
      <c r="K26" s="138">
        <v>6</v>
      </c>
      <c r="L26" s="138">
        <v>29</v>
      </c>
      <c r="M26" s="138">
        <v>0</v>
      </c>
      <c r="N26" s="138">
        <v>3</v>
      </c>
      <c r="O26" s="138">
        <v>200</v>
      </c>
      <c r="P26" s="138">
        <v>346</v>
      </c>
      <c r="Q26" s="139">
        <f t="shared" si="1"/>
        <v>0.5780346820809249</v>
      </c>
    </row>
    <row r="27" spans="1:17" ht="17.100000000000001" customHeight="1" x14ac:dyDescent="0.25">
      <c r="A27" s="65">
        <v>12</v>
      </c>
      <c r="B27" s="66">
        <v>1070</v>
      </c>
      <c r="C27" s="67" t="s">
        <v>126</v>
      </c>
      <c r="D27" s="140">
        <f t="shared" si="0"/>
        <v>44</v>
      </c>
      <c r="E27" s="141">
        <v>22</v>
      </c>
      <c r="F27" s="141">
        <v>38</v>
      </c>
      <c r="G27" s="141">
        <v>6</v>
      </c>
      <c r="H27" s="141">
        <v>66</v>
      </c>
      <c r="I27" s="141">
        <v>22</v>
      </c>
      <c r="J27" s="141">
        <v>18</v>
      </c>
      <c r="K27" s="141">
        <v>1</v>
      </c>
      <c r="L27" s="141">
        <v>20</v>
      </c>
      <c r="M27" s="141">
        <v>0</v>
      </c>
      <c r="N27" s="141">
        <v>4</v>
      </c>
      <c r="O27" s="141">
        <v>131</v>
      </c>
      <c r="P27" s="141">
        <v>218</v>
      </c>
      <c r="Q27" s="142">
        <f t="shared" si="1"/>
        <v>0.6009174311926605</v>
      </c>
    </row>
    <row r="28" spans="1:17" ht="17.100000000000001" customHeight="1" x14ac:dyDescent="0.25">
      <c r="A28" s="71">
        <v>13</v>
      </c>
      <c r="B28" s="72">
        <v>1070</v>
      </c>
      <c r="C28" s="73" t="s">
        <v>130</v>
      </c>
      <c r="D28" s="134">
        <f t="shared" si="0"/>
        <v>18</v>
      </c>
      <c r="E28" s="135">
        <v>30</v>
      </c>
      <c r="F28" s="135">
        <v>7</v>
      </c>
      <c r="G28" s="135">
        <v>8</v>
      </c>
      <c r="H28" s="135">
        <v>45</v>
      </c>
      <c r="I28" s="135">
        <v>27</v>
      </c>
      <c r="J28" s="135">
        <v>11</v>
      </c>
      <c r="K28" s="135">
        <v>0</v>
      </c>
      <c r="L28" s="135">
        <v>12</v>
      </c>
      <c r="M28" s="135">
        <v>0</v>
      </c>
      <c r="N28" s="135">
        <v>1</v>
      </c>
      <c r="O28" s="135">
        <v>96</v>
      </c>
      <c r="P28" s="135">
        <v>150</v>
      </c>
      <c r="Q28" s="136">
        <f t="shared" si="1"/>
        <v>0.64</v>
      </c>
    </row>
    <row r="29" spans="1:17" ht="17.100000000000001" customHeight="1" x14ac:dyDescent="0.25">
      <c r="A29" s="59" t="s">
        <v>201</v>
      </c>
      <c r="B29" s="60">
        <v>1070</v>
      </c>
      <c r="C29" s="61" t="s">
        <v>11</v>
      </c>
      <c r="D29" s="137">
        <f t="shared" si="0"/>
        <v>62</v>
      </c>
      <c r="E29" s="138">
        <v>52</v>
      </c>
      <c r="F29" s="138">
        <v>45</v>
      </c>
      <c r="G29" s="138">
        <v>14</v>
      </c>
      <c r="H29" s="138">
        <v>111</v>
      </c>
      <c r="I29" s="138">
        <v>49</v>
      </c>
      <c r="J29" s="138">
        <v>29</v>
      </c>
      <c r="K29" s="138">
        <v>1</v>
      </c>
      <c r="L29" s="138">
        <v>32</v>
      </c>
      <c r="M29" s="138">
        <v>0</v>
      </c>
      <c r="N29" s="138">
        <v>5</v>
      </c>
      <c r="O29" s="138">
        <v>227</v>
      </c>
      <c r="P29" s="138">
        <v>368</v>
      </c>
      <c r="Q29" s="139">
        <f t="shared" si="1"/>
        <v>0.61684782608695654</v>
      </c>
    </row>
    <row r="30" spans="1:17" ht="17.100000000000001" customHeight="1" x14ac:dyDescent="0.25">
      <c r="A30" s="65">
        <v>14</v>
      </c>
      <c r="B30" s="66">
        <v>1071</v>
      </c>
      <c r="C30" s="67" t="s">
        <v>126</v>
      </c>
      <c r="D30" s="140">
        <f t="shared" si="0"/>
        <v>191</v>
      </c>
      <c r="E30" s="141">
        <v>144</v>
      </c>
      <c r="F30" s="141">
        <v>109</v>
      </c>
      <c r="G30" s="141">
        <v>34</v>
      </c>
      <c r="H30" s="141">
        <v>287</v>
      </c>
      <c r="I30" s="141">
        <v>96</v>
      </c>
      <c r="J30" s="141">
        <v>44</v>
      </c>
      <c r="K30" s="141">
        <v>0</v>
      </c>
      <c r="L30" s="141">
        <v>35</v>
      </c>
      <c r="M30" s="141">
        <v>1</v>
      </c>
      <c r="N30" s="141">
        <v>11</v>
      </c>
      <c r="O30" s="141">
        <v>474</v>
      </c>
      <c r="P30" s="141">
        <v>848</v>
      </c>
      <c r="Q30" s="142">
        <f t="shared" si="1"/>
        <v>0.55896226415094341</v>
      </c>
    </row>
    <row r="31" spans="1:17" ht="17.100000000000001" customHeight="1" x14ac:dyDescent="0.25">
      <c r="A31" s="59" t="s">
        <v>201</v>
      </c>
      <c r="B31" s="60">
        <v>1071</v>
      </c>
      <c r="C31" s="61" t="s">
        <v>9</v>
      </c>
      <c r="D31" s="137">
        <f t="shared" si="0"/>
        <v>191</v>
      </c>
      <c r="E31" s="138">
        <v>144</v>
      </c>
      <c r="F31" s="138">
        <v>109</v>
      </c>
      <c r="G31" s="138">
        <v>34</v>
      </c>
      <c r="H31" s="138">
        <v>287</v>
      </c>
      <c r="I31" s="138">
        <v>96</v>
      </c>
      <c r="J31" s="138">
        <v>44</v>
      </c>
      <c r="K31" s="138">
        <v>0</v>
      </c>
      <c r="L31" s="138">
        <v>35</v>
      </c>
      <c r="M31" s="138">
        <v>1</v>
      </c>
      <c r="N31" s="138">
        <v>11</v>
      </c>
      <c r="O31" s="138">
        <v>474</v>
      </c>
      <c r="P31" s="138">
        <v>848</v>
      </c>
      <c r="Q31" s="139">
        <f t="shared" si="1"/>
        <v>0.55896226415094341</v>
      </c>
    </row>
    <row r="32" spans="1:17" ht="17.100000000000001" customHeight="1" x14ac:dyDescent="0.25">
      <c r="A32" s="65">
        <v>15</v>
      </c>
      <c r="B32" s="66">
        <v>1074</v>
      </c>
      <c r="C32" s="67" t="s">
        <v>126</v>
      </c>
      <c r="D32" s="140">
        <f t="shared" si="0"/>
        <v>43</v>
      </c>
      <c r="E32" s="141">
        <v>42</v>
      </c>
      <c r="F32" s="141">
        <v>16</v>
      </c>
      <c r="G32" s="141">
        <v>6</v>
      </c>
      <c r="H32" s="141">
        <v>64</v>
      </c>
      <c r="I32" s="141">
        <v>21</v>
      </c>
      <c r="J32" s="141">
        <v>8</v>
      </c>
      <c r="K32" s="141">
        <v>2</v>
      </c>
      <c r="L32" s="141">
        <v>4</v>
      </c>
      <c r="M32" s="141">
        <v>0</v>
      </c>
      <c r="N32" s="141">
        <v>2</v>
      </c>
      <c r="O32" s="141">
        <v>101</v>
      </c>
      <c r="P32" s="141">
        <v>138</v>
      </c>
      <c r="Q32" s="142">
        <f t="shared" si="1"/>
        <v>0.73188405797101452</v>
      </c>
    </row>
    <row r="33" spans="1:17" ht="17.45" customHeight="1" x14ac:dyDescent="0.25">
      <c r="A33" s="59" t="s">
        <v>201</v>
      </c>
      <c r="B33" s="60">
        <v>1074</v>
      </c>
      <c r="C33" s="61" t="s">
        <v>9</v>
      </c>
      <c r="D33" s="137">
        <f t="shared" si="0"/>
        <v>43</v>
      </c>
      <c r="E33" s="138">
        <v>42</v>
      </c>
      <c r="F33" s="138">
        <v>16</v>
      </c>
      <c r="G33" s="138">
        <v>6</v>
      </c>
      <c r="H33" s="138">
        <v>64</v>
      </c>
      <c r="I33" s="138">
        <v>21</v>
      </c>
      <c r="J33" s="138">
        <v>8</v>
      </c>
      <c r="K33" s="138">
        <v>2</v>
      </c>
      <c r="L33" s="138">
        <v>4</v>
      </c>
      <c r="M33" s="138">
        <v>0</v>
      </c>
      <c r="N33" s="138">
        <v>2</v>
      </c>
      <c r="O33" s="138">
        <v>101</v>
      </c>
      <c r="P33" s="138">
        <v>138</v>
      </c>
      <c r="Q33" s="139">
        <f t="shared" si="1"/>
        <v>0.73188405797101452</v>
      </c>
    </row>
    <row r="34" spans="1:17" ht="17.45" customHeight="1" x14ac:dyDescent="0.25">
      <c r="A34" s="65">
        <v>16</v>
      </c>
      <c r="B34" s="66">
        <v>1075</v>
      </c>
      <c r="C34" s="67" t="s">
        <v>126</v>
      </c>
      <c r="D34" s="140">
        <f t="shared" si="0"/>
        <v>99</v>
      </c>
      <c r="E34" s="141">
        <v>48</v>
      </c>
      <c r="F34" s="141">
        <v>89</v>
      </c>
      <c r="G34" s="141">
        <v>17</v>
      </c>
      <c r="H34" s="141">
        <v>154</v>
      </c>
      <c r="I34" s="141">
        <v>55</v>
      </c>
      <c r="J34" s="141">
        <v>13</v>
      </c>
      <c r="K34" s="141">
        <v>1</v>
      </c>
      <c r="L34" s="141">
        <v>3</v>
      </c>
      <c r="M34" s="141">
        <v>2</v>
      </c>
      <c r="N34" s="141">
        <v>0</v>
      </c>
      <c r="O34" s="141">
        <v>228</v>
      </c>
      <c r="P34" s="141">
        <v>386</v>
      </c>
      <c r="Q34" s="142">
        <f t="shared" si="1"/>
        <v>0.59067357512953367</v>
      </c>
    </row>
    <row r="35" spans="1:17" ht="17.45" customHeight="1" x14ac:dyDescent="0.25">
      <c r="A35" s="59" t="s">
        <v>201</v>
      </c>
      <c r="B35" s="60">
        <v>1075</v>
      </c>
      <c r="C35" s="61" t="s">
        <v>9</v>
      </c>
      <c r="D35" s="137">
        <f t="shared" si="0"/>
        <v>99</v>
      </c>
      <c r="E35" s="138">
        <v>48</v>
      </c>
      <c r="F35" s="138">
        <v>89</v>
      </c>
      <c r="G35" s="138">
        <v>17</v>
      </c>
      <c r="H35" s="138">
        <v>154</v>
      </c>
      <c r="I35" s="138">
        <v>55</v>
      </c>
      <c r="J35" s="138">
        <v>13</v>
      </c>
      <c r="K35" s="138">
        <v>1</v>
      </c>
      <c r="L35" s="138">
        <v>3</v>
      </c>
      <c r="M35" s="138">
        <v>2</v>
      </c>
      <c r="N35" s="138">
        <v>0</v>
      </c>
      <c r="O35" s="138">
        <v>228</v>
      </c>
      <c r="P35" s="138">
        <v>386</v>
      </c>
      <c r="Q35" s="139">
        <f t="shared" si="1"/>
        <v>0.59067357512953367</v>
      </c>
    </row>
    <row r="36" spans="1:17" ht="17.45" customHeight="1" x14ac:dyDescent="0.25">
      <c r="A36" s="65">
        <v>17</v>
      </c>
      <c r="B36" s="66">
        <v>1077</v>
      </c>
      <c r="C36" s="67" t="s">
        <v>126</v>
      </c>
      <c r="D36" s="140">
        <f t="shared" si="0"/>
        <v>29</v>
      </c>
      <c r="E36" s="141">
        <v>18</v>
      </c>
      <c r="F36" s="141">
        <v>70</v>
      </c>
      <c r="G36" s="141">
        <v>9</v>
      </c>
      <c r="H36" s="141">
        <v>97</v>
      </c>
      <c r="I36" s="141">
        <v>68</v>
      </c>
      <c r="J36" s="141">
        <v>4</v>
      </c>
      <c r="K36" s="141">
        <v>1</v>
      </c>
      <c r="L36" s="141">
        <v>8</v>
      </c>
      <c r="M36" s="141">
        <v>0</v>
      </c>
      <c r="N36" s="141">
        <v>2</v>
      </c>
      <c r="O36" s="141">
        <v>180</v>
      </c>
      <c r="P36" s="141">
        <v>290</v>
      </c>
      <c r="Q36" s="142">
        <f t="shared" si="1"/>
        <v>0.62068965517241381</v>
      </c>
    </row>
    <row r="37" spans="1:17" ht="17.45" customHeight="1" x14ac:dyDescent="0.25">
      <c r="A37" s="59" t="s">
        <v>201</v>
      </c>
      <c r="B37" s="60">
        <v>1077</v>
      </c>
      <c r="C37" s="61" t="s">
        <v>9</v>
      </c>
      <c r="D37" s="137">
        <f t="shared" si="0"/>
        <v>29</v>
      </c>
      <c r="E37" s="138">
        <v>18</v>
      </c>
      <c r="F37" s="138">
        <v>70</v>
      </c>
      <c r="G37" s="138">
        <v>9</v>
      </c>
      <c r="H37" s="138">
        <v>97</v>
      </c>
      <c r="I37" s="138">
        <v>68</v>
      </c>
      <c r="J37" s="138">
        <v>4</v>
      </c>
      <c r="K37" s="138">
        <v>1</v>
      </c>
      <c r="L37" s="138">
        <v>8</v>
      </c>
      <c r="M37" s="138">
        <v>0</v>
      </c>
      <c r="N37" s="138">
        <v>2</v>
      </c>
      <c r="O37" s="138">
        <v>180</v>
      </c>
      <c r="P37" s="138">
        <v>290</v>
      </c>
      <c r="Q37" s="139">
        <f t="shared" si="1"/>
        <v>0.62068965517241381</v>
      </c>
    </row>
    <row r="38" spans="1:17" ht="17.45" customHeight="1" x14ac:dyDescent="0.25">
      <c r="A38" s="65">
        <v>18</v>
      </c>
      <c r="B38" s="66">
        <v>1078</v>
      </c>
      <c r="C38" s="67" t="s">
        <v>126</v>
      </c>
      <c r="D38" s="140">
        <f t="shared" si="0"/>
        <v>35</v>
      </c>
      <c r="E38" s="141">
        <v>45</v>
      </c>
      <c r="F38" s="141">
        <v>21</v>
      </c>
      <c r="G38" s="141">
        <v>7</v>
      </c>
      <c r="H38" s="141">
        <v>73</v>
      </c>
      <c r="I38" s="141">
        <v>8</v>
      </c>
      <c r="J38" s="141">
        <v>38</v>
      </c>
      <c r="K38" s="141">
        <v>0</v>
      </c>
      <c r="L38" s="141">
        <v>10</v>
      </c>
      <c r="M38" s="141">
        <v>0</v>
      </c>
      <c r="N38" s="141">
        <v>3</v>
      </c>
      <c r="O38" s="141">
        <v>132</v>
      </c>
      <c r="P38" s="141">
        <v>203</v>
      </c>
      <c r="Q38" s="142">
        <f t="shared" si="1"/>
        <v>0.65024630541871919</v>
      </c>
    </row>
    <row r="39" spans="1:17" ht="17.45" customHeight="1" x14ac:dyDescent="0.25">
      <c r="A39" s="59" t="s">
        <v>201</v>
      </c>
      <c r="B39" s="60">
        <v>1078</v>
      </c>
      <c r="C39" s="61" t="s">
        <v>9</v>
      </c>
      <c r="D39" s="137">
        <f t="shared" si="0"/>
        <v>35</v>
      </c>
      <c r="E39" s="138">
        <v>45</v>
      </c>
      <c r="F39" s="138">
        <v>21</v>
      </c>
      <c r="G39" s="138">
        <v>7</v>
      </c>
      <c r="H39" s="138">
        <v>73</v>
      </c>
      <c r="I39" s="138">
        <v>8</v>
      </c>
      <c r="J39" s="138">
        <v>38</v>
      </c>
      <c r="K39" s="138">
        <v>0</v>
      </c>
      <c r="L39" s="138">
        <v>10</v>
      </c>
      <c r="M39" s="138">
        <v>0</v>
      </c>
      <c r="N39" s="138">
        <v>3</v>
      </c>
      <c r="O39" s="138">
        <v>132</v>
      </c>
      <c r="P39" s="138">
        <v>203</v>
      </c>
      <c r="Q39" s="139">
        <f t="shared" si="1"/>
        <v>0.65024630541871919</v>
      </c>
    </row>
    <row r="40" spans="1:17" ht="17.45" customHeight="1" x14ac:dyDescent="0.25">
      <c r="A40" s="65">
        <v>19</v>
      </c>
      <c r="B40" s="66">
        <v>1079</v>
      </c>
      <c r="C40" s="67" t="s">
        <v>126</v>
      </c>
      <c r="D40" s="140">
        <f t="shared" si="0"/>
        <v>40</v>
      </c>
      <c r="E40" s="141">
        <v>44</v>
      </c>
      <c r="F40" s="141">
        <v>17</v>
      </c>
      <c r="G40" s="141">
        <v>6</v>
      </c>
      <c r="H40" s="141">
        <v>67</v>
      </c>
      <c r="I40" s="141">
        <v>16</v>
      </c>
      <c r="J40" s="141">
        <v>7</v>
      </c>
      <c r="K40" s="141">
        <v>8</v>
      </c>
      <c r="L40" s="141">
        <v>27</v>
      </c>
      <c r="M40" s="141">
        <v>0</v>
      </c>
      <c r="N40" s="141">
        <v>3</v>
      </c>
      <c r="O40" s="141">
        <v>128</v>
      </c>
      <c r="P40" s="141">
        <v>220</v>
      </c>
      <c r="Q40" s="142">
        <f t="shared" si="1"/>
        <v>0.58181818181818179</v>
      </c>
    </row>
    <row r="41" spans="1:17" ht="17.45" customHeight="1" x14ac:dyDescent="0.25">
      <c r="A41" s="59" t="s">
        <v>201</v>
      </c>
      <c r="B41" s="60">
        <v>1079</v>
      </c>
      <c r="C41" s="61" t="s">
        <v>9</v>
      </c>
      <c r="D41" s="137">
        <f t="shared" si="0"/>
        <v>40</v>
      </c>
      <c r="E41" s="138">
        <v>44</v>
      </c>
      <c r="F41" s="138">
        <v>17</v>
      </c>
      <c r="G41" s="138">
        <v>6</v>
      </c>
      <c r="H41" s="138">
        <v>67</v>
      </c>
      <c r="I41" s="138">
        <v>16</v>
      </c>
      <c r="J41" s="138">
        <v>7</v>
      </c>
      <c r="K41" s="138">
        <v>8</v>
      </c>
      <c r="L41" s="138">
        <v>27</v>
      </c>
      <c r="M41" s="138">
        <v>0</v>
      </c>
      <c r="N41" s="138">
        <v>3</v>
      </c>
      <c r="O41" s="138">
        <v>128</v>
      </c>
      <c r="P41" s="138">
        <v>220</v>
      </c>
      <c r="Q41" s="139">
        <f t="shared" si="1"/>
        <v>0.58181818181818179</v>
      </c>
    </row>
    <row r="42" spans="1:17" ht="17.45" customHeight="1" x14ac:dyDescent="0.25">
      <c r="A42" s="71">
        <v>20</v>
      </c>
      <c r="B42" s="72">
        <v>1080</v>
      </c>
      <c r="C42" s="73" t="s">
        <v>126</v>
      </c>
      <c r="D42" s="134">
        <f t="shared" si="0"/>
        <v>73</v>
      </c>
      <c r="E42" s="135">
        <v>29</v>
      </c>
      <c r="F42" s="135">
        <v>51</v>
      </c>
      <c r="G42" s="135">
        <v>20</v>
      </c>
      <c r="H42" s="135">
        <v>100</v>
      </c>
      <c r="I42" s="135">
        <v>27</v>
      </c>
      <c r="J42" s="135">
        <v>12</v>
      </c>
      <c r="K42" s="135">
        <v>3</v>
      </c>
      <c r="L42" s="135">
        <v>14</v>
      </c>
      <c r="M42" s="135">
        <v>0</v>
      </c>
      <c r="N42" s="135">
        <v>1</v>
      </c>
      <c r="O42" s="135">
        <v>157</v>
      </c>
      <c r="P42" s="135">
        <v>336</v>
      </c>
      <c r="Q42" s="136">
        <f t="shared" si="1"/>
        <v>0.46726190476190477</v>
      </c>
    </row>
    <row r="43" spans="1:17" ht="17.45" customHeight="1" x14ac:dyDescent="0.25">
      <c r="A43" s="65">
        <v>21</v>
      </c>
      <c r="B43" s="66">
        <v>1080</v>
      </c>
      <c r="C43" s="67" t="s">
        <v>130</v>
      </c>
      <c r="D43" s="140">
        <f t="shared" si="0"/>
        <v>71</v>
      </c>
      <c r="E43" s="141">
        <v>50</v>
      </c>
      <c r="F43" s="141">
        <v>25</v>
      </c>
      <c r="G43" s="141">
        <v>11</v>
      </c>
      <c r="H43" s="141">
        <v>86</v>
      </c>
      <c r="I43" s="141">
        <v>15</v>
      </c>
      <c r="J43" s="141">
        <v>7</v>
      </c>
      <c r="K43" s="141">
        <v>2</v>
      </c>
      <c r="L43" s="141">
        <v>12</v>
      </c>
      <c r="M43" s="141">
        <v>0</v>
      </c>
      <c r="N43" s="141">
        <v>3</v>
      </c>
      <c r="O43" s="141">
        <v>125</v>
      </c>
      <c r="P43" s="141">
        <v>193</v>
      </c>
      <c r="Q43" s="142">
        <f t="shared" si="1"/>
        <v>0.64766839378238339</v>
      </c>
    </row>
    <row r="44" spans="1:17" ht="17.45" customHeight="1" x14ac:dyDescent="0.25">
      <c r="A44" s="59" t="s">
        <v>201</v>
      </c>
      <c r="B44" s="60">
        <v>1080</v>
      </c>
      <c r="C44" s="61" t="s">
        <v>11</v>
      </c>
      <c r="D44" s="137">
        <f t="shared" si="0"/>
        <v>144</v>
      </c>
      <c r="E44" s="138">
        <v>79</v>
      </c>
      <c r="F44" s="138">
        <v>76</v>
      </c>
      <c r="G44" s="138">
        <v>31</v>
      </c>
      <c r="H44" s="138">
        <v>186</v>
      </c>
      <c r="I44" s="138">
        <v>42</v>
      </c>
      <c r="J44" s="138">
        <v>19</v>
      </c>
      <c r="K44" s="138">
        <v>5</v>
      </c>
      <c r="L44" s="138">
        <v>26</v>
      </c>
      <c r="M44" s="138">
        <v>0</v>
      </c>
      <c r="N44" s="138">
        <v>4</v>
      </c>
      <c r="O44" s="138">
        <v>282</v>
      </c>
      <c r="P44" s="138">
        <v>529</v>
      </c>
      <c r="Q44" s="139">
        <f t="shared" si="1"/>
        <v>0.53308128544423439</v>
      </c>
    </row>
    <row r="45" spans="1:17" ht="17.45" customHeight="1" x14ac:dyDescent="0.25">
      <c r="A45" s="65">
        <v>22</v>
      </c>
      <c r="B45" s="66">
        <v>1081</v>
      </c>
      <c r="C45" s="67" t="s">
        <v>126</v>
      </c>
      <c r="D45" s="140">
        <f t="shared" si="0"/>
        <v>82</v>
      </c>
      <c r="E45" s="141">
        <v>86</v>
      </c>
      <c r="F45" s="141">
        <v>49</v>
      </c>
      <c r="G45" s="141">
        <v>8</v>
      </c>
      <c r="H45" s="141">
        <v>143</v>
      </c>
      <c r="I45" s="141">
        <v>61</v>
      </c>
      <c r="J45" s="141">
        <v>8</v>
      </c>
      <c r="K45" s="141">
        <v>2</v>
      </c>
      <c r="L45" s="141">
        <v>2</v>
      </c>
      <c r="M45" s="141">
        <v>0</v>
      </c>
      <c r="N45" s="141">
        <v>4</v>
      </c>
      <c r="O45" s="141">
        <v>220</v>
      </c>
      <c r="P45" s="141">
        <v>349</v>
      </c>
      <c r="Q45" s="142">
        <f t="shared" si="1"/>
        <v>0.63037249283667618</v>
      </c>
    </row>
    <row r="46" spans="1:17" ht="17.45" customHeight="1" x14ac:dyDescent="0.25">
      <c r="A46" s="59" t="s">
        <v>201</v>
      </c>
      <c r="B46" s="60">
        <v>1081</v>
      </c>
      <c r="C46" s="61" t="s">
        <v>9</v>
      </c>
      <c r="D46" s="137">
        <f t="shared" si="0"/>
        <v>82</v>
      </c>
      <c r="E46" s="138">
        <v>86</v>
      </c>
      <c r="F46" s="138">
        <v>49</v>
      </c>
      <c r="G46" s="138">
        <v>8</v>
      </c>
      <c r="H46" s="138">
        <v>143</v>
      </c>
      <c r="I46" s="138">
        <v>61</v>
      </c>
      <c r="J46" s="138">
        <v>8</v>
      </c>
      <c r="K46" s="138">
        <v>2</v>
      </c>
      <c r="L46" s="138">
        <v>2</v>
      </c>
      <c r="M46" s="138">
        <v>0</v>
      </c>
      <c r="N46" s="138">
        <v>4</v>
      </c>
      <c r="O46" s="138">
        <v>220</v>
      </c>
      <c r="P46" s="138">
        <v>349</v>
      </c>
      <c r="Q46" s="139">
        <f t="shared" si="1"/>
        <v>0.63037249283667618</v>
      </c>
    </row>
    <row r="47" spans="1:17" ht="17.45" customHeight="1" x14ac:dyDescent="0.25">
      <c r="A47" s="65">
        <v>23</v>
      </c>
      <c r="B47" s="66">
        <v>1082</v>
      </c>
      <c r="C47" s="67" t="s">
        <v>126</v>
      </c>
      <c r="D47" s="140">
        <f t="shared" si="0"/>
        <v>66</v>
      </c>
      <c r="E47" s="141">
        <v>52</v>
      </c>
      <c r="F47" s="141">
        <v>66</v>
      </c>
      <c r="G47" s="141">
        <v>12</v>
      </c>
      <c r="H47" s="141">
        <v>130</v>
      </c>
      <c r="I47" s="141">
        <v>64</v>
      </c>
      <c r="J47" s="141">
        <v>34</v>
      </c>
      <c r="K47" s="141">
        <v>0</v>
      </c>
      <c r="L47" s="141">
        <v>10</v>
      </c>
      <c r="M47" s="141">
        <v>0</v>
      </c>
      <c r="N47" s="141">
        <v>3</v>
      </c>
      <c r="O47" s="141">
        <v>241</v>
      </c>
      <c r="P47" s="141">
        <v>390</v>
      </c>
      <c r="Q47" s="142">
        <f t="shared" si="1"/>
        <v>0.61794871794871797</v>
      </c>
    </row>
    <row r="48" spans="1:17" ht="17.45" customHeight="1" x14ac:dyDescent="0.25">
      <c r="A48" s="59" t="s">
        <v>201</v>
      </c>
      <c r="B48" s="60">
        <v>1082</v>
      </c>
      <c r="C48" s="61" t="s">
        <v>9</v>
      </c>
      <c r="D48" s="137">
        <f t="shared" si="0"/>
        <v>66</v>
      </c>
      <c r="E48" s="138">
        <v>52</v>
      </c>
      <c r="F48" s="138">
        <v>66</v>
      </c>
      <c r="G48" s="138">
        <v>12</v>
      </c>
      <c r="H48" s="138">
        <v>130</v>
      </c>
      <c r="I48" s="138">
        <v>64</v>
      </c>
      <c r="J48" s="138">
        <v>34</v>
      </c>
      <c r="K48" s="138">
        <v>0</v>
      </c>
      <c r="L48" s="138">
        <v>10</v>
      </c>
      <c r="M48" s="138">
        <v>0</v>
      </c>
      <c r="N48" s="138">
        <v>3</v>
      </c>
      <c r="O48" s="138">
        <v>241</v>
      </c>
      <c r="P48" s="138">
        <v>390</v>
      </c>
      <c r="Q48" s="139">
        <f t="shared" si="1"/>
        <v>0.61794871794871797</v>
      </c>
    </row>
    <row r="49" spans="1:17" ht="17.45" customHeight="1" x14ac:dyDescent="0.25">
      <c r="A49" s="65">
        <v>24</v>
      </c>
      <c r="B49" s="66">
        <v>1083</v>
      </c>
      <c r="C49" s="67" t="s">
        <v>126</v>
      </c>
      <c r="D49" s="140">
        <f t="shared" si="0"/>
        <v>96</v>
      </c>
      <c r="E49" s="141">
        <v>64</v>
      </c>
      <c r="F49" s="141">
        <v>83</v>
      </c>
      <c r="G49" s="141">
        <v>30</v>
      </c>
      <c r="H49" s="141">
        <v>177</v>
      </c>
      <c r="I49" s="141">
        <v>81</v>
      </c>
      <c r="J49" s="141">
        <v>49</v>
      </c>
      <c r="K49" s="141">
        <v>7</v>
      </c>
      <c r="L49" s="141">
        <v>13</v>
      </c>
      <c r="M49" s="141">
        <v>0</v>
      </c>
      <c r="N49" s="141">
        <v>4</v>
      </c>
      <c r="O49" s="141">
        <v>331</v>
      </c>
      <c r="P49" s="141">
        <v>642</v>
      </c>
      <c r="Q49" s="142">
        <f t="shared" si="1"/>
        <v>0.51557632398753894</v>
      </c>
    </row>
    <row r="50" spans="1:17" ht="17.45" customHeight="1" x14ac:dyDescent="0.25">
      <c r="A50" s="59" t="s">
        <v>201</v>
      </c>
      <c r="B50" s="60">
        <v>1083</v>
      </c>
      <c r="C50" s="61" t="s">
        <v>9</v>
      </c>
      <c r="D50" s="137">
        <f t="shared" si="0"/>
        <v>96</v>
      </c>
      <c r="E50" s="138">
        <v>64</v>
      </c>
      <c r="F50" s="138">
        <v>83</v>
      </c>
      <c r="G50" s="138">
        <v>30</v>
      </c>
      <c r="H50" s="138">
        <v>177</v>
      </c>
      <c r="I50" s="138">
        <v>81</v>
      </c>
      <c r="J50" s="138">
        <v>49</v>
      </c>
      <c r="K50" s="138">
        <v>7</v>
      </c>
      <c r="L50" s="138">
        <v>13</v>
      </c>
      <c r="M50" s="138">
        <v>0</v>
      </c>
      <c r="N50" s="138">
        <v>4</v>
      </c>
      <c r="O50" s="138">
        <v>331</v>
      </c>
      <c r="P50" s="138">
        <v>642</v>
      </c>
      <c r="Q50" s="139">
        <f t="shared" si="1"/>
        <v>0.51557632398753894</v>
      </c>
    </row>
    <row r="51" spans="1:17" ht="17.45" customHeight="1" x14ac:dyDescent="0.25">
      <c r="A51" s="65">
        <v>25</v>
      </c>
      <c r="B51" s="66">
        <v>1084</v>
      </c>
      <c r="C51" s="67" t="s">
        <v>126</v>
      </c>
      <c r="D51" s="140">
        <f t="shared" si="0"/>
        <v>81</v>
      </c>
      <c r="E51" s="141">
        <v>73</v>
      </c>
      <c r="F51" s="141">
        <v>24</v>
      </c>
      <c r="G51" s="141">
        <v>10</v>
      </c>
      <c r="H51" s="141">
        <v>107</v>
      </c>
      <c r="I51" s="141">
        <v>26</v>
      </c>
      <c r="J51" s="141">
        <v>3</v>
      </c>
      <c r="K51" s="141">
        <v>0</v>
      </c>
      <c r="L51" s="141">
        <v>7</v>
      </c>
      <c r="M51" s="141">
        <v>0</v>
      </c>
      <c r="N51" s="141">
        <v>2</v>
      </c>
      <c r="O51" s="141">
        <v>145</v>
      </c>
      <c r="P51" s="141">
        <v>254</v>
      </c>
      <c r="Q51" s="142">
        <f t="shared" si="1"/>
        <v>0.57086614173228345</v>
      </c>
    </row>
    <row r="52" spans="1:17" ht="17.45" customHeight="1" x14ac:dyDescent="0.25">
      <c r="A52" s="77" t="s">
        <v>201</v>
      </c>
      <c r="B52" s="78">
        <v>1084</v>
      </c>
      <c r="C52" s="79" t="s">
        <v>9</v>
      </c>
      <c r="D52" s="152">
        <f t="shared" si="0"/>
        <v>81</v>
      </c>
      <c r="E52" s="145">
        <v>73</v>
      </c>
      <c r="F52" s="145">
        <v>24</v>
      </c>
      <c r="G52" s="145">
        <v>10</v>
      </c>
      <c r="H52" s="144">
        <v>107</v>
      </c>
      <c r="I52" s="144">
        <v>26</v>
      </c>
      <c r="J52" s="144">
        <v>3</v>
      </c>
      <c r="K52" s="144">
        <v>0</v>
      </c>
      <c r="L52" s="144">
        <v>7</v>
      </c>
      <c r="M52" s="145">
        <v>0</v>
      </c>
      <c r="N52" s="145">
        <v>2</v>
      </c>
      <c r="O52" s="145">
        <v>145</v>
      </c>
      <c r="P52" s="145">
        <v>254</v>
      </c>
      <c r="Q52" s="146">
        <f t="shared" si="1"/>
        <v>0.57086614173228345</v>
      </c>
    </row>
    <row r="53" spans="1:17" ht="12" customHeight="1" x14ac:dyDescent="0.25">
      <c r="B53" s="2"/>
      <c r="C53" s="2"/>
      <c r="D53" s="2"/>
    </row>
    <row r="54" spans="1:17" ht="17.100000000000001" customHeight="1" x14ac:dyDescent="0.3">
      <c r="A54" s="427" t="s">
        <v>43</v>
      </c>
      <c r="B54" s="405"/>
      <c r="C54" s="406"/>
      <c r="D54" s="407" t="s">
        <v>35</v>
      </c>
      <c r="E54" s="437" t="s">
        <v>234</v>
      </c>
      <c r="F54" s="437"/>
      <c r="G54" s="437"/>
      <c r="H54" s="437"/>
      <c r="I54" s="437"/>
      <c r="J54" s="437"/>
      <c r="K54" s="437"/>
      <c r="L54" s="437"/>
      <c r="M54" s="437"/>
      <c r="N54" s="437"/>
      <c r="O54" s="407" t="s">
        <v>39</v>
      </c>
      <c r="P54" s="407" t="s">
        <v>211</v>
      </c>
      <c r="Q54" s="366" t="s">
        <v>33</v>
      </c>
    </row>
    <row r="55" spans="1:17" ht="15" customHeight="1" x14ac:dyDescent="0.25">
      <c r="A55" s="431" t="s">
        <v>123</v>
      </c>
      <c r="B55" s="425" t="s">
        <v>25</v>
      </c>
      <c r="C55" s="425" t="s">
        <v>26</v>
      </c>
      <c r="D55" s="408"/>
      <c r="E55" s="14"/>
      <c r="F55" s="7"/>
      <c r="G55" s="52" t="s">
        <v>38</v>
      </c>
      <c r="H55" s="410" t="s">
        <v>34</v>
      </c>
      <c r="I55" s="35"/>
      <c r="J55" s="7"/>
      <c r="K55" s="7"/>
      <c r="L55" s="7"/>
      <c r="M55" s="43"/>
      <c r="N55" s="96"/>
      <c r="O55" s="408"/>
      <c r="P55" s="408"/>
      <c r="Q55" s="367"/>
    </row>
    <row r="56" spans="1:17" ht="15" customHeight="1" x14ac:dyDescent="0.25">
      <c r="A56" s="432"/>
      <c r="B56" s="360"/>
      <c r="C56" s="360"/>
      <c r="D56" s="408"/>
      <c r="E56" s="14"/>
      <c r="F56" s="7"/>
      <c r="G56" s="7"/>
      <c r="H56" s="410"/>
      <c r="I56" s="35"/>
      <c r="J56" s="7"/>
      <c r="K56" s="7"/>
      <c r="L56" s="7"/>
      <c r="M56" s="317"/>
      <c r="N56" s="318"/>
      <c r="O56" s="408"/>
      <c r="P56" s="408"/>
      <c r="Q56" s="367"/>
    </row>
    <row r="57" spans="1:17" ht="15" customHeight="1" x14ac:dyDescent="0.25">
      <c r="A57" s="432"/>
      <c r="B57" s="360"/>
      <c r="C57" s="360"/>
      <c r="D57" s="408"/>
      <c r="E57" s="15"/>
      <c r="F57" s="8"/>
      <c r="G57" s="8"/>
      <c r="H57" s="8"/>
      <c r="I57" s="35"/>
      <c r="J57" s="8"/>
      <c r="K57" s="8"/>
      <c r="L57" s="8"/>
      <c r="M57" s="319"/>
      <c r="N57" s="320"/>
      <c r="O57" s="408"/>
      <c r="P57" s="408"/>
      <c r="Q57" s="367"/>
    </row>
    <row r="58" spans="1:17" ht="17.45" customHeight="1" x14ac:dyDescent="0.25">
      <c r="A58" s="433"/>
      <c r="B58" s="360"/>
      <c r="C58" s="426"/>
      <c r="D58" s="365"/>
      <c r="E58" s="293" t="s">
        <v>0</v>
      </c>
      <c r="F58" s="293" t="s">
        <v>2</v>
      </c>
      <c r="G58" s="293" t="s">
        <v>8</v>
      </c>
      <c r="H58" s="293" t="s">
        <v>34</v>
      </c>
      <c r="I58" s="293" t="s">
        <v>1</v>
      </c>
      <c r="J58" s="293" t="s">
        <v>5</v>
      </c>
      <c r="K58" s="293" t="s">
        <v>6</v>
      </c>
      <c r="L58" s="293" t="s">
        <v>7</v>
      </c>
      <c r="M58" s="321" t="s">
        <v>32</v>
      </c>
      <c r="N58" s="322" t="s">
        <v>40</v>
      </c>
      <c r="O58" s="409"/>
      <c r="P58" s="409"/>
      <c r="Q58" s="368"/>
    </row>
    <row r="59" spans="1:17" s="30" customFormat="1" ht="17.45" customHeight="1" x14ac:dyDescent="0.25">
      <c r="A59" s="434" t="s">
        <v>201</v>
      </c>
      <c r="B59" s="434">
        <v>19</v>
      </c>
      <c r="C59" s="434">
        <v>25</v>
      </c>
      <c r="D59" s="33">
        <f>(LARGE(G59:N59,1)-LARGE(G59:N59,2))</f>
        <v>2058</v>
      </c>
      <c r="E59" s="125">
        <f>SUM(E9:E52)/2</f>
        <v>1317</v>
      </c>
      <c r="F59" s="125">
        <f t="shared" ref="F59:P59" si="2">SUM(F9:F52)/2</f>
        <v>1521</v>
      </c>
      <c r="G59" s="125">
        <f t="shared" si="2"/>
        <v>406</v>
      </c>
      <c r="H59" s="155">
        <f t="shared" si="2"/>
        <v>3244</v>
      </c>
      <c r="I59" s="155">
        <f t="shared" si="2"/>
        <v>1186</v>
      </c>
      <c r="J59" s="155">
        <f t="shared" si="2"/>
        <v>866</v>
      </c>
      <c r="K59" s="155">
        <f t="shared" si="2"/>
        <v>67</v>
      </c>
      <c r="L59" s="155">
        <f t="shared" si="2"/>
        <v>410</v>
      </c>
      <c r="M59" s="125">
        <f t="shared" si="2"/>
        <v>10</v>
      </c>
      <c r="N59" s="125">
        <f t="shared" si="2"/>
        <v>91</v>
      </c>
      <c r="O59" s="33">
        <f>SUM(H59:N59)</f>
        <v>5874</v>
      </c>
      <c r="P59" s="125">
        <f t="shared" si="2"/>
        <v>9957</v>
      </c>
      <c r="Q59" s="126">
        <f>O59/P59</f>
        <v>0.58993672793009944</v>
      </c>
    </row>
    <row r="60" spans="1:17" s="30" customFormat="1" ht="17.45" customHeight="1" x14ac:dyDescent="0.25">
      <c r="A60" s="435"/>
      <c r="B60" s="435"/>
      <c r="C60" s="435"/>
      <c r="D60" s="127">
        <f t="shared" ref="D60:O60" si="3">D59/$O59</f>
        <v>0.35035750766087842</v>
      </c>
      <c r="E60" s="127">
        <f t="shared" si="3"/>
        <v>0.22420837589376916</v>
      </c>
      <c r="F60" s="127">
        <f t="shared" si="3"/>
        <v>0.25893769152196117</v>
      </c>
      <c r="G60" s="127">
        <f t="shared" si="3"/>
        <v>6.911814776983316E-2</v>
      </c>
      <c r="H60" s="127">
        <f t="shared" si="3"/>
        <v>0.55226421518556346</v>
      </c>
      <c r="I60" s="127">
        <f t="shared" si="3"/>
        <v>0.20190670752468506</v>
      </c>
      <c r="J60" s="127">
        <f t="shared" si="3"/>
        <v>0.1474293496765407</v>
      </c>
      <c r="K60" s="127">
        <f t="shared" si="3"/>
        <v>1.1406196799455226E-2</v>
      </c>
      <c r="L60" s="127">
        <f t="shared" si="3"/>
        <v>6.9799114742934973E-2</v>
      </c>
      <c r="M60" s="127">
        <f t="shared" si="3"/>
        <v>1.7024174327545114E-3</v>
      </c>
      <c r="N60" s="127">
        <f t="shared" si="3"/>
        <v>1.5491998638066053E-2</v>
      </c>
      <c r="O60" s="127">
        <f t="shared" si="3"/>
        <v>1</v>
      </c>
    </row>
    <row r="61" spans="1:17" ht="12" customHeight="1" x14ac:dyDescent="0.25">
      <c r="B61" s="2"/>
      <c r="C61" s="2"/>
      <c r="D61" s="2"/>
    </row>
    <row r="62" spans="1:17" ht="17.100000000000001" customHeight="1" x14ac:dyDescent="0.3">
      <c r="A62" s="427" t="s">
        <v>43</v>
      </c>
      <c r="B62" s="405"/>
      <c r="C62" s="406"/>
      <c r="D62" s="407" t="s">
        <v>35</v>
      </c>
      <c r="E62" s="437" t="s">
        <v>235</v>
      </c>
      <c r="F62" s="437"/>
      <c r="G62" s="437"/>
      <c r="H62" s="437"/>
      <c r="I62" s="437"/>
      <c r="J62" s="437"/>
      <c r="K62" s="437"/>
      <c r="L62" s="437"/>
      <c r="M62" s="437"/>
      <c r="N62" s="437"/>
      <c r="O62" s="407" t="s">
        <v>39</v>
      </c>
      <c r="P62" s="407" t="s">
        <v>211</v>
      </c>
      <c r="Q62" s="366" t="s">
        <v>33</v>
      </c>
    </row>
    <row r="63" spans="1:17" ht="15" customHeight="1" x14ac:dyDescent="0.25">
      <c r="A63" s="431" t="s">
        <v>123</v>
      </c>
      <c r="B63" s="425" t="s">
        <v>25</v>
      </c>
      <c r="C63" s="425" t="s">
        <v>26</v>
      </c>
      <c r="D63" s="408"/>
      <c r="E63" s="415"/>
      <c r="F63" s="416"/>
      <c r="G63" s="421"/>
      <c r="H63" s="416"/>
      <c r="I63" s="35"/>
      <c r="J63" s="7"/>
      <c r="K63" s="7"/>
      <c r="L63" s="7"/>
      <c r="M63" s="43"/>
      <c r="N63" s="96"/>
      <c r="O63" s="408"/>
      <c r="P63" s="408"/>
      <c r="Q63" s="367"/>
    </row>
    <row r="64" spans="1:17" ht="15" customHeight="1" x14ac:dyDescent="0.25">
      <c r="A64" s="432"/>
      <c r="B64" s="360"/>
      <c r="C64" s="360"/>
      <c r="D64" s="408"/>
      <c r="E64" s="417"/>
      <c r="F64" s="418"/>
      <c r="G64" s="422"/>
      <c r="H64" s="418"/>
      <c r="I64" s="35"/>
      <c r="J64" s="7"/>
      <c r="K64" s="7"/>
      <c r="L64" s="7"/>
      <c r="M64" s="317"/>
      <c r="N64" s="318"/>
      <c r="O64" s="408"/>
      <c r="P64" s="408"/>
      <c r="Q64" s="367"/>
    </row>
    <row r="65" spans="1:17" ht="15" customHeight="1" x14ac:dyDescent="0.25">
      <c r="A65" s="432"/>
      <c r="B65" s="360"/>
      <c r="C65" s="360"/>
      <c r="D65" s="408"/>
      <c r="E65" s="456"/>
      <c r="F65" s="450"/>
      <c r="G65" s="451"/>
      <c r="H65" s="450"/>
      <c r="I65" s="35"/>
      <c r="J65" s="8"/>
      <c r="K65" s="8"/>
      <c r="L65" s="8"/>
      <c r="M65" s="319"/>
      <c r="N65" s="320"/>
      <c r="O65" s="408"/>
      <c r="P65" s="408"/>
      <c r="Q65" s="367"/>
    </row>
    <row r="66" spans="1:17" ht="17.649999999999999" customHeight="1" x14ac:dyDescent="0.25">
      <c r="A66" s="433"/>
      <c r="B66" s="360"/>
      <c r="C66" s="426"/>
      <c r="D66" s="365"/>
      <c r="E66" s="457" t="s">
        <v>0</v>
      </c>
      <c r="F66" s="453"/>
      <c r="G66" s="454" t="s">
        <v>2</v>
      </c>
      <c r="H66" s="453"/>
      <c r="I66" s="293" t="s">
        <v>1</v>
      </c>
      <c r="J66" s="293" t="s">
        <v>5</v>
      </c>
      <c r="K66" s="293" t="s">
        <v>6</v>
      </c>
      <c r="L66" s="293" t="s">
        <v>7</v>
      </c>
      <c r="M66" s="321" t="s">
        <v>32</v>
      </c>
      <c r="N66" s="322" t="s">
        <v>40</v>
      </c>
      <c r="O66" s="409"/>
      <c r="P66" s="409"/>
      <c r="Q66" s="368"/>
    </row>
    <row r="67" spans="1:17" s="30" customFormat="1" ht="17.649999999999999" customHeight="1" x14ac:dyDescent="0.25">
      <c r="A67" s="434" t="s">
        <v>201</v>
      </c>
      <c r="B67" s="434">
        <v>19</v>
      </c>
      <c r="C67" s="434">
        <v>25</v>
      </c>
      <c r="D67" s="33">
        <f>(LARGE(E67:L67,1)-LARGE(E67:L67,2))</f>
        <v>204</v>
      </c>
      <c r="E67" s="515">
        <f>ROUND(G59/2,0)+E59</f>
        <v>1520</v>
      </c>
      <c r="F67" s="516"/>
      <c r="G67" s="515">
        <f>INT(G59/2)+F59</f>
        <v>1724</v>
      </c>
      <c r="H67" s="516"/>
      <c r="I67" s="125">
        <f t="shared" ref="I67:N67" si="4">I59</f>
        <v>1186</v>
      </c>
      <c r="J67" s="125">
        <f t="shared" si="4"/>
        <v>866</v>
      </c>
      <c r="K67" s="125">
        <f t="shared" si="4"/>
        <v>67</v>
      </c>
      <c r="L67" s="125">
        <f t="shared" si="4"/>
        <v>410</v>
      </c>
      <c r="M67" s="125">
        <f t="shared" si="4"/>
        <v>10</v>
      </c>
      <c r="N67" s="125">
        <f t="shared" si="4"/>
        <v>91</v>
      </c>
      <c r="O67" s="33">
        <f>INT(SUM(E67:N67))</f>
        <v>5874</v>
      </c>
      <c r="P67" s="125">
        <f>P59</f>
        <v>9957</v>
      </c>
      <c r="Q67" s="126">
        <f>O67/P67</f>
        <v>0.58993672793009944</v>
      </c>
    </row>
    <row r="68" spans="1:17" s="30" customFormat="1" ht="17.649999999999999" customHeight="1" x14ac:dyDescent="0.25">
      <c r="A68" s="435"/>
      <c r="B68" s="435"/>
      <c r="C68" s="435"/>
      <c r="D68" s="127">
        <f>D67/$O67</f>
        <v>3.472931562819203E-2</v>
      </c>
      <c r="E68" s="445">
        <f>E67/$O67</f>
        <v>0.25876744977868571</v>
      </c>
      <c r="F68" s="446"/>
      <c r="G68" s="445">
        <f>G67/$O67</f>
        <v>0.29349676540687775</v>
      </c>
      <c r="H68" s="446"/>
      <c r="I68" s="127">
        <f t="shared" ref="I68:O68" si="5">I67/$O67</f>
        <v>0.20190670752468506</v>
      </c>
      <c r="J68" s="127">
        <f t="shared" si="5"/>
        <v>0.1474293496765407</v>
      </c>
      <c r="K68" s="127">
        <f t="shared" si="5"/>
        <v>1.1406196799455226E-2</v>
      </c>
      <c r="L68" s="127">
        <f t="shared" si="5"/>
        <v>6.9799114742934973E-2</v>
      </c>
      <c r="M68" s="127">
        <f t="shared" si="5"/>
        <v>1.7024174327545114E-3</v>
      </c>
      <c r="N68" s="127">
        <f t="shared" si="5"/>
        <v>1.5491998638066053E-2</v>
      </c>
      <c r="O68" s="127">
        <f t="shared" si="5"/>
        <v>1</v>
      </c>
    </row>
    <row r="69" spans="1:17" x14ac:dyDescent="0.25">
      <c r="B69" s="2"/>
      <c r="C69" s="2"/>
      <c r="D69" s="2"/>
    </row>
    <row r="70" spans="1:17" x14ac:dyDescent="0.25">
      <c r="B70" s="2"/>
      <c r="C70" s="2"/>
      <c r="D70" s="2"/>
    </row>
    <row r="71" spans="1:17" x14ac:dyDescent="0.25">
      <c r="B71" s="2"/>
      <c r="C71" s="2"/>
      <c r="D71" s="2"/>
    </row>
    <row r="72" spans="1:17" x14ac:dyDescent="0.25">
      <c r="B72" s="2"/>
      <c r="C72" s="2"/>
      <c r="D72" s="2"/>
    </row>
    <row r="73" spans="1:17" x14ac:dyDescent="0.25">
      <c r="B73" s="2"/>
      <c r="C73" s="2"/>
      <c r="D73" s="2"/>
    </row>
    <row r="74" spans="1:17" x14ac:dyDescent="0.25">
      <c r="B74" s="2"/>
      <c r="C74" s="2"/>
      <c r="D74" s="2"/>
    </row>
    <row r="75" spans="1:17" x14ac:dyDescent="0.25">
      <c r="B75" s="2"/>
      <c r="C75" s="2"/>
      <c r="D75" s="2"/>
    </row>
    <row r="76" spans="1:17" x14ac:dyDescent="0.25">
      <c r="B76" s="2"/>
      <c r="C76" s="2"/>
      <c r="D76" s="2"/>
    </row>
    <row r="77" spans="1:17" x14ac:dyDescent="0.25">
      <c r="B77" s="2"/>
      <c r="C77" s="2"/>
      <c r="D77" s="2"/>
    </row>
    <row r="78" spans="1:17" x14ac:dyDescent="0.25">
      <c r="B78" s="2"/>
      <c r="C78" s="2"/>
      <c r="D78" s="2"/>
    </row>
    <row r="79" spans="1:17" x14ac:dyDescent="0.25">
      <c r="B79" s="2"/>
      <c r="C79" s="2"/>
      <c r="D79" s="2"/>
    </row>
    <row r="80" spans="1:17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</sheetData>
  <mergeCells count="40">
    <mergeCell ref="E67:F67"/>
    <mergeCell ref="G67:H67"/>
    <mergeCell ref="E68:F68"/>
    <mergeCell ref="G68:H68"/>
    <mergeCell ref="B5:C7"/>
    <mergeCell ref="A62:C62"/>
    <mergeCell ref="A54:C54"/>
    <mergeCell ref="H55:H56"/>
    <mergeCell ref="A63:A66"/>
    <mergeCell ref="B63:B66"/>
    <mergeCell ref="C63:C66"/>
    <mergeCell ref="B59:B60"/>
    <mergeCell ref="C59:C60"/>
    <mergeCell ref="A67:A68"/>
    <mergeCell ref="B67:B68"/>
    <mergeCell ref="C67:C68"/>
    <mergeCell ref="A55:A58"/>
    <mergeCell ref="B55:B58"/>
    <mergeCell ref="C55:C58"/>
    <mergeCell ref="A59:A60"/>
    <mergeCell ref="E63:F65"/>
    <mergeCell ref="D62:D66"/>
    <mergeCell ref="E62:N62"/>
    <mergeCell ref="E66:F66"/>
    <mergeCell ref="G66:H66"/>
    <mergeCell ref="Q62:Q66"/>
    <mergeCell ref="D54:D58"/>
    <mergeCell ref="E54:N54"/>
    <mergeCell ref="H5:H6"/>
    <mergeCell ref="E4:N4"/>
    <mergeCell ref="D4:D8"/>
    <mergeCell ref="O4:O8"/>
    <mergeCell ref="P4:P8"/>
    <mergeCell ref="Q4:Q8"/>
    <mergeCell ref="O54:O58"/>
    <mergeCell ref="P54:P58"/>
    <mergeCell ref="G63:H65"/>
    <mergeCell ref="Q54:Q58"/>
    <mergeCell ref="O62:O66"/>
    <mergeCell ref="P62:P66"/>
  </mergeCells>
  <conditionalFormatting sqref="H11:L11">
    <cfRule type="cellIs" dxfId="725" priority="39" operator="equal">
      <formula>LARGE($H11:$L11,2)</formula>
    </cfRule>
    <cfRule type="cellIs" dxfId="724" priority="40" operator="equal">
      <formula>LARGE($H11:$L11,1)</formula>
    </cfRule>
  </conditionalFormatting>
  <conditionalFormatting sqref="H24:L24">
    <cfRule type="cellIs" dxfId="723" priority="37" operator="equal">
      <formula>LARGE($H24:$L24,2)</formula>
    </cfRule>
    <cfRule type="cellIs" dxfId="722" priority="38" operator="equal">
      <formula>LARGE($H24:$L24,1)</formula>
    </cfRule>
  </conditionalFormatting>
  <conditionalFormatting sqref="H17:L17">
    <cfRule type="cellIs" dxfId="721" priority="35" operator="equal">
      <formula>LARGE($H17:$L17,2)</formula>
    </cfRule>
    <cfRule type="cellIs" dxfId="720" priority="36" operator="equal">
      <formula>LARGE($H17:$L17,1)</formula>
    </cfRule>
  </conditionalFormatting>
  <conditionalFormatting sqref="H19:L19">
    <cfRule type="cellIs" dxfId="719" priority="33" operator="equal">
      <formula>LARGE($H19:$L19,2)</formula>
    </cfRule>
    <cfRule type="cellIs" dxfId="718" priority="34" operator="equal">
      <formula>LARGE($H19:$L19,1)</formula>
    </cfRule>
  </conditionalFormatting>
  <conditionalFormatting sqref="H14:L14">
    <cfRule type="cellIs" dxfId="717" priority="31" operator="equal">
      <formula>LARGE($H14:$L14,2)</formula>
    </cfRule>
    <cfRule type="cellIs" dxfId="716" priority="32" operator="equal">
      <formula>LARGE($H14:$L14,1)</formula>
    </cfRule>
  </conditionalFormatting>
  <conditionalFormatting sqref="H21:L21">
    <cfRule type="cellIs" dxfId="715" priority="29" operator="equal">
      <formula>LARGE($H21:$L21,2)</formula>
    </cfRule>
    <cfRule type="cellIs" dxfId="714" priority="30" operator="equal">
      <formula>LARGE($H21:$L21,1)</formula>
    </cfRule>
  </conditionalFormatting>
  <conditionalFormatting sqref="H31:L31">
    <cfRule type="cellIs" dxfId="713" priority="27" operator="equal">
      <formula>LARGE($H31:$L31,2)</formula>
    </cfRule>
    <cfRule type="cellIs" dxfId="712" priority="28" operator="equal">
      <formula>LARGE($H31:$L31,1)</formula>
    </cfRule>
  </conditionalFormatting>
  <conditionalFormatting sqref="H26:L26">
    <cfRule type="cellIs" dxfId="711" priority="25" operator="equal">
      <formula>LARGE($H26:$L26,2)</formula>
    </cfRule>
    <cfRule type="cellIs" dxfId="710" priority="26" operator="equal">
      <formula>LARGE($H26:$L26,1)</formula>
    </cfRule>
  </conditionalFormatting>
  <conditionalFormatting sqref="H29:L29">
    <cfRule type="cellIs" dxfId="709" priority="23" operator="equal">
      <formula>LARGE($H29:$L29,2)</formula>
    </cfRule>
    <cfRule type="cellIs" dxfId="708" priority="24" operator="equal">
      <formula>LARGE($H29:$L29,1)</formula>
    </cfRule>
  </conditionalFormatting>
  <conditionalFormatting sqref="H35:L35">
    <cfRule type="cellIs" dxfId="707" priority="21" operator="equal">
      <formula>LARGE($H35:$L35,2)</formula>
    </cfRule>
    <cfRule type="cellIs" dxfId="706" priority="22" operator="equal">
      <formula>LARGE($H35:$L35,1)</formula>
    </cfRule>
  </conditionalFormatting>
  <conditionalFormatting sqref="H33:L33">
    <cfRule type="cellIs" dxfId="705" priority="19" operator="equal">
      <formula>LARGE($H33:$L33,2)</formula>
    </cfRule>
    <cfRule type="cellIs" dxfId="704" priority="20" operator="equal">
      <formula>LARGE($H33:$L33,1)</formula>
    </cfRule>
  </conditionalFormatting>
  <conditionalFormatting sqref="H41:L41">
    <cfRule type="cellIs" dxfId="703" priority="17" operator="equal">
      <formula>LARGE($H41:$L41,2)</formula>
    </cfRule>
    <cfRule type="cellIs" dxfId="702" priority="18" operator="equal">
      <formula>LARGE($H41:$L41,1)</formula>
    </cfRule>
  </conditionalFormatting>
  <conditionalFormatting sqref="H37:L37">
    <cfRule type="cellIs" dxfId="701" priority="15" operator="equal">
      <formula>LARGE($H37:$L37,2)</formula>
    </cfRule>
    <cfRule type="cellIs" dxfId="700" priority="16" operator="equal">
      <formula>LARGE($H37:$L37,1)</formula>
    </cfRule>
  </conditionalFormatting>
  <conditionalFormatting sqref="H39:L39">
    <cfRule type="cellIs" dxfId="699" priority="13" operator="equal">
      <formula>LARGE($H39:$L39,2)</formula>
    </cfRule>
    <cfRule type="cellIs" dxfId="698" priority="14" operator="equal">
      <formula>LARGE($H39:$L39,1)</formula>
    </cfRule>
  </conditionalFormatting>
  <conditionalFormatting sqref="H46:L46">
    <cfRule type="cellIs" dxfId="697" priority="11" operator="equal">
      <formula>LARGE($H46:$L46,2)</formula>
    </cfRule>
    <cfRule type="cellIs" dxfId="696" priority="12" operator="equal">
      <formula>LARGE($H46:$L46,1)</formula>
    </cfRule>
  </conditionalFormatting>
  <conditionalFormatting sqref="H44:L44">
    <cfRule type="cellIs" dxfId="695" priority="9" operator="equal">
      <formula>LARGE($H44:$L44,2)</formula>
    </cfRule>
    <cfRule type="cellIs" dxfId="694" priority="10" operator="equal">
      <formula>LARGE($H44:$L44,1)</formula>
    </cfRule>
  </conditionalFormatting>
  <conditionalFormatting sqref="H50:L50">
    <cfRule type="cellIs" dxfId="693" priority="7" operator="equal">
      <formula>LARGE($H50:$L50,2)</formula>
    </cfRule>
    <cfRule type="cellIs" dxfId="692" priority="8" operator="equal">
      <formula>LARGE($H50:$L50,1)</formula>
    </cfRule>
  </conditionalFormatting>
  <conditionalFormatting sqref="H48:L48">
    <cfRule type="cellIs" dxfId="691" priority="5" operator="equal">
      <formula>LARGE($H48:$L48,2)</formula>
    </cfRule>
    <cfRule type="cellIs" dxfId="690" priority="6" operator="equal">
      <formula>LARGE($H48:$L48,1)</formula>
    </cfRule>
  </conditionalFormatting>
  <conditionalFormatting sqref="H52:L52">
    <cfRule type="cellIs" dxfId="689" priority="3" operator="equal">
      <formula>LARGE($H52:$L52,2)</formula>
    </cfRule>
    <cfRule type="cellIs" dxfId="688" priority="4" operator="equal">
      <formula>LARGE($H52:$L52,1)</formula>
    </cfRule>
  </conditionalFormatting>
  <conditionalFormatting sqref="H59:L59">
    <cfRule type="cellIs" dxfId="687" priority="1" operator="equal">
      <formula>LARGE($H59:$L59,2)</formula>
    </cfRule>
    <cfRule type="cellIs" dxfId="686" priority="2" operator="equal">
      <formula>LARGE($H59:$L59,1)</formula>
    </cfRule>
  </conditionalFormatting>
  <conditionalFormatting sqref="E67:L67">
    <cfRule type="cellIs" dxfId="685" priority="41" operator="equal">
      <formula>LARGE($E67:$L67,2)</formula>
    </cfRule>
    <cfRule type="cellIs" dxfId="684" priority="42" operator="equal">
      <formula>LARGE($E67:$L67,1)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2392"/>
  <sheetViews>
    <sheetView view="pageBreakPreview" zoomScaleNormal="160" zoomScaleSheetLayoutView="100" workbookViewId="0">
      <selection activeCell="B5" sqref="B5:C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2" width="15.28515625" customWidth="1"/>
    <col min="13" max="15" width="11.7109375" customWidth="1"/>
  </cols>
  <sheetData>
    <row r="1" spans="1:15" ht="25.5" customHeight="1" x14ac:dyDescent="0.25">
      <c r="C1" s="45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5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5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5" ht="17.100000000000001" customHeight="1" x14ac:dyDescent="0.3">
      <c r="B4" s="1"/>
      <c r="C4" s="1"/>
      <c r="D4" s="402" t="s">
        <v>35</v>
      </c>
      <c r="E4" s="436" t="s">
        <v>233</v>
      </c>
      <c r="F4" s="437"/>
      <c r="G4" s="437"/>
      <c r="H4" s="437"/>
      <c r="I4" s="437"/>
      <c r="J4" s="437"/>
      <c r="K4" s="437"/>
      <c r="L4" s="438"/>
      <c r="M4" s="407" t="s">
        <v>39</v>
      </c>
      <c r="N4" s="407" t="s">
        <v>211</v>
      </c>
      <c r="O4" s="366" t="s">
        <v>33</v>
      </c>
    </row>
    <row r="5" spans="1:15" ht="15.75" customHeight="1" x14ac:dyDescent="0.25">
      <c r="B5" s="513" t="s">
        <v>73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43"/>
      <c r="L5" s="96"/>
      <c r="M5" s="408"/>
      <c r="N5" s="408"/>
      <c r="O5" s="367"/>
    </row>
    <row r="6" spans="1:15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317"/>
      <c r="L6" s="318"/>
      <c r="M6" s="408"/>
      <c r="N6" s="408"/>
      <c r="O6" s="367"/>
    </row>
    <row r="7" spans="1:15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319"/>
      <c r="L7" s="320"/>
      <c r="M7" s="408"/>
      <c r="N7" s="408"/>
      <c r="O7" s="367"/>
    </row>
    <row r="8" spans="1:15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7</v>
      </c>
      <c r="K8" s="321" t="s">
        <v>32</v>
      </c>
      <c r="L8" s="322" t="s">
        <v>40</v>
      </c>
      <c r="M8" s="409"/>
      <c r="N8" s="409"/>
      <c r="O8" s="368"/>
    </row>
    <row r="9" spans="1:15" ht="17.100000000000001" customHeight="1" x14ac:dyDescent="0.25">
      <c r="A9" s="53">
        <v>1</v>
      </c>
      <c r="B9" s="54">
        <v>1086</v>
      </c>
      <c r="C9" s="55" t="s">
        <v>126</v>
      </c>
      <c r="D9" s="131">
        <f t="shared" ref="D9:D32" si="0">(LARGE(H9:J9,1)-LARGE(H9:J9,2))</f>
        <v>31</v>
      </c>
      <c r="E9" s="132">
        <v>201</v>
      </c>
      <c r="F9" s="132">
        <v>8</v>
      </c>
      <c r="G9" s="132">
        <v>6</v>
      </c>
      <c r="H9" s="132">
        <v>215</v>
      </c>
      <c r="I9" s="132">
        <v>184</v>
      </c>
      <c r="J9" s="132">
        <v>19</v>
      </c>
      <c r="K9" s="132">
        <v>0</v>
      </c>
      <c r="L9" s="132">
        <v>7</v>
      </c>
      <c r="M9" s="132">
        <v>425</v>
      </c>
      <c r="N9" s="132">
        <v>606</v>
      </c>
      <c r="O9" s="133">
        <f t="shared" ref="O9:O32" si="1">M9/N9</f>
        <v>0.70132013201320131</v>
      </c>
    </row>
    <row r="10" spans="1:15" ht="17.100000000000001" customHeight="1" x14ac:dyDescent="0.25">
      <c r="A10" s="59" t="s">
        <v>202</v>
      </c>
      <c r="B10" s="60">
        <v>1086</v>
      </c>
      <c r="C10" s="61" t="s">
        <v>9</v>
      </c>
      <c r="D10" s="137">
        <f t="shared" si="0"/>
        <v>31</v>
      </c>
      <c r="E10" s="138">
        <v>201</v>
      </c>
      <c r="F10" s="138">
        <v>8</v>
      </c>
      <c r="G10" s="138">
        <v>6</v>
      </c>
      <c r="H10" s="138">
        <v>215</v>
      </c>
      <c r="I10" s="138">
        <v>184</v>
      </c>
      <c r="J10" s="138">
        <v>19</v>
      </c>
      <c r="K10" s="138">
        <v>0</v>
      </c>
      <c r="L10" s="138">
        <v>7</v>
      </c>
      <c r="M10" s="138">
        <v>425</v>
      </c>
      <c r="N10" s="138">
        <v>606</v>
      </c>
      <c r="O10" s="139">
        <f t="shared" si="1"/>
        <v>0.70132013201320131</v>
      </c>
    </row>
    <row r="11" spans="1:15" ht="17.100000000000001" customHeight="1" x14ac:dyDescent="0.25">
      <c r="A11" s="65">
        <v>2</v>
      </c>
      <c r="B11" s="66">
        <v>1087</v>
      </c>
      <c r="C11" s="67" t="s">
        <v>126</v>
      </c>
      <c r="D11" s="140">
        <f t="shared" si="0"/>
        <v>1</v>
      </c>
      <c r="E11" s="141">
        <v>65</v>
      </c>
      <c r="F11" s="141">
        <v>0</v>
      </c>
      <c r="G11" s="141">
        <v>1</v>
      </c>
      <c r="H11" s="141">
        <v>66</v>
      </c>
      <c r="I11" s="141">
        <v>67</v>
      </c>
      <c r="J11" s="141">
        <v>4</v>
      </c>
      <c r="K11" s="141">
        <v>0</v>
      </c>
      <c r="L11" s="141">
        <v>2</v>
      </c>
      <c r="M11" s="141">
        <v>139</v>
      </c>
      <c r="N11" s="141">
        <v>192</v>
      </c>
      <c r="O11" s="142">
        <f t="shared" si="1"/>
        <v>0.72395833333333337</v>
      </c>
    </row>
    <row r="12" spans="1:15" ht="17.100000000000001" customHeight="1" x14ac:dyDescent="0.25">
      <c r="A12" s="59" t="s">
        <v>202</v>
      </c>
      <c r="B12" s="60">
        <v>1087</v>
      </c>
      <c r="C12" s="61" t="s">
        <v>9</v>
      </c>
      <c r="D12" s="137">
        <f t="shared" si="0"/>
        <v>1</v>
      </c>
      <c r="E12" s="138">
        <v>65</v>
      </c>
      <c r="F12" s="138">
        <v>0</v>
      </c>
      <c r="G12" s="138">
        <v>1</v>
      </c>
      <c r="H12" s="138">
        <v>66</v>
      </c>
      <c r="I12" s="138">
        <v>67</v>
      </c>
      <c r="J12" s="138">
        <v>4</v>
      </c>
      <c r="K12" s="138">
        <v>0</v>
      </c>
      <c r="L12" s="138">
        <v>2</v>
      </c>
      <c r="M12" s="138">
        <v>139</v>
      </c>
      <c r="N12" s="138">
        <v>192</v>
      </c>
      <c r="O12" s="139">
        <f t="shared" si="1"/>
        <v>0.72395833333333337</v>
      </c>
    </row>
    <row r="13" spans="1:15" ht="17.100000000000001" customHeight="1" x14ac:dyDescent="0.25">
      <c r="A13" s="65">
        <v>3</v>
      </c>
      <c r="B13" s="66">
        <v>1088</v>
      </c>
      <c r="C13" s="67" t="s">
        <v>126</v>
      </c>
      <c r="D13" s="140">
        <f t="shared" si="0"/>
        <v>6</v>
      </c>
      <c r="E13" s="141">
        <v>64</v>
      </c>
      <c r="F13" s="141">
        <v>5</v>
      </c>
      <c r="G13" s="141">
        <v>3</v>
      </c>
      <c r="H13" s="141">
        <v>72</v>
      </c>
      <c r="I13" s="141">
        <v>66</v>
      </c>
      <c r="J13" s="141">
        <v>9</v>
      </c>
      <c r="K13" s="141">
        <v>0</v>
      </c>
      <c r="L13" s="141">
        <v>1</v>
      </c>
      <c r="M13" s="141">
        <v>148</v>
      </c>
      <c r="N13" s="141">
        <v>193</v>
      </c>
      <c r="O13" s="142">
        <f t="shared" si="1"/>
        <v>0.76683937823834192</v>
      </c>
    </row>
    <row r="14" spans="1:15" ht="17.100000000000001" customHeight="1" x14ac:dyDescent="0.25">
      <c r="A14" s="59" t="s">
        <v>202</v>
      </c>
      <c r="B14" s="60">
        <v>1088</v>
      </c>
      <c r="C14" s="61" t="s">
        <v>9</v>
      </c>
      <c r="D14" s="137">
        <f t="shared" si="0"/>
        <v>6</v>
      </c>
      <c r="E14" s="138">
        <v>64</v>
      </c>
      <c r="F14" s="138">
        <v>5</v>
      </c>
      <c r="G14" s="138">
        <v>3</v>
      </c>
      <c r="H14" s="138">
        <v>72</v>
      </c>
      <c r="I14" s="138">
        <v>66</v>
      </c>
      <c r="J14" s="138">
        <v>9</v>
      </c>
      <c r="K14" s="138">
        <v>0</v>
      </c>
      <c r="L14" s="138">
        <v>1</v>
      </c>
      <c r="M14" s="138">
        <v>148</v>
      </c>
      <c r="N14" s="138">
        <v>193</v>
      </c>
      <c r="O14" s="139">
        <f t="shared" si="1"/>
        <v>0.76683937823834192</v>
      </c>
    </row>
    <row r="15" spans="1:15" ht="17.100000000000001" customHeight="1" x14ac:dyDescent="0.25">
      <c r="A15" s="65">
        <v>4</v>
      </c>
      <c r="B15" s="66">
        <v>1089</v>
      </c>
      <c r="C15" s="67" t="s">
        <v>126</v>
      </c>
      <c r="D15" s="140">
        <f t="shared" si="0"/>
        <v>1</v>
      </c>
      <c r="E15" s="141">
        <v>34</v>
      </c>
      <c r="F15" s="141">
        <v>0</v>
      </c>
      <c r="G15" s="141">
        <v>1</v>
      </c>
      <c r="H15" s="141">
        <v>35</v>
      </c>
      <c r="I15" s="141">
        <v>36</v>
      </c>
      <c r="J15" s="141">
        <v>0</v>
      </c>
      <c r="K15" s="141">
        <v>0</v>
      </c>
      <c r="L15" s="141">
        <v>1</v>
      </c>
      <c r="M15" s="141">
        <v>72</v>
      </c>
      <c r="N15" s="141">
        <v>106</v>
      </c>
      <c r="O15" s="142">
        <f t="shared" si="1"/>
        <v>0.67924528301886788</v>
      </c>
    </row>
    <row r="16" spans="1:15" ht="17.100000000000001" customHeight="1" x14ac:dyDescent="0.25">
      <c r="A16" s="71">
        <v>5</v>
      </c>
      <c r="B16" s="72">
        <v>1089</v>
      </c>
      <c r="C16" s="73" t="s">
        <v>130</v>
      </c>
      <c r="D16" s="134">
        <f t="shared" si="0"/>
        <v>20</v>
      </c>
      <c r="E16" s="135">
        <v>15</v>
      </c>
      <c r="F16" s="135">
        <v>0</v>
      </c>
      <c r="G16" s="135">
        <v>2</v>
      </c>
      <c r="H16" s="135">
        <v>17</v>
      </c>
      <c r="I16" s="135">
        <v>37</v>
      </c>
      <c r="J16" s="135">
        <v>1</v>
      </c>
      <c r="K16" s="135">
        <v>0</v>
      </c>
      <c r="L16" s="135">
        <v>1</v>
      </c>
      <c r="M16" s="135">
        <v>56</v>
      </c>
      <c r="N16" s="135">
        <v>104</v>
      </c>
      <c r="O16" s="136">
        <f t="shared" si="1"/>
        <v>0.53846153846153844</v>
      </c>
    </row>
    <row r="17" spans="1:15" ht="17.100000000000001" customHeight="1" x14ac:dyDescent="0.25">
      <c r="A17" s="59" t="s">
        <v>202</v>
      </c>
      <c r="B17" s="60">
        <v>1089</v>
      </c>
      <c r="C17" s="61" t="s">
        <v>11</v>
      </c>
      <c r="D17" s="137">
        <f t="shared" si="0"/>
        <v>21</v>
      </c>
      <c r="E17" s="138">
        <v>49</v>
      </c>
      <c r="F17" s="138">
        <v>0</v>
      </c>
      <c r="G17" s="138">
        <v>3</v>
      </c>
      <c r="H17" s="138">
        <v>52</v>
      </c>
      <c r="I17" s="138">
        <v>73</v>
      </c>
      <c r="J17" s="138">
        <v>1</v>
      </c>
      <c r="K17" s="138">
        <v>0</v>
      </c>
      <c r="L17" s="138">
        <v>2</v>
      </c>
      <c r="M17" s="138">
        <v>128</v>
      </c>
      <c r="N17" s="138">
        <v>210</v>
      </c>
      <c r="O17" s="139">
        <f t="shared" si="1"/>
        <v>0.60952380952380958</v>
      </c>
    </row>
    <row r="18" spans="1:15" ht="17.100000000000001" customHeight="1" x14ac:dyDescent="0.25">
      <c r="A18" s="71">
        <v>6</v>
      </c>
      <c r="B18" s="72">
        <v>1090</v>
      </c>
      <c r="C18" s="73" t="s">
        <v>126</v>
      </c>
      <c r="D18" s="134">
        <f t="shared" si="0"/>
        <v>1</v>
      </c>
      <c r="E18" s="135">
        <v>36</v>
      </c>
      <c r="F18" s="135">
        <v>0</v>
      </c>
      <c r="G18" s="135">
        <v>3</v>
      </c>
      <c r="H18" s="135">
        <v>39</v>
      </c>
      <c r="I18" s="135">
        <v>40</v>
      </c>
      <c r="J18" s="135">
        <v>1</v>
      </c>
      <c r="K18" s="135">
        <v>0</v>
      </c>
      <c r="L18" s="135">
        <v>0</v>
      </c>
      <c r="M18" s="135">
        <v>80</v>
      </c>
      <c r="N18" s="135">
        <v>146</v>
      </c>
      <c r="O18" s="136">
        <f t="shared" si="1"/>
        <v>0.54794520547945202</v>
      </c>
    </row>
    <row r="19" spans="1:15" ht="17.100000000000001" customHeight="1" x14ac:dyDescent="0.25">
      <c r="A19" s="59" t="s">
        <v>202</v>
      </c>
      <c r="B19" s="60">
        <v>1090</v>
      </c>
      <c r="C19" s="61" t="s">
        <v>9</v>
      </c>
      <c r="D19" s="137">
        <f t="shared" si="0"/>
        <v>1</v>
      </c>
      <c r="E19" s="138">
        <v>36</v>
      </c>
      <c r="F19" s="138">
        <v>0</v>
      </c>
      <c r="G19" s="138">
        <v>3</v>
      </c>
      <c r="H19" s="138">
        <v>39</v>
      </c>
      <c r="I19" s="138">
        <v>40</v>
      </c>
      <c r="J19" s="138">
        <v>1</v>
      </c>
      <c r="K19" s="138">
        <v>0</v>
      </c>
      <c r="L19" s="138">
        <v>0</v>
      </c>
      <c r="M19" s="138">
        <v>80</v>
      </c>
      <c r="N19" s="138">
        <v>146</v>
      </c>
      <c r="O19" s="139">
        <f t="shared" si="1"/>
        <v>0.54794520547945202</v>
      </c>
    </row>
    <row r="20" spans="1:15" ht="17.100000000000001" customHeight="1" x14ac:dyDescent="0.25">
      <c r="A20" s="71">
        <v>7</v>
      </c>
      <c r="B20" s="72">
        <v>1092</v>
      </c>
      <c r="C20" s="73" t="s">
        <v>126</v>
      </c>
      <c r="D20" s="134">
        <f t="shared" si="0"/>
        <v>48</v>
      </c>
      <c r="E20" s="135">
        <v>69</v>
      </c>
      <c r="F20" s="135">
        <v>2</v>
      </c>
      <c r="G20" s="135">
        <v>3</v>
      </c>
      <c r="H20" s="135">
        <v>74</v>
      </c>
      <c r="I20" s="135">
        <v>26</v>
      </c>
      <c r="J20" s="135">
        <v>6</v>
      </c>
      <c r="K20" s="135">
        <v>0</v>
      </c>
      <c r="L20" s="135">
        <v>1</v>
      </c>
      <c r="M20" s="135">
        <v>107</v>
      </c>
      <c r="N20" s="135">
        <v>172</v>
      </c>
      <c r="O20" s="136">
        <f t="shared" si="1"/>
        <v>0.62209302325581395</v>
      </c>
    </row>
    <row r="21" spans="1:15" ht="17.100000000000001" customHeight="1" x14ac:dyDescent="0.25">
      <c r="A21" s="65">
        <v>8</v>
      </c>
      <c r="B21" s="66">
        <v>1092</v>
      </c>
      <c r="C21" s="67" t="s">
        <v>130</v>
      </c>
      <c r="D21" s="140">
        <f t="shared" si="0"/>
        <v>27</v>
      </c>
      <c r="E21" s="141">
        <v>47</v>
      </c>
      <c r="F21" s="141">
        <v>3</v>
      </c>
      <c r="G21" s="141">
        <v>1</v>
      </c>
      <c r="H21" s="141">
        <v>51</v>
      </c>
      <c r="I21" s="141">
        <v>24</v>
      </c>
      <c r="J21" s="141">
        <v>3</v>
      </c>
      <c r="K21" s="141">
        <v>0</v>
      </c>
      <c r="L21" s="141">
        <v>0</v>
      </c>
      <c r="M21" s="141">
        <v>78</v>
      </c>
      <c r="N21" s="141">
        <v>130</v>
      </c>
      <c r="O21" s="142">
        <f t="shared" si="1"/>
        <v>0.6</v>
      </c>
    </row>
    <row r="22" spans="1:15" ht="17.100000000000001" customHeight="1" x14ac:dyDescent="0.25">
      <c r="A22" s="59" t="s">
        <v>202</v>
      </c>
      <c r="B22" s="60">
        <v>1092</v>
      </c>
      <c r="C22" s="61" t="s">
        <v>11</v>
      </c>
      <c r="D22" s="137">
        <f t="shared" si="0"/>
        <v>75</v>
      </c>
      <c r="E22" s="138">
        <v>116</v>
      </c>
      <c r="F22" s="138">
        <v>5</v>
      </c>
      <c r="G22" s="138">
        <v>4</v>
      </c>
      <c r="H22" s="138">
        <v>125</v>
      </c>
      <c r="I22" s="138">
        <v>50</v>
      </c>
      <c r="J22" s="138">
        <v>9</v>
      </c>
      <c r="K22" s="138">
        <v>0</v>
      </c>
      <c r="L22" s="138">
        <v>1</v>
      </c>
      <c r="M22" s="138">
        <v>185</v>
      </c>
      <c r="N22" s="138">
        <v>302</v>
      </c>
      <c r="O22" s="139">
        <f t="shared" si="1"/>
        <v>0.61258278145695366</v>
      </c>
    </row>
    <row r="23" spans="1:15" ht="17.100000000000001" customHeight="1" x14ac:dyDescent="0.25">
      <c r="A23" s="65">
        <v>9</v>
      </c>
      <c r="B23" s="66">
        <v>1093</v>
      </c>
      <c r="C23" s="67" t="s">
        <v>126</v>
      </c>
      <c r="D23" s="140">
        <f t="shared" si="0"/>
        <v>22</v>
      </c>
      <c r="E23" s="141">
        <v>46</v>
      </c>
      <c r="F23" s="141">
        <v>0</v>
      </c>
      <c r="G23" s="141">
        <v>2</v>
      </c>
      <c r="H23" s="141">
        <v>48</v>
      </c>
      <c r="I23" s="141">
        <v>26</v>
      </c>
      <c r="J23" s="141">
        <v>2</v>
      </c>
      <c r="K23" s="141">
        <v>0</v>
      </c>
      <c r="L23" s="141">
        <v>3</v>
      </c>
      <c r="M23" s="141">
        <v>79</v>
      </c>
      <c r="N23" s="141">
        <v>132</v>
      </c>
      <c r="O23" s="142">
        <f t="shared" si="1"/>
        <v>0.59848484848484851</v>
      </c>
    </row>
    <row r="24" spans="1:15" ht="17.100000000000001" customHeight="1" x14ac:dyDescent="0.25">
      <c r="A24" s="59" t="s">
        <v>202</v>
      </c>
      <c r="B24" s="60">
        <v>1093</v>
      </c>
      <c r="C24" s="61" t="s">
        <v>9</v>
      </c>
      <c r="D24" s="137">
        <f t="shared" si="0"/>
        <v>22</v>
      </c>
      <c r="E24" s="138">
        <v>46</v>
      </c>
      <c r="F24" s="138">
        <v>0</v>
      </c>
      <c r="G24" s="138">
        <v>2</v>
      </c>
      <c r="H24" s="138">
        <v>48</v>
      </c>
      <c r="I24" s="138">
        <v>26</v>
      </c>
      <c r="J24" s="138">
        <v>2</v>
      </c>
      <c r="K24" s="138">
        <v>0</v>
      </c>
      <c r="L24" s="138">
        <v>3</v>
      </c>
      <c r="M24" s="138">
        <v>79</v>
      </c>
      <c r="N24" s="138">
        <v>132</v>
      </c>
      <c r="O24" s="139">
        <f t="shared" si="1"/>
        <v>0.59848484848484851</v>
      </c>
    </row>
    <row r="25" spans="1:15" ht="17.100000000000001" customHeight="1" x14ac:dyDescent="0.25">
      <c r="A25" s="65">
        <v>10</v>
      </c>
      <c r="B25" s="66">
        <v>1094</v>
      </c>
      <c r="C25" s="67" t="s">
        <v>126</v>
      </c>
      <c r="D25" s="140">
        <f t="shared" si="0"/>
        <v>12</v>
      </c>
      <c r="E25" s="141">
        <v>68</v>
      </c>
      <c r="F25" s="141">
        <v>1</v>
      </c>
      <c r="G25" s="141">
        <v>2</v>
      </c>
      <c r="H25" s="141">
        <v>71</v>
      </c>
      <c r="I25" s="141">
        <v>59</v>
      </c>
      <c r="J25" s="141">
        <v>12</v>
      </c>
      <c r="K25" s="141">
        <v>0</v>
      </c>
      <c r="L25" s="141">
        <v>1</v>
      </c>
      <c r="M25" s="141">
        <v>143</v>
      </c>
      <c r="N25" s="141">
        <v>227</v>
      </c>
      <c r="O25" s="142">
        <f t="shared" si="1"/>
        <v>0.62995594713656389</v>
      </c>
    </row>
    <row r="26" spans="1:15" ht="17.100000000000001" customHeight="1" x14ac:dyDescent="0.25">
      <c r="A26" s="59" t="s">
        <v>202</v>
      </c>
      <c r="B26" s="60">
        <v>1094</v>
      </c>
      <c r="C26" s="61" t="s">
        <v>9</v>
      </c>
      <c r="D26" s="137">
        <f t="shared" si="0"/>
        <v>12</v>
      </c>
      <c r="E26" s="138">
        <v>68</v>
      </c>
      <c r="F26" s="138">
        <v>1</v>
      </c>
      <c r="G26" s="138">
        <v>2</v>
      </c>
      <c r="H26" s="138">
        <v>71</v>
      </c>
      <c r="I26" s="138">
        <v>59</v>
      </c>
      <c r="J26" s="138">
        <v>12</v>
      </c>
      <c r="K26" s="138">
        <v>0</v>
      </c>
      <c r="L26" s="138">
        <v>1</v>
      </c>
      <c r="M26" s="138">
        <v>143</v>
      </c>
      <c r="N26" s="138">
        <v>227</v>
      </c>
      <c r="O26" s="139">
        <f t="shared" si="1"/>
        <v>0.62995594713656389</v>
      </c>
    </row>
    <row r="27" spans="1:15" ht="17.100000000000001" customHeight="1" x14ac:dyDescent="0.25">
      <c r="A27" s="65">
        <v>11</v>
      </c>
      <c r="B27" s="66">
        <v>1095</v>
      </c>
      <c r="C27" s="67" t="s">
        <v>126</v>
      </c>
      <c r="D27" s="140">
        <f t="shared" si="0"/>
        <v>17</v>
      </c>
      <c r="E27" s="141">
        <v>51</v>
      </c>
      <c r="F27" s="141">
        <v>1</v>
      </c>
      <c r="G27" s="141">
        <v>1</v>
      </c>
      <c r="H27" s="141">
        <v>53</v>
      </c>
      <c r="I27" s="141">
        <v>36</v>
      </c>
      <c r="J27" s="141">
        <v>0</v>
      </c>
      <c r="K27" s="141">
        <v>0</v>
      </c>
      <c r="L27" s="141">
        <v>1</v>
      </c>
      <c r="M27" s="141">
        <v>90</v>
      </c>
      <c r="N27" s="141">
        <v>125</v>
      </c>
      <c r="O27" s="142">
        <f t="shared" si="1"/>
        <v>0.72</v>
      </c>
    </row>
    <row r="28" spans="1:15" ht="17.100000000000001" customHeight="1" x14ac:dyDescent="0.25">
      <c r="A28" s="59" t="s">
        <v>202</v>
      </c>
      <c r="B28" s="60">
        <v>1095</v>
      </c>
      <c r="C28" s="61" t="s">
        <v>9</v>
      </c>
      <c r="D28" s="137">
        <f t="shared" si="0"/>
        <v>17</v>
      </c>
      <c r="E28" s="138">
        <v>51</v>
      </c>
      <c r="F28" s="138">
        <v>1</v>
      </c>
      <c r="G28" s="138">
        <v>1</v>
      </c>
      <c r="H28" s="138">
        <v>53</v>
      </c>
      <c r="I28" s="138">
        <v>36</v>
      </c>
      <c r="J28" s="138">
        <v>0</v>
      </c>
      <c r="K28" s="138">
        <v>0</v>
      </c>
      <c r="L28" s="138">
        <v>1</v>
      </c>
      <c r="M28" s="138">
        <v>90</v>
      </c>
      <c r="N28" s="138">
        <v>125</v>
      </c>
      <c r="O28" s="139">
        <f t="shared" si="1"/>
        <v>0.72</v>
      </c>
    </row>
    <row r="29" spans="1:15" ht="17.100000000000001" customHeight="1" x14ac:dyDescent="0.25">
      <c r="A29" s="65">
        <v>12</v>
      </c>
      <c r="B29" s="66">
        <v>1096</v>
      </c>
      <c r="C29" s="67" t="s">
        <v>126</v>
      </c>
      <c r="D29" s="140">
        <f t="shared" si="0"/>
        <v>10</v>
      </c>
      <c r="E29" s="141">
        <v>93</v>
      </c>
      <c r="F29" s="141">
        <v>5</v>
      </c>
      <c r="G29" s="141">
        <v>3</v>
      </c>
      <c r="H29" s="141">
        <v>101</v>
      </c>
      <c r="I29" s="141">
        <v>111</v>
      </c>
      <c r="J29" s="141">
        <v>7</v>
      </c>
      <c r="K29" s="141">
        <v>0</v>
      </c>
      <c r="L29" s="141">
        <v>3</v>
      </c>
      <c r="M29" s="141">
        <v>222</v>
      </c>
      <c r="N29" s="141">
        <v>342</v>
      </c>
      <c r="O29" s="142">
        <f t="shared" si="1"/>
        <v>0.64912280701754388</v>
      </c>
    </row>
    <row r="30" spans="1:15" ht="17.100000000000001" customHeight="1" x14ac:dyDescent="0.25">
      <c r="A30" s="59" t="s">
        <v>202</v>
      </c>
      <c r="B30" s="60">
        <v>1096</v>
      </c>
      <c r="C30" s="61" t="s">
        <v>9</v>
      </c>
      <c r="D30" s="137">
        <f t="shared" si="0"/>
        <v>10</v>
      </c>
      <c r="E30" s="138">
        <v>93</v>
      </c>
      <c r="F30" s="138">
        <v>5</v>
      </c>
      <c r="G30" s="138">
        <v>3</v>
      </c>
      <c r="H30" s="138">
        <v>101</v>
      </c>
      <c r="I30" s="138">
        <v>111</v>
      </c>
      <c r="J30" s="138">
        <v>7</v>
      </c>
      <c r="K30" s="138">
        <v>0</v>
      </c>
      <c r="L30" s="138">
        <v>3</v>
      </c>
      <c r="M30" s="138">
        <v>222</v>
      </c>
      <c r="N30" s="138">
        <v>342</v>
      </c>
      <c r="O30" s="139">
        <f t="shared" si="1"/>
        <v>0.64912280701754388</v>
      </c>
    </row>
    <row r="31" spans="1:15" ht="17.100000000000001" customHeight="1" x14ac:dyDescent="0.25">
      <c r="A31" s="65">
        <v>13</v>
      </c>
      <c r="B31" s="66">
        <v>1097</v>
      </c>
      <c r="C31" s="67" t="s">
        <v>126</v>
      </c>
      <c r="D31" s="140">
        <f t="shared" si="0"/>
        <v>71</v>
      </c>
      <c r="E31" s="141">
        <v>109</v>
      </c>
      <c r="F31" s="141">
        <v>2</v>
      </c>
      <c r="G31" s="141">
        <v>5</v>
      </c>
      <c r="H31" s="141">
        <v>116</v>
      </c>
      <c r="I31" s="141">
        <v>45</v>
      </c>
      <c r="J31" s="141">
        <v>10</v>
      </c>
      <c r="K31" s="141">
        <v>0</v>
      </c>
      <c r="L31" s="141">
        <v>1</v>
      </c>
      <c r="M31" s="141">
        <v>172</v>
      </c>
      <c r="N31" s="141">
        <v>261</v>
      </c>
      <c r="O31" s="142">
        <f t="shared" si="1"/>
        <v>0.65900383141762453</v>
      </c>
    </row>
    <row r="32" spans="1:15" ht="17.100000000000001" customHeight="1" x14ac:dyDescent="0.25">
      <c r="A32" s="77" t="s">
        <v>202</v>
      </c>
      <c r="B32" s="78">
        <v>1097</v>
      </c>
      <c r="C32" s="79" t="s">
        <v>9</v>
      </c>
      <c r="D32" s="152">
        <f t="shared" si="0"/>
        <v>71</v>
      </c>
      <c r="E32" s="145">
        <v>109</v>
      </c>
      <c r="F32" s="145">
        <v>2</v>
      </c>
      <c r="G32" s="145">
        <v>5</v>
      </c>
      <c r="H32" s="145">
        <v>116</v>
      </c>
      <c r="I32" s="145">
        <v>45</v>
      </c>
      <c r="J32" s="145">
        <v>10</v>
      </c>
      <c r="K32" s="145">
        <v>0</v>
      </c>
      <c r="L32" s="145">
        <v>1</v>
      </c>
      <c r="M32" s="145">
        <v>172</v>
      </c>
      <c r="N32" s="145">
        <v>261</v>
      </c>
      <c r="O32" s="146">
        <f t="shared" si="1"/>
        <v>0.65900383141762453</v>
      </c>
    </row>
    <row r="33" spans="1:15" ht="11.1" customHeight="1" x14ac:dyDescent="0.25">
      <c r="B33" s="2"/>
      <c r="C33" s="2"/>
      <c r="D33" s="2"/>
    </row>
    <row r="34" spans="1:15" ht="17.100000000000001" customHeight="1" x14ac:dyDescent="0.3">
      <c r="A34" s="427" t="s">
        <v>43</v>
      </c>
      <c r="B34" s="405"/>
      <c r="C34" s="406"/>
      <c r="D34" s="407" t="s">
        <v>35</v>
      </c>
      <c r="E34" s="436" t="s">
        <v>234</v>
      </c>
      <c r="F34" s="437"/>
      <c r="G34" s="437"/>
      <c r="H34" s="437"/>
      <c r="I34" s="437"/>
      <c r="J34" s="437"/>
      <c r="K34" s="437"/>
      <c r="L34" s="438"/>
      <c r="M34" s="407" t="s">
        <v>39</v>
      </c>
      <c r="N34" s="407" t="s">
        <v>211</v>
      </c>
      <c r="O34" s="366" t="s">
        <v>33</v>
      </c>
    </row>
    <row r="35" spans="1:15" ht="15.75" customHeight="1" x14ac:dyDescent="0.25">
      <c r="A35" s="431" t="s">
        <v>123</v>
      </c>
      <c r="B35" s="425" t="s">
        <v>25</v>
      </c>
      <c r="C35" s="425" t="s">
        <v>26</v>
      </c>
      <c r="D35" s="408"/>
      <c r="E35" s="14"/>
      <c r="F35" s="7"/>
      <c r="G35" s="52" t="s">
        <v>38</v>
      </c>
      <c r="H35" s="410" t="s">
        <v>34</v>
      </c>
      <c r="I35" s="35"/>
      <c r="J35" s="7"/>
      <c r="K35" s="43"/>
      <c r="L35" s="96"/>
      <c r="M35" s="408"/>
      <c r="N35" s="408"/>
      <c r="O35" s="367"/>
    </row>
    <row r="36" spans="1:15" ht="15.75" x14ac:dyDescent="0.25">
      <c r="A36" s="432"/>
      <c r="B36" s="360"/>
      <c r="C36" s="360"/>
      <c r="D36" s="408"/>
      <c r="E36" s="14"/>
      <c r="F36" s="7"/>
      <c r="G36" s="7"/>
      <c r="H36" s="410"/>
      <c r="I36" s="35"/>
      <c r="J36" s="7"/>
      <c r="K36" s="317"/>
      <c r="L36" s="318"/>
      <c r="M36" s="408"/>
      <c r="N36" s="408"/>
      <c r="O36" s="367"/>
    </row>
    <row r="37" spans="1:15" ht="15.75" x14ac:dyDescent="0.25">
      <c r="A37" s="432"/>
      <c r="B37" s="360"/>
      <c r="C37" s="360"/>
      <c r="D37" s="408"/>
      <c r="E37" s="15"/>
      <c r="F37" s="8"/>
      <c r="G37" s="8"/>
      <c r="H37" s="8"/>
      <c r="I37" s="35"/>
      <c r="J37" s="8"/>
      <c r="K37" s="319"/>
      <c r="L37" s="320"/>
      <c r="M37" s="408"/>
      <c r="N37" s="408"/>
      <c r="O37" s="367"/>
    </row>
    <row r="38" spans="1:15" ht="17.100000000000001" customHeight="1" x14ac:dyDescent="0.25">
      <c r="A38" s="433"/>
      <c r="B38" s="360"/>
      <c r="C38" s="426"/>
      <c r="D38" s="365"/>
      <c r="E38" s="297" t="s">
        <v>0</v>
      </c>
      <c r="F38" s="293" t="s">
        <v>2</v>
      </c>
      <c r="G38" s="293" t="s">
        <v>8</v>
      </c>
      <c r="H38" s="293" t="s">
        <v>34</v>
      </c>
      <c r="I38" s="293" t="s">
        <v>1</v>
      </c>
      <c r="J38" s="293" t="s">
        <v>7</v>
      </c>
      <c r="K38" s="321" t="s">
        <v>32</v>
      </c>
      <c r="L38" s="322" t="s">
        <v>40</v>
      </c>
      <c r="M38" s="409"/>
      <c r="N38" s="409"/>
      <c r="O38" s="368"/>
    </row>
    <row r="39" spans="1:15" s="30" customFormat="1" ht="17.100000000000001" customHeight="1" x14ac:dyDescent="0.25">
      <c r="A39" s="434" t="s">
        <v>202</v>
      </c>
      <c r="B39" s="434">
        <v>11</v>
      </c>
      <c r="C39" s="434">
        <v>13</v>
      </c>
      <c r="D39" s="33">
        <f>(LARGE(G39:J39,1)-LARGE(G39:J39,2))</f>
        <v>201</v>
      </c>
      <c r="E39" s="125">
        <f>SUM(E9:E32)/2</f>
        <v>898</v>
      </c>
      <c r="F39" s="125">
        <f t="shared" ref="F39:N39" si="2">SUM(F9:F32)/2</f>
        <v>27</v>
      </c>
      <c r="G39" s="125">
        <f t="shared" si="2"/>
        <v>33</v>
      </c>
      <c r="H39" s="155">
        <f t="shared" si="2"/>
        <v>958</v>
      </c>
      <c r="I39" s="155">
        <f t="shared" si="2"/>
        <v>757</v>
      </c>
      <c r="J39" s="155">
        <f t="shared" si="2"/>
        <v>74</v>
      </c>
      <c r="K39" s="155">
        <f t="shared" si="2"/>
        <v>0</v>
      </c>
      <c r="L39" s="155">
        <f t="shared" si="2"/>
        <v>22</v>
      </c>
      <c r="M39" s="124">
        <f>SUM(H39:L39)</f>
        <v>1811</v>
      </c>
      <c r="N39" s="125">
        <f t="shared" si="2"/>
        <v>2736</v>
      </c>
      <c r="O39" s="126">
        <f>M39/N39</f>
        <v>0.66191520467836262</v>
      </c>
    </row>
    <row r="40" spans="1:15" s="30" customFormat="1" ht="17.100000000000001" customHeight="1" x14ac:dyDescent="0.25">
      <c r="A40" s="435"/>
      <c r="B40" s="435"/>
      <c r="C40" s="435"/>
      <c r="D40" s="127">
        <f t="shared" ref="D40:M40" si="3">D39/$M39</f>
        <v>0.11098840419657648</v>
      </c>
      <c r="E40" s="127">
        <f t="shared" si="3"/>
        <v>0.49585864163445609</v>
      </c>
      <c r="F40" s="127">
        <f t="shared" si="3"/>
        <v>1.4908890115958034E-2</v>
      </c>
      <c r="G40" s="127">
        <f t="shared" si="3"/>
        <v>1.8221976808393152E-2</v>
      </c>
      <c r="H40" s="127">
        <f t="shared" si="3"/>
        <v>0.52898950855880733</v>
      </c>
      <c r="I40" s="127">
        <f t="shared" si="3"/>
        <v>0.41800110436223081</v>
      </c>
      <c r="J40" s="127">
        <f t="shared" si="3"/>
        <v>4.0861402540033134E-2</v>
      </c>
      <c r="K40" s="127">
        <f t="shared" si="3"/>
        <v>0</v>
      </c>
      <c r="L40" s="127">
        <f t="shared" si="3"/>
        <v>1.2147984538928768E-2</v>
      </c>
      <c r="M40" s="127">
        <f t="shared" si="3"/>
        <v>1</v>
      </c>
    </row>
    <row r="41" spans="1:15" ht="11.1" customHeight="1" x14ac:dyDescent="0.25">
      <c r="B41" s="2"/>
      <c r="C41" s="2"/>
      <c r="D41" s="2"/>
    </row>
    <row r="42" spans="1:15" ht="17.100000000000001" customHeight="1" x14ac:dyDescent="0.3">
      <c r="A42" s="427" t="s">
        <v>43</v>
      </c>
      <c r="B42" s="405"/>
      <c r="C42" s="406"/>
      <c r="D42" s="407" t="s">
        <v>35</v>
      </c>
      <c r="E42" s="436" t="s">
        <v>235</v>
      </c>
      <c r="F42" s="437"/>
      <c r="G42" s="437"/>
      <c r="H42" s="437"/>
      <c r="I42" s="437"/>
      <c r="J42" s="437"/>
      <c r="K42" s="437"/>
      <c r="L42" s="438"/>
      <c r="M42" s="407" t="s">
        <v>39</v>
      </c>
      <c r="N42" s="407" t="s">
        <v>211</v>
      </c>
      <c r="O42" s="366" t="s">
        <v>33</v>
      </c>
    </row>
    <row r="43" spans="1:15" ht="15.75" customHeight="1" x14ac:dyDescent="0.25">
      <c r="A43" s="431" t="s">
        <v>123</v>
      </c>
      <c r="B43" s="425" t="s">
        <v>25</v>
      </c>
      <c r="C43" s="425" t="s">
        <v>26</v>
      </c>
      <c r="D43" s="408"/>
      <c r="E43" s="415"/>
      <c r="F43" s="416"/>
      <c r="G43" s="421"/>
      <c r="H43" s="416"/>
      <c r="I43" s="35"/>
      <c r="J43" s="7"/>
      <c r="K43" s="43"/>
      <c r="L43" s="96"/>
      <c r="M43" s="408"/>
      <c r="N43" s="408"/>
      <c r="O43" s="367"/>
    </row>
    <row r="44" spans="1:15" ht="15.75" x14ac:dyDescent="0.25">
      <c r="A44" s="432"/>
      <c r="B44" s="360"/>
      <c r="C44" s="360"/>
      <c r="D44" s="408"/>
      <c r="E44" s="417"/>
      <c r="F44" s="418"/>
      <c r="G44" s="422"/>
      <c r="H44" s="418"/>
      <c r="I44" s="35"/>
      <c r="J44" s="7"/>
      <c r="K44" s="317"/>
      <c r="L44" s="318"/>
      <c r="M44" s="408"/>
      <c r="N44" s="408"/>
      <c r="O44" s="367"/>
    </row>
    <row r="45" spans="1:15" ht="15.75" x14ac:dyDescent="0.25">
      <c r="A45" s="432"/>
      <c r="B45" s="360"/>
      <c r="C45" s="360"/>
      <c r="D45" s="408"/>
      <c r="E45" s="456"/>
      <c r="F45" s="450"/>
      <c r="G45" s="451"/>
      <c r="H45" s="450"/>
      <c r="I45" s="35"/>
      <c r="J45" s="8"/>
      <c r="K45" s="319"/>
      <c r="L45" s="320"/>
      <c r="M45" s="408"/>
      <c r="N45" s="408"/>
      <c r="O45" s="367"/>
    </row>
    <row r="46" spans="1:15" ht="17.100000000000001" customHeight="1" x14ac:dyDescent="0.25">
      <c r="A46" s="433"/>
      <c r="B46" s="360"/>
      <c r="C46" s="426"/>
      <c r="D46" s="365"/>
      <c r="E46" s="457" t="s">
        <v>0</v>
      </c>
      <c r="F46" s="453"/>
      <c r="G46" s="454" t="s">
        <v>2</v>
      </c>
      <c r="H46" s="453"/>
      <c r="I46" s="293" t="s">
        <v>1</v>
      </c>
      <c r="J46" s="293" t="s">
        <v>7</v>
      </c>
      <c r="K46" s="321" t="s">
        <v>32</v>
      </c>
      <c r="L46" s="322" t="s">
        <v>40</v>
      </c>
      <c r="M46" s="409"/>
      <c r="N46" s="409"/>
      <c r="O46" s="368"/>
    </row>
    <row r="47" spans="1:15" s="30" customFormat="1" ht="17.100000000000001" customHeight="1" x14ac:dyDescent="0.25">
      <c r="A47" s="434" t="s">
        <v>202</v>
      </c>
      <c r="B47" s="434">
        <v>11</v>
      </c>
      <c r="C47" s="434">
        <v>13</v>
      </c>
      <c r="D47" s="33">
        <f>(LARGE(E47:J47,1)-LARGE(E47:J47,2))</f>
        <v>158</v>
      </c>
      <c r="E47" s="515">
        <f>ROUND(G39/2,0)+E39</f>
        <v>915</v>
      </c>
      <c r="F47" s="516"/>
      <c r="G47" s="515">
        <f>INT(G39/2)+F39</f>
        <v>43</v>
      </c>
      <c r="H47" s="516"/>
      <c r="I47" s="125">
        <f>I39</f>
        <v>757</v>
      </c>
      <c r="J47" s="125">
        <f>J39</f>
        <v>74</v>
      </c>
      <c r="K47" s="125">
        <f>K39</f>
        <v>0</v>
      </c>
      <c r="L47" s="125">
        <f>L39</f>
        <v>22</v>
      </c>
      <c r="M47" s="33">
        <f>INT(SUM(E47:L47))</f>
        <v>1811</v>
      </c>
      <c r="N47" s="125">
        <f>N39</f>
        <v>2736</v>
      </c>
      <c r="O47" s="126">
        <f>M47/N47</f>
        <v>0.66191520467836262</v>
      </c>
    </row>
    <row r="48" spans="1:15" s="30" customFormat="1" ht="17.100000000000001" customHeight="1" x14ac:dyDescent="0.25">
      <c r="A48" s="435"/>
      <c r="B48" s="435"/>
      <c r="C48" s="435"/>
      <c r="D48" s="127">
        <f>D47/$M47</f>
        <v>8.7244616234124786E-2</v>
      </c>
      <c r="E48" s="445">
        <f>E47/$M47</f>
        <v>0.50524572059635564</v>
      </c>
      <c r="F48" s="446"/>
      <c r="G48" s="445">
        <f>G47/$M47</f>
        <v>2.3743787962451683E-2</v>
      </c>
      <c r="H48" s="446"/>
      <c r="I48" s="127">
        <f>I47/$M47</f>
        <v>0.41800110436223081</v>
      </c>
      <c r="J48" s="127">
        <f>J47/$M47</f>
        <v>4.0861402540033134E-2</v>
      </c>
      <c r="K48" s="127">
        <f>K47/$M47</f>
        <v>0</v>
      </c>
      <c r="L48" s="127">
        <f>L47/$M47</f>
        <v>1.2147984538928768E-2</v>
      </c>
      <c r="M48" s="127">
        <f>M47/$M47</f>
        <v>1</v>
      </c>
    </row>
    <row r="49" spans="2:4" x14ac:dyDescent="0.25">
      <c r="B49" s="2"/>
      <c r="C49" s="2"/>
      <c r="D49" s="2"/>
    </row>
    <row r="50" spans="2:4" x14ac:dyDescent="0.25">
      <c r="B50" s="2"/>
      <c r="C50" s="2"/>
      <c r="D50" s="2"/>
    </row>
    <row r="51" spans="2:4" x14ac:dyDescent="0.25">
      <c r="B51" s="2"/>
      <c r="C51" s="2"/>
      <c r="D51" s="2"/>
    </row>
    <row r="52" spans="2:4" x14ac:dyDescent="0.25">
      <c r="B52" s="2"/>
      <c r="C52" s="2"/>
      <c r="D52" s="2"/>
    </row>
    <row r="53" spans="2:4" x14ac:dyDescent="0.25">
      <c r="B53" s="2"/>
      <c r="C53" s="2"/>
      <c r="D53" s="2"/>
    </row>
    <row r="54" spans="2:4" x14ac:dyDescent="0.25">
      <c r="B54" s="2"/>
      <c r="C54" s="2"/>
      <c r="D54" s="2"/>
    </row>
    <row r="55" spans="2:4" x14ac:dyDescent="0.25">
      <c r="B55" s="2"/>
      <c r="C55" s="2"/>
      <c r="D55" s="2"/>
    </row>
    <row r="56" spans="2:4" x14ac:dyDescent="0.25">
      <c r="B56" s="2"/>
      <c r="C56" s="2"/>
      <c r="D56" s="2"/>
    </row>
    <row r="57" spans="2:4" x14ac:dyDescent="0.25">
      <c r="B57" s="2"/>
      <c r="C57" s="2"/>
      <c r="D57" s="2"/>
    </row>
    <row r="58" spans="2:4" x14ac:dyDescent="0.25">
      <c r="B58" s="2"/>
      <c r="C58" s="2"/>
      <c r="D58" s="2"/>
    </row>
    <row r="59" spans="2:4" x14ac:dyDescent="0.25">
      <c r="B59" s="2"/>
      <c r="C59" s="2"/>
      <c r="D59" s="2"/>
    </row>
    <row r="60" spans="2:4" x14ac:dyDescent="0.25">
      <c r="B60" s="2"/>
      <c r="C60" s="2"/>
      <c r="D60" s="2"/>
    </row>
    <row r="61" spans="2:4" x14ac:dyDescent="0.25">
      <c r="B61" s="2"/>
      <c r="C61" s="2"/>
      <c r="D61" s="2"/>
    </row>
    <row r="62" spans="2:4" x14ac:dyDescent="0.25">
      <c r="B62" s="2"/>
      <c r="C62" s="2"/>
      <c r="D62" s="2"/>
    </row>
    <row r="63" spans="2:4" x14ac:dyDescent="0.25">
      <c r="B63" s="2"/>
      <c r="C63" s="2"/>
      <c r="D63" s="2"/>
    </row>
    <row r="64" spans="2:4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</sheetData>
  <mergeCells count="40">
    <mergeCell ref="D42:D46"/>
    <mergeCell ref="C43:C46"/>
    <mergeCell ref="A47:A48"/>
    <mergeCell ref="B47:B48"/>
    <mergeCell ref="C47:C48"/>
    <mergeCell ref="A43:A46"/>
    <mergeCell ref="B43:B46"/>
    <mergeCell ref="B5:C7"/>
    <mergeCell ref="A35:A38"/>
    <mergeCell ref="B35:B38"/>
    <mergeCell ref="A39:A40"/>
    <mergeCell ref="B39:B40"/>
    <mergeCell ref="M42:M46"/>
    <mergeCell ref="N42:N46"/>
    <mergeCell ref="O42:O46"/>
    <mergeCell ref="E48:F48"/>
    <mergeCell ref="G48:H48"/>
    <mergeCell ref="E43:F45"/>
    <mergeCell ref="G43:H45"/>
    <mergeCell ref="E42:L42"/>
    <mergeCell ref="E47:F47"/>
    <mergeCell ref="E46:F46"/>
    <mergeCell ref="G46:H46"/>
    <mergeCell ref="G47:H47"/>
    <mergeCell ref="O4:O8"/>
    <mergeCell ref="A34:C34"/>
    <mergeCell ref="C35:C38"/>
    <mergeCell ref="A42:C42"/>
    <mergeCell ref="D34:D38"/>
    <mergeCell ref="E34:L34"/>
    <mergeCell ref="H35:H36"/>
    <mergeCell ref="C39:C40"/>
    <mergeCell ref="D4:D8"/>
    <mergeCell ref="H5:H6"/>
    <mergeCell ref="E4:L4"/>
    <mergeCell ref="M4:M8"/>
    <mergeCell ref="N4:N8"/>
    <mergeCell ref="M34:M38"/>
    <mergeCell ref="N34:N38"/>
    <mergeCell ref="O34:O38"/>
  </mergeCells>
  <conditionalFormatting sqref="H10:J10">
    <cfRule type="cellIs" dxfId="683" priority="69" operator="equal">
      <formula>LARGE($H10:$L10,2)</formula>
    </cfRule>
    <cfRule type="cellIs" dxfId="682" priority="70" operator="equal">
      <formula>LARGE($H10:$L10,1)</formula>
    </cfRule>
  </conditionalFormatting>
  <conditionalFormatting sqref="H12:J12">
    <cfRule type="cellIs" dxfId="681" priority="67" operator="equal">
      <formula>LARGE($H12:$L12,2)</formula>
    </cfRule>
    <cfRule type="cellIs" dxfId="680" priority="68" operator="equal">
      <formula>LARGE($H12:$L12,1)</formula>
    </cfRule>
  </conditionalFormatting>
  <conditionalFormatting sqref="H14:J14">
    <cfRule type="cellIs" dxfId="679" priority="65" operator="equal">
      <formula>LARGE($H14:$L14,2)</formula>
    </cfRule>
    <cfRule type="cellIs" dxfId="678" priority="66" operator="equal">
      <formula>LARGE($H14:$L14,1)</formula>
    </cfRule>
  </conditionalFormatting>
  <conditionalFormatting sqref="H17:J17">
    <cfRule type="cellIs" dxfId="677" priority="63" operator="equal">
      <formula>LARGE($H17:$L17,2)</formula>
    </cfRule>
    <cfRule type="cellIs" dxfId="676" priority="64" operator="equal">
      <formula>LARGE($H17:$L17,1)</formula>
    </cfRule>
  </conditionalFormatting>
  <conditionalFormatting sqref="H19:J19">
    <cfRule type="cellIs" dxfId="675" priority="61" operator="equal">
      <formula>LARGE($H19:$L19,2)</formula>
    </cfRule>
    <cfRule type="cellIs" dxfId="674" priority="62" operator="equal">
      <formula>LARGE($H19:$L19,1)</formula>
    </cfRule>
  </conditionalFormatting>
  <conditionalFormatting sqref="H22:J22">
    <cfRule type="cellIs" dxfId="673" priority="59" operator="equal">
      <formula>LARGE($H22:$L22,2)</formula>
    </cfRule>
    <cfRule type="cellIs" dxfId="672" priority="60" operator="equal">
      <formula>LARGE($H22:$L22,1)</formula>
    </cfRule>
  </conditionalFormatting>
  <conditionalFormatting sqref="H24:J24">
    <cfRule type="cellIs" dxfId="671" priority="57" operator="equal">
      <formula>LARGE($H24:$L24,2)</formula>
    </cfRule>
    <cfRule type="cellIs" dxfId="670" priority="58" operator="equal">
      <formula>LARGE($H24:$L24,1)</formula>
    </cfRule>
  </conditionalFormatting>
  <conditionalFormatting sqref="H28:J28">
    <cfRule type="cellIs" dxfId="669" priority="55" operator="equal">
      <formula>LARGE($H28:$L28,2)</formula>
    </cfRule>
    <cfRule type="cellIs" dxfId="668" priority="56" operator="equal">
      <formula>LARGE($H28:$L28,1)</formula>
    </cfRule>
  </conditionalFormatting>
  <conditionalFormatting sqref="H26:J26">
    <cfRule type="cellIs" dxfId="667" priority="53" operator="equal">
      <formula>LARGE($H26:$L26,2)</formula>
    </cfRule>
    <cfRule type="cellIs" dxfId="666" priority="54" operator="equal">
      <formula>LARGE($H26:$L26,1)</formula>
    </cfRule>
  </conditionalFormatting>
  <conditionalFormatting sqref="H30:J30">
    <cfRule type="cellIs" dxfId="665" priority="51" operator="equal">
      <formula>LARGE($H30:$L30,2)</formula>
    </cfRule>
    <cfRule type="cellIs" dxfId="664" priority="52" operator="equal">
      <formula>LARGE($H30:$L30,1)</formula>
    </cfRule>
  </conditionalFormatting>
  <conditionalFormatting sqref="H32:J32">
    <cfRule type="cellIs" dxfId="663" priority="49" operator="equal">
      <formula>LARGE($H32:$L32,2)</formula>
    </cfRule>
    <cfRule type="cellIs" dxfId="662" priority="50" operator="equal">
      <formula>LARGE($H32:$L32,1)</formula>
    </cfRule>
  </conditionalFormatting>
  <conditionalFormatting sqref="H39:L39">
    <cfRule type="cellIs" dxfId="661" priority="47" operator="equal">
      <formula>LARGE($H39:$L39,2)</formula>
    </cfRule>
    <cfRule type="cellIs" dxfId="660" priority="48" operator="equal">
      <formula>LARGE($H39:$L39,1)</formula>
    </cfRule>
  </conditionalFormatting>
  <conditionalFormatting sqref="E47:J47">
    <cfRule type="cellIs" dxfId="659" priority="71" operator="equal">
      <formula>LARGE($E47:$J47,2)</formula>
    </cfRule>
    <cfRule type="cellIs" dxfId="658" priority="72" operator="equal">
      <formula>LARGE($E47:$J47,1)</formula>
    </cfRule>
  </conditionalFormatting>
  <conditionalFormatting sqref="K10:L10 K12:L12 K14:L14 K17:L17 K19:L19 K22:L22 K24:L24 K28:L28 K26:L26 K30:L30 K32:L32">
    <cfRule type="cellIs" dxfId="657" priority="1" operator="equal">
      <formula>LARGE($H10:$L10,2)</formula>
    </cfRule>
    <cfRule type="cellIs" dxfId="656" priority="2" operator="equal">
      <formula>LARGE($H10:$L10,1)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</sheetPr>
  <dimension ref="A1:X86"/>
  <sheetViews>
    <sheetView view="pageBreakPreview" zoomScaleSheetLayoutView="100" workbookViewId="0">
      <pane xSplit="2" ySplit="5" topLeftCell="C6" activePane="bottomRight" state="frozen"/>
      <selection activeCell="K91" sqref="K91"/>
      <selection pane="topRight" activeCell="K91" sqref="K91"/>
      <selection pane="bottomLeft" activeCell="K91" sqref="K91"/>
      <selection pane="bottomRight" activeCell="AC15" sqref="AC15"/>
    </sheetView>
  </sheetViews>
  <sheetFormatPr baseColWidth="10" defaultRowHeight="15" x14ac:dyDescent="0.25"/>
  <cols>
    <col min="1" max="1" width="7.42578125" customWidth="1"/>
    <col min="2" max="2" width="15.5703125" customWidth="1"/>
    <col min="3" max="3" width="5.28515625" style="251" customWidth="1"/>
    <col min="4" max="4" width="10.140625" customWidth="1"/>
    <col min="5" max="10" width="9.5703125" customWidth="1"/>
    <col min="11" max="13" width="9.28515625" customWidth="1"/>
    <col min="14" max="14" width="11.140625" customWidth="1"/>
    <col min="15" max="18" width="9.28515625" customWidth="1"/>
    <col min="19" max="19" width="10.28515625" customWidth="1"/>
    <col min="20" max="20" width="9.28515625" customWidth="1"/>
    <col min="21" max="21" width="10.140625" customWidth="1"/>
    <col min="22" max="22" width="11.28515625" customWidth="1"/>
    <col min="23" max="24" width="9.140625" customWidth="1"/>
  </cols>
  <sheetData>
    <row r="1" spans="1:24" ht="18.75" customHeight="1" x14ac:dyDescent="0.25">
      <c r="D1" s="282" t="s">
        <v>249</v>
      </c>
    </row>
    <row r="2" spans="1:24" ht="18.75" customHeight="1" x14ac:dyDescent="0.25">
      <c r="D2" s="37" t="s">
        <v>122</v>
      </c>
    </row>
    <row r="3" spans="1:24" ht="18.75" customHeight="1" x14ac:dyDescent="0.25">
      <c r="D3" s="38" t="s">
        <v>113</v>
      </c>
    </row>
    <row r="4" spans="1:24" ht="17.25" customHeight="1" x14ac:dyDescent="0.25">
      <c r="D4" s="383" t="s">
        <v>35</v>
      </c>
      <c r="E4" s="396" t="s">
        <v>120</v>
      </c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76" t="s">
        <v>205</v>
      </c>
      <c r="V4" s="379" t="s">
        <v>121</v>
      </c>
    </row>
    <row r="5" spans="1:24" ht="42" customHeight="1" x14ac:dyDescent="0.25">
      <c r="B5" s="119" t="s">
        <v>114</v>
      </c>
      <c r="C5" s="39"/>
      <c r="D5" s="384"/>
      <c r="E5" s="233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43"/>
      <c r="T5" s="96"/>
      <c r="U5" s="377"/>
      <c r="V5" s="380"/>
      <c r="W5" s="97"/>
      <c r="X5" s="97"/>
    </row>
    <row r="6" spans="1:24" ht="25.5" customHeight="1" x14ac:dyDescent="0.25">
      <c r="A6" s="284" t="s">
        <v>41</v>
      </c>
      <c r="B6" s="284" t="s">
        <v>115</v>
      </c>
      <c r="C6" s="284" t="s">
        <v>116</v>
      </c>
      <c r="D6" s="384"/>
      <c r="E6" s="331" t="s">
        <v>0</v>
      </c>
      <c r="F6" s="291" t="s">
        <v>1</v>
      </c>
      <c r="G6" s="291" t="s">
        <v>2</v>
      </c>
      <c r="H6" s="291" t="s">
        <v>3</v>
      </c>
      <c r="I6" s="291" t="s">
        <v>4</v>
      </c>
      <c r="J6" s="291" t="s">
        <v>5</v>
      </c>
      <c r="K6" s="291" t="s">
        <v>6</v>
      </c>
      <c r="L6" s="291" t="s">
        <v>7</v>
      </c>
      <c r="M6" s="291" t="s">
        <v>250</v>
      </c>
      <c r="N6" s="291" t="s">
        <v>254</v>
      </c>
      <c r="O6" s="291" t="s">
        <v>255</v>
      </c>
      <c r="P6" s="291" t="s">
        <v>251</v>
      </c>
      <c r="Q6" s="291" t="s">
        <v>252</v>
      </c>
      <c r="R6" s="291" t="s">
        <v>253</v>
      </c>
      <c r="S6" s="291" t="s">
        <v>208</v>
      </c>
      <c r="T6" s="292" t="s">
        <v>206</v>
      </c>
      <c r="U6" s="377"/>
      <c r="V6" s="380"/>
      <c r="W6" s="97"/>
      <c r="X6" s="97"/>
    </row>
    <row r="7" spans="1:24" s="21" customFormat="1" ht="19.350000000000001" customHeight="1" x14ac:dyDescent="0.25">
      <c r="A7" s="356">
        <v>1</v>
      </c>
      <c r="B7" s="357" t="s">
        <v>42</v>
      </c>
      <c r="C7" s="386">
        <v>9</v>
      </c>
      <c r="D7" s="234">
        <f>LARGE(E7:R7,1)-LARGE(E7:R7,2)</f>
        <v>567</v>
      </c>
      <c r="E7" s="261">
        <f>'01. CANATLAN'!E113</f>
        <v>4406</v>
      </c>
      <c r="F7" s="261">
        <f>'01. CANATLAN'!I113</f>
        <v>3839</v>
      </c>
      <c r="G7" s="261">
        <f>'01. CANATLAN'!G113</f>
        <v>87</v>
      </c>
      <c r="H7" s="261">
        <f>'AYUNTAMIENTOS CON COALICIÓN'!H7</f>
        <v>3625</v>
      </c>
      <c r="I7" s="261">
        <f>'AYUNTAMIENTOS CON COALICIÓN'!I7</f>
        <v>318</v>
      </c>
      <c r="J7" s="261">
        <f>'AYUNTAMIENTOS CON COALICIÓN'!J7</f>
        <v>1347</v>
      </c>
      <c r="K7" s="261">
        <f>'AYUNTAMIENTOS CON COALICIÓN'!K7</f>
        <v>119</v>
      </c>
      <c r="L7" s="261">
        <f>'AYUNTAMIENTOS CON COALICIÓN'!L7</f>
        <v>736</v>
      </c>
      <c r="M7" s="332">
        <f>'AYUNTAMIENTOS CON COALICIÓN'!M7</f>
        <v>0</v>
      </c>
      <c r="N7" s="332">
        <f>'AYUNTAMIENTOS CON COALICIÓN'!N7</f>
        <v>0</v>
      </c>
      <c r="O7" s="332">
        <f>'AYUNTAMIENTOS CON COALICIÓN'!O7</f>
        <v>0</v>
      </c>
      <c r="P7" s="332">
        <f>'AYUNTAMIENTOS CON COALICIÓN'!P7</f>
        <v>0</v>
      </c>
      <c r="Q7" s="332">
        <f>'AYUNTAMIENTOS CON COALICIÓN'!Q7</f>
        <v>0</v>
      </c>
      <c r="R7" s="332">
        <f>'AYUNTAMIENTOS CON COALICIÓN'!R7</f>
        <v>0</v>
      </c>
      <c r="S7" s="260">
        <f>'AYUNTAMIENTOS CON COALICIÓN'!S7</f>
        <v>5</v>
      </c>
      <c r="T7" s="260">
        <f>'AYUNTAMIENTOS CON COALICIÓN'!T7</f>
        <v>264</v>
      </c>
      <c r="U7" s="236">
        <f>SUM(E7:T7)</f>
        <v>14746</v>
      </c>
      <c r="V7" s="315">
        <f>'01. CANATLAN'!$R$105</f>
        <v>24600</v>
      </c>
      <c r="W7" s="40"/>
      <c r="X7" s="40"/>
    </row>
    <row r="8" spans="1:24" s="21" customFormat="1" ht="19.350000000000001" customHeight="1" x14ac:dyDescent="0.25">
      <c r="A8" s="400"/>
      <c r="B8" s="401"/>
      <c r="C8" s="387"/>
      <c r="D8" s="259">
        <f t="shared" ref="D8:L8" si="0">IFERROR(D7/$U7,0)</f>
        <v>3.8451105384511054E-2</v>
      </c>
      <c r="E8" s="271">
        <f t="shared" si="0"/>
        <v>0.29879289298792894</v>
      </c>
      <c r="F8" s="271">
        <f t="shared" si="0"/>
        <v>0.26034178760341786</v>
      </c>
      <c r="G8" s="271">
        <f t="shared" si="0"/>
        <v>5.8999050589990509E-3</v>
      </c>
      <c r="H8" s="271">
        <f t="shared" si="0"/>
        <v>0.24582937745829378</v>
      </c>
      <c r="I8" s="271">
        <f t="shared" si="0"/>
        <v>2.1565170215651703E-2</v>
      </c>
      <c r="J8" s="271">
        <f t="shared" si="0"/>
        <v>9.1346805913468054E-2</v>
      </c>
      <c r="K8" s="271">
        <f t="shared" si="0"/>
        <v>8.0699850806998513E-3</v>
      </c>
      <c r="L8" s="271">
        <f t="shared" si="0"/>
        <v>4.9911840499118405E-2</v>
      </c>
      <c r="M8" s="271"/>
      <c r="N8" s="271"/>
      <c r="O8" s="271"/>
      <c r="P8" s="271"/>
      <c r="Q8" s="271"/>
      <c r="R8" s="271"/>
      <c r="S8" s="259">
        <f>IFERROR(S7/$U7,0)</f>
        <v>3.3907500339075002E-4</v>
      </c>
      <c r="T8" s="259">
        <f>IFERROR(T7/$U7,0)</f>
        <v>1.7903160179031603E-2</v>
      </c>
      <c r="U8" s="259">
        <f>IFERROR(U7/$U7,0)</f>
        <v>1</v>
      </c>
      <c r="V8" s="336">
        <f>U7/V7</f>
        <v>0.59943089430894314</v>
      </c>
    </row>
    <row r="9" spans="1:24" s="21" customFormat="1" ht="19.350000000000001" customHeight="1" x14ac:dyDescent="0.25">
      <c r="A9" s="346">
        <v>2</v>
      </c>
      <c r="B9" s="348" t="s">
        <v>45</v>
      </c>
      <c r="C9" s="388">
        <v>7</v>
      </c>
      <c r="D9" s="234">
        <f>LARGE(E9:R9,1)-LARGE(E9:R9,2)</f>
        <v>177</v>
      </c>
      <c r="E9" s="235">
        <f>'02. CANELAS'!$E$48</f>
        <v>878</v>
      </c>
      <c r="F9" s="235">
        <f>'AYUNTAMIENTOS CON COALICIÓN'!G9</f>
        <v>442</v>
      </c>
      <c r="G9" s="235">
        <f>'02. CANELAS'!$G$48</f>
        <v>41</v>
      </c>
      <c r="H9" s="239">
        <f>'AYUNTAMIENTOS CON COALICIÓN'!H9</f>
        <v>0</v>
      </c>
      <c r="I9" s="239">
        <f>'AYUNTAMIENTOS CON COALICIÓN'!I9</f>
        <v>0</v>
      </c>
      <c r="J9" s="239">
        <f>'AYUNTAMIENTOS CON COALICIÓN'!J9</f>
        <v>0</v>
      </c>
      <c r="K9" s="239">
        <f>'AYUNTAMIENTOS CON COALICIÓN'!K9</f>
        <v>0</v>
      </c>
      <c r="L9" s="235">
        <f>'AYUNTAMIENTOS CON COALICIÓN'!L9</f>
        <v>701</v>
      </c>
      <c r="M9" s="239">
        <f>'AYUNTAMIENTOS CON COALICIÓN'!M9</f>
        <v>0</v>
      </c>
      <c r="N9" s="239">
        <f>'AYUNTAMIENTOS CON COALICIÓN'!N9</f>
        <v>0</v>
      </c>
      <c r="O9" s="239">
        <f>'AYUNTAMIENTOS CON COALICIÓN'!O9</f>
        <v>0</v>
      </c>
      <c r="P9" s="239">
        <f>'AYUNTAMIENTOS CON COALICIÓN'!P9</f>
        <v>0</v>
      </c>
      <c r="Q9" s="239">
        <f>'AYUNTAMIENTOS CON COALICIÓN'!Q9</f>
        <v>0</v>
      </c>
      <c r="R9" s="239">
        <f>'AYUNTAMIENTOS CON COALICIÓN'!R9</f>
        <v>0</v>
      </c>
      <c r="S9" s="236">
        <f>'AYUNTAMIENTOS CON COALICIÓN'!S9</f>
        <v>0</v>
      </c>
      <c r="T9" s="234">
        <f>'AYUNTAMIENTOS CON COALICIÓN'!T9</f>
        <v>31</v>
      </c>
      <c r="U9" s="236">
        <f>SUM(E9:T9)</f>
        <v>2093</v>
      </c>
      <c r="V9" s="315">
        <f>'02. CANELAS'!$N$40</f>
        <v>3229</v>
      </c>
    </row>
    <row r="10" spans="1:24" s="21" customFormat="1" ht="19.350000000000001" customHeight="1" x14ac:dyDescent="0.25">
      <c r="A10" s="347"/>
      <c r="B10" s="349"/>
      <c r="C10" s="389"/>
      <c r="D10" s="259">
        <f>IFERROR(D9/$U9,0)</f>
        <v>8.4567606306736737E-2</v>
      </c>
      <c r="E10" s="259">
        <f>IFERROR(E9/$U9,0)</f>
        <v>0.41949354992833254</v>
      </c>
      <c r="F10" s="259">
        <f>IFERROR(F9/$U9,0)</f>
        <v>0.21118012422360249</v>
      </c>
      <c r="G10" s="259">
        <f>IFERROR(G9/$U9,0)</f>
        <v>1.9589106545628284E-2</v>
      </c>
      <c r="H10" s="259"/>
      <c r="I10" s="259"/>
      <c r="J10" s="259"/>
      <c r="K10" s="259"/>
      <c r="L10" s="259">
        <f t="shared" ref="L10" si="1">IFERROR(L9/$U9,0)</f>
        <v>0.33492594362159578</v>
      </c>
      <c r="M10" s="259"/>
      <c r="N10" s="259"/>
      <c r="O10" s="259"/>
      <c r="P10" s="259"/>
      <c r="Q10" s="259"/>
      <c r="R10" s="259"/>
      <c r="S10" s="259">
        <f t="shared" ref="S10:U10" si="2">IFERROR(S9/$U9,0)</f>
        <v>0</v>
      </c>
      <c r="T10" s="259">
        <f t="shared" si="2"/>
        <v>1.4811275680840898E-2</v>
      </c>
      <c r="U10" s="259">
        <f t="shared" si="2"/>
        <v>1</v>
      </c>
      <c r="V10" s="336">
        <f>U9/V9</f>
        <v>0.6481882935893466</v>
      </c>
    </row>
    <row r="11" spans="1:24" s="21" customFormat="1" ht="19.350000000000001" customHeight="1" x14ac:dyDescent="0.25">
      <c r="A11" s="398">
        <v>3</v>
      </c>
      <c r="B11" s="399" t="s">
        <v>47</v>
      </c>
      <c r="C11" s="386">
        <v>7</v>
      </c>
      <c r="D11" s="234">
        <f>LARGE(E11:R11,1)-LARGE(E11:R11,2)</f>
        <v>797</v>
      </c>
      <c r="E11" s="235">
        <f>'03. CONETO DE COMONFORT'!E43</f>
        <v>289</v>
      </c>
      <c r="F11" s="239">
        <f>'AYUNTAMIENTOS CON COALICIÓN'!G11</f>
        <v>0</v>
      </c>
      <c r="G11" s="240">
        <f>'03. CONETO DE COMONFORT'!G43</f>
        <v>11</v>
      </c>
      <c r="H11" s="235">
        <f>'AYUNTAMIENTOS CON COALICIÓN'!H11</f>
        <v>270</v>
      </c>
      <c r="I11" s="239">
        <f>'AYUNTAMIENTOS CON COALICIÓN'!I11</f>
        <v>0</v>
      </c>
      <c r="J11" s="235">
        <f>'AYUNTAMIENTOS CON COALICIÓN'!J11</f>
        <v>390</v>
      </c>
      <c r="K11" s="235">
        <f>'AYUNTAMIENTOS CON COALICIÓN'!K11</f>
        <v>1187</v>
      </c>
      <c r="L11" s="235">
        <f>'AYUNTAMIENTOS CON COALICIÓN'!L11</f>
        <v>137</v>
      </c>
      <c r="M11" s="239">
        <f>'AYUNTAMIENTOS CON COALICIÓN'!M11</f>
        <v>0</v>
      </c>
      <c r="N11" s="239">
        <f>'AYUNTAMIENTOS CON COALICIÓN'!N11</f>
        <v>0</v>
      </c>
      <c r="O11" s="239">
        <f>'AYUNTAMIENTOS CON COALICIÓN'!O11</f>
        <v>0</v>
      </c>
      <c r="P11" s="239">
        <f>'AYUNTAMIENTOS CON COALICIÓN'!P11</f>
        <v>0</v>
      </c>
      <c r="Q11" s="239">
        <f>'AYUNTAMIENTOS CON COALICIÓN'!Q11</f>
        <v>0</v>
      </c>
      <c r="R11" s="239">
        <f>'AYUNTAMIENTOS CON COALICIÓN'!R11</f>
        <v>0</v>
      </c>
      <c r="S11" s="234">
        <f>'AYUNTAMIENTOS CON COALICIÓN'!S11</f>
        <v>0</v>
      </c>
      <c r="T11" s="234">
        <f>'AYUNTAMIENTOS CON COALICIÓN'!T11</f>
        <v>16</v>
      </c>
      <c r="U11" s="236">
        <f>SUM(E11:T11)</f>
        <v>2300</v>
      </c>
      <c r="V11" s="274">
        <f>'03. CONETO DE COMONFORT'!$P$35</f>
        <v>3419</v>
      </c>
    </row>
    <row r="12" spans="1:24" s="21" customFormat="1" ht="19.350000000000001" customHeight="1" x14ac:dyDescent="0.25">
      <c r="A12" s="356"/>
      <c r="B12" s="357"/>
      <c r="C12" s="387"/>
      <c r="D12" s="259">
        <f>IFERROR(D11/$U11,0)</f>
        <v>0.34652173913043477</v>
      </c>
      <c r="E12" s="259">
        <f>IFERROR(E11/$U11,0)</f>
        <v>0.12565217391304348</v>
      </c>
      <c r="F12" s="259"/>
      <c r="G12" s="259">
        <f>IFERROR(G11/$U11,0)</f>
        <v>4.7826086956521737E-3</v>
      </c>
      <c r="H12" s="259">
        <f>IFERROR(H11/$U11,0)</f>
        <v>0.11739130434782609</v>
      </c>
      <c r="I12" s="259"/>
      <c r="J12" s="259">
        <f>IFERROR(J11/$U11,0)</f>
        <v>0.16956521739130434</v>
      </c>
      <c r="K12" s="259">
        <f>IFERROR(K11/$U11,0)</f>
        <v>0.51608695652173908</v>
      </c>
      <c r="L12" s="259">
        <f>IFERROR(L11/$U11,0)</f>
        <v>5.9565217391304347E-2</v>
      </c>
      <c r="M12" s="259"/>
      <c r="N12" s="259"/>
      <c r="O12" s="259"/>
      <c r="P12" s="259"/>
      <c r="Q12" s="259"/>
      <c r="R12" s="259"/>
      <c r="S12" s="259">
        <f t="shared" ref="S12:U12" si="3">IFERROR(S11/$U11,0)</f>
        <v>0</v>
      </c>
      <c r="T12" s="259">
        <f t="shared" si="3"/>
        <v>6.956521739130435E-3</v>
      </c>
      <c r="U12" s="259">
        <f t="shared" si="3"/>
        <v>1</v>
      </c>
      <c r="V12" s="336">
        <f>U11/V11</f>
        <v>0.67271131909915183</v>
      </c>
    </row>
    <row r="13" spans="1:24" s="21" customFormat="1" ht="19.350000000000001" customHeight="1" x14ac:dyDescent="0.25">
      <c r="A13" s="346">
        <v>4</v>
      </c>
      <c r="B13" s="348" t="s">
        <v>48</v>
      </c>
      <c r="C13" s="388">
        <v>9</v>
      </c>
      <c r="D13" s="234">
        <f>LARGE(E13:R13,1)-LARGE(E13:R13,2)</f>
        <v>1705</v>
      </c>
      <c r="E13" s="241">
        <f>'04. CUENCAMÉ DE CENICEROS'!E114</f>
        <v>2205</v>
      </c>
      <c r="F13" s="241">
        <f>'AYUNTAMIENTOS CON COALICIÓN'!G13</f>
        <v>4960</v>
      </c>
      <c r="G13" s="241">
        <f>'04. CUENCAMÉ DE CENICEROS'!G114</f>
        <v>2537</v>
      </c>
      <c r="H13" s="242">
        <f>'AYUNTAMIENTOS CON COALICIÓN'!H13</f>
        <v>0</v>
      </c>
      <c r="I13" s="241">
        <f>'AYUNTAMIENTOS CON COALICIÓN'!I13</f>
        <v>142</v>
      </c>
      <c r="J13" s="241">
        <f>'AYUNTAMIENTOS CON COALICIÓN'!J13</f>
        <v>147</v>
      </c>
      <c r="K13" s="241">
        <f>'AYUNTAMIENTOS CON COALICIÓN'!K13</f>
        <v>29</v>
      </c>
      <c r="L13" s="241">
        <f>'AYUNTAMIENTOS CON COALICIÓN'!L13</f>
        <v>3255</v>
      </c>
      <c r="M13" s="241">
        <f>'AYUNTAMIENTOS CON COALICIÓN'!M13</f>
        <v>601</v>
      </c>
      <c r="N13" s="242">
        <f>'AYUNTAMIENTOS CON COALICIÓN'!N13</f>
        <v>0</v>
      </c>
      <c r="O13" s="242">
        <f>'AYUNTAMIENTOS CON COALICIÓN'!O13</f>
        <v>0</v>
      </c>
      <c r="P13" s="242">
        <f>'AYUNTAMIENTOS CON COALICIÓN'!P13</f>
        <v>0</v>
      </c>
      <c r="Q13" s="242">
        <f>'AYUNTAMIENTOS CON COALICIÓN'!Q13</f>
        <v>0</v>
      </c>
      <c r="R13" s="242">
        <f>'AYUNTAMIENTOS CON COALICIÓN'!R13</f>
        <v>0</v>
      </c>
      <c r="S13" s="234">
        <f>'AYUNTAMIENTOS CON COALICIÓN'!S13</f>
        <v>55</v>
      </c>
      <c r="T13" s="234">
        <f>'AYUNTAMIENTOS CON COALICIÓN'!T13</f>
        <v>401</v>
      </c>
      <c r="U13" s="236">
        <f>SUM(E13:T13)</f>
        <v>14332</v>
      </c>
      <c r="V13" s="274">
        <f>'04. CUENCAMÉ DE CENICEROS'!$R$106</f>
        <v>25664</v>
      </c>
    </row>
    <row r="14" spans="1:24" s="21" customFormat="1" ht="19.350000000000001" customHeight="1" x14ac:dyDescent="0.25">
      <c r="A14" s="347"/>
      <c r="B14" s="349"/>
      <c r="C14" s="389"/>
      <c r="D14" s="259">
        <f>IFERROR(D13/$U13,0)</f>
        <v>0.11896455484231092</v>
      </c>
      <c r="E14" s="259">
        <f>IFERROR(E13/$U13,0)</f>
        <v>0.15385152107172761</v>
      </c>
      <c r="F14" s="259">
        <f>IFERROR(F13/$U13,0)</f>
        <v>0.34607870499581356</v>
      </c>
      <c r="G14" s="259">
        <f>IFERROR(G13/$U13,0)</f>
        <v>0.17701646664806028</v>
      </c>
      <c r="H14" s="259"/>
      <c r="I14" s="259">
        <f>IFERROR(I13/$U13,0)</f>
        <v>9.9078984091543407E-3</v>
      </c>
      <c r="J14" s="259">
        <f>IFERROR(J13/$U13,0)</f>
        <v>1.0256768071448506E-2</v>
      </c>
      <c r="K14" s="259">
        <f>IFERROR(K13/$U13,0)</f>
        <v>2.0234440413061682E-3</v>
      </c>
      <c r="L14" s="259">
        <f>IFERROR(L13/$U13,0)</f>
        <v>0.22711415015350264</v>
      </c>
      <c r="M14" s="259">
        <f>IFERROR(M13/$U13,0)</f>
        <v>4.193413340775886E-2</v>
      </c>
      <c r="N14" s="259"/>
      <c r="O14" s="259"/>
      <c r="P14" s="259"/>
      <c r="Q14" s="259"/>
      <c r="R14" s="259"/>
      <c r="S14" s="259">
        <f t="shared" ref="S14:U14" si="4">IFERROR(S13/$U13,0)</f>
        <v>3.837566285235836E-3</v>
      </c>
      <c r="T14" s="259">
        <f t="shared" si="4"/>
        <v>2.7979346915992187E-2</v>
      </c>
      <c r="U14" s="259">
        <f t="shared" si="4"/>
        <v>1</v>
      </c>
      <c r="V14" s="336">
        <f>U13/V13</f>
        <v>0.55844763092269323</v>
      </c>
    </row>
    <row r="15" spans="1:24" s="21" customFormat="1" ht="19.350000000000001" customHeight="1" x14ac:dyDescent="0.25">
      <c r="A15" s="356">
        <v>5</v>
      </c>
      <c r="B15" s="357" t="s">
        <v>50</v>
      </c>
      <c r="C15" s="386">
        <v>17</v>
      </c>
      <c r="D15" s="234">
        <f>LARGE(E15:R15,1)-LARGE(E15:R15,2)</f>
        <v>21398</v>
      </c>
      <c r="E15" s="243">
        <f>'AYUNTAMIENTOS CON COALICIÓN'!F15</f>
        <v>73295</v>
      </c>
      <c r="F15" s="241">
        <f>'AYUNTAMIENTOS CON COALICIÓN'!G15</f>
        <v>18449</v>
      </c>
      <c r="G15" s="242"/>
      <c r="H15" s="241">
        <f>'AYUNTAMIENTOS CON COALICIÓN'!H15</f>
        <v>4819</v>
      </c>
      <c r="I15" s="241">
        <f>'AYUNTAMIENTOS CON COALICIÓN'!I15</f>
        <v>24842</v>
      </c>
      <c r="J15" s="241">
        <f>'AYUNTAMIENTOS CON COALICIÓN'!J15</f>
        <v>51897</v>
      </c>
      <c r="K15" s="241">
        <f>'AYUNTAMIENTOS CON COALICIÓN'!K15</f>
        <v>1068</v>
      </c>
      <c r="L15" s="241">
        <f>'AYUNTAMIENTOS CON COALICIÓN'!L15</f>
        <v>17823</v>
      </c>
      <c r="M15" s="242">
        <f>'AYUNTAMIENTOS CON COALICIÓN'!M15</f>
        <v>0</v>
      </c>
      <c r="N15" s="241">
        <f>'AYUNTAMIENTOS CON COALICIÓN'!N15</f>
        <v>4442</v>
      </c>
      <c r="O15" s="242">
        <f>'AYUNTAMIENTOS CON COALICIÓN'!O15</f>
        <v>0</v>
      </c>
      <c r="P15" s="242">
        <f>'AYUNTAMIENTOS CON COALICIÓN'!P15</f>
        <v>0</v>
      </c>
      <c r="Q15" s="242">
        <f>'AYUNTAMIENTOS CON COALICIÓN'!Q15</f>
        <v>0</v>
      </c>
      <c r="R15" s="242">
        <f>'AYUNTAMIENTOS CON COALICIÓN'!R15</f>
        <v>0</v>
      </c>
      <c r="S15" s="234">
        <f>'AYUNTAMIENTOS CON COALICIÓN'!S15</f>
        <v>79</v>
      </c>
      <c r="T15" s="234">
        <f>'AYUNTAMIENTOS CON COALICIÓN'!T15</f>
        <v>4912</v>
      </c>
      <c r="U15" s="236">
        <f>SUM(E15:T15)</f>
        <v>201626</v>
      </c>
      <c r="V15" s="274">
        <f>'05. DURANGO'!$P$1148</f>
        <v>481519</v>
      </c>
    </row>
    <row r="16" spans="1:24" s="21" customFormat="1" ht="19.350000000000001" customHeight="1" x14ac:dyDescent="0.25">
      <c r="A16" s="356"/>
      <c r="B16" s="357"/>
      <c r="C16" s="387"/>
      <c r="D16" s="259">
        <f>IFERROR(D15/$U15,0)</f>
        <v>0.10612718597799888</v>
      </c>
      <c r="E16" s="259">
        <f>IFERROR(E15/$U15,0)</f>
        <v>0.36351958576770854</v>
      </c>
      <c r="F16" s="259">
        <f>IFERROR(F15/$U15,0)</f>
        <v>9.150109608879807E-2</v>
      </c>
      <c r="G16" s="259"/>
      <c r="H16" s="259">
        <f>IFERROR(H15/$U15,0)</f>
        <v>2.390068741134576E-2</v>
      </c>
      <c r="I16" s="259">
        <f>IFERROR(I15/$U15,0)</f>
        <v>0.12320831638776746</v>
      </c>
      <c r="J16" s="259">
        <f>IFERROR(J15/$U15,0)</f>
        <v>0.25739239978970968</v>
      </c>
      <c r="K16" s="259">
        <f>IFERROR(K15/$U15,0)</f>
        <v>5.2969359110432183E-3</v>
      </c>
      <c r="L16" s="259">
        <f>IFERROR(L15/$U15,0)</f>
        <v>8.8396337773898201E-2</v>
      </c>
      <c r="M16" s="259"/>
      <c r="N16" s="259">
        <f t="shared" ref="N16" si="5">IFERROR(N15/$U15,0)</f>
        <v>2.2030888873458779E-2</v>
      </c>
      <c r="O16" s="259"/>
      <c r="P16" s="259"/>
      <c r="Q16" s="259"/>
      <c r="R16" s="259"/>
      <c r="S16" s="259">
        <f t="shared" ref="S16:U16" si="6">IFERROR(S15/$U15,0)</f>
        <v>3.9181454772697964E-4</v>
      </c>
      <c r="T16" s="259">
        <f t="shared" si="6"/>
        <v>2.4361937448543342E-2</v>
      </c>
      <c r="U16" s="259">
        <f t="shared" si="6"/>
        <v>1</v>
      </c>
      <c r="V16" s="336">
        <f>U15/V15</f>
        <v>0.41872906365065554</v>
      </c>
    </row>
    <row r="17" spans="1:22" s="21" customFormat="1" ht="19.350000000000001" customHeight="1" x14ac:dyDescent="0.25">
      <c r="A17" s="346">
        <v>6</v>
      </c>
      <c r="B17" s="348" t="s">
        <v>79</v>
      </c>
      <c r="C17" s="388">
        <v>15</v>
      </c>
      <c r="D17" s="234">
        <f>LARGE(E17:R17,1)-LARGE(E17:R17,2)</f>
        <v>2501</v>
      </c>
      <c r="E17" s="244">
        <f>'AYUNTAMIENTOS CON COALICIÓN'!F17</f>
        <v>12414</v>
      </c>
      <c r="F17" s="241">
        <f>'AYUNTAMIENTOS CON COALICIÓN'!G17</f>
        <v>24628</v>
      </c>
      <c r="G17" s="242"/>
      <c r="H17" s="241">
        <f>'AYUNTAMIENTOS CON COALICIÓN'!H17</f>
        <v>2492</v>
      </c>
      <c r="I17" s="241">
        <f>'AYUNTAMIENTOS CON COALICIÓN'!I17</f>
        <v>2304</v>
      </c>
      <c r="J17" s="241">
        <f>'AYUNTAMIENTOS CON COALICIÓN'!J17</f>
        <v>1701</v>
      </c>
      <c r="K17" s="241">
        <f>'AYUNTAMIENTOS CON COALICIÓN'!K17</f>
        <v>1474</v>
      </c>
      <c r="L17" s="241">
        <f>'AYUNTAMIENTOS CON COALICIÓN'!L17</f>
        <v>27129</v>
      </c>
      <c r="M17" s="242">
        <f>'AYUNTAMIENTOS CON COALICIÓN'!M17</f>
        <v>0</v>
      </c>
      <c r="N17" s="242">
        <f>'AYUNTAMIENTOS CON COALICIÓN'!N17</f>
        <v>0</v>
      </c>
      <c r="O17" s="242">
        <f>'AYUNTAMIENTOS CON COALICIÓN'!O17</f>
        <v>0</v>
      </c>
      <c r="P17" s="242">
        <f>'AYUNTAMIENTOS CON COALICIÓN'!P17</f>
        <v>0</v>
      </c>
      <c r="Q17" s="242">
        <f>'AYUNTAMIENTOS CON COALICIÓN'!Q17</f>
        <v>0</v>
      </c>
      <c r="R17" s="242">
        <f>'AYUNTAMIENTOS CON COALICIÓN'!R17</f>
        <v>0</v>
      </c>
      <c r="S17" s="234">
        <f>'AYUNTAMIENTOS CON COALICIÓN'!S17</f>
        <v>1159</v>
      </c>
      <c r="T17" s="234">
        <f>'AYUNTAMIENTOS CON COALICIÓN'!T17</f>
        <v>2681</v>
      </c>
      <c r="U17" s="236">
        <f>SUM(E17:T17)</f>
        <v>75982</v>
      </c>
      <c r="V17" s="274">
        <f>'07, GOMEZ PALACIO'!$O$666</f>
        <v>257507</v>
      </c>
    </row>
    <row r="18" spans="1:22" s="21" customFormat="1" ht="19.350000000000001" customHeight="1" x14ac:dyDescent="0.25">
      <c r="A18" s="347"/>
      <c r="B18" s="349"/>
      <c r="C18" s="389"/>
      <c r="D18" s="259">
        <f>IFERROR(D17/$U17,0)</f>
        <v>3.291569055829012E-2</v>
      </c>
      <c r="E18" s="259">
        <f>IFERROR(E17/$U17,0)</f>
        <v>0.16338080071595903</v>
      </c>
      <c r="F18" s="259">
        <f>IFERROR(F17/$U17,0)</f>
        <v>0.32412939906820037</v>
      </c>
      <c r="G18" s="259"/>
      <c r="H18" s="259">
        <f>IFERROR(H17/$U17,0)</f>
        <v>3.2797241451922823E-2</v>
      </c>
      <c r="I18" s="259">
        <f>IFERROR(I17/$U17,0)</f>
        <v>3.0322971230028164E-2</v>
      </c>
      <c r="J18" s="259">
        <f>IFERROR(J17/$U17,0)</f>
        <v>2.2386881103419232E-2</v>
      </c>
      <c r="K18" s="259">
        <f>IFERROR(K17/$U17,0)</f>
        <v>1.9399331420599616E-2</v>
      </c>
      <c r="L18" s="259">
        <f>IFERROR(L17/$U17,0)</f>
        <v>0.35704508962649051</v>
      </c>
      <c r="M18" s="259"/>
      <c r="N18" s="259"/>
      <c r="O18" s="259"/>
      <c r="P18" s="259"/>
      <c r="Q18" s="259"/>
      <c r="R18" s="259"/>
      <c r="S18" s="259">
        <f t="shared" ref="S18:U18" si="7">IFERROR(S17/$U17,0)</f>
        <v>1.5253612697744202E-2</v>
      </c>
      <c r="T18" s="259">
        <f t="shared" si="7"/>
        <v>3.5284672685636072E-2</v>
      </c>
      <c r="U18" s="259">
        <f t="shared" si="7"/>
        <v>1</v>
      </c>
      <c r="V18" s="336">
        <f>U17/V17</f>
        <v>0.29506770689728823</v>
      </c>
    </row>
    <row r="19" spans="1:22" s="21" customFormat="1" ht="19.350000000000001" customHeight="1" x14ac:dyDescent="0.25">
      <c r="A19" s="356">
        <v>7</v>
      </c>
      <c r="B19" s="357" t="s">
        <v>78</v>
      </c>
      <c r="C19" s="386">
        <v>7</v>
      </c>
      <c r="D19" s="234">
        <f>LARGE(E19:R19,1)-LARGE(E19:R19,2)</f>
        <v>541</v>
      </c>
      <c r="E19" s="241">
        <f>'06. GENERAL SIMON BOLIVAR'!$E$60</f>
        <v>2103</v>
      </c>
      <c r="F19" s="241">
        <f>'AYUNTAMIENTOS CON COALICIÓN'!G19</f>
        <v>1326</v>
      </c>
      <c r="G19" s="241">
        <f>'06. GENERAL SIMON BOLIVAR'!$G$60</f>
        <v>66</v>
      </c>
      <c r="H19" s="241">
        <f>'AYUNTAMIENTOS CON COALICIÓN'!H19</f>
        <v>1562</v>
      </c>
      <c r="I19" s="242">
        <f>'AYUNTAMIENTOS CON COALICIÓN'!I19</f>
        <v>0</v>
      </c>
      <c r="J19" s="242">
        <f>'AYUNTAMIENTOS CON COALICIÓN'!J19</f>
        <v>0</v>
      </c>
      <c r="K19" s="241">
        <f>'AYUNTAMIENTOS CON COALICIÓN'!K19</f>
        <v>117</v>
      </c>
      <c r="L19" s="241">
        <f>'AYUNTAMIENTOS CON COALICIÓN'!L19</f>
        <v>81</v>
      </c>
      <c r="M19" s="242">
        <f>'AYUNTAMIENTOS CON COALICIÓN'!M19</f>
        <v>0</v>
      </c>
      <c r="N19" s="242">
        <f>'AYUNTAMIENTOS CON COALICIÓN'!N19</f>
        <v>0</v>
      </c>
      <c r="O19" s="242">
        <f>'AYUNTAMIENTOS CON COALICIÓN'!O19</f>
        <v>0</v>
      </c>
      <c r="P19" s="242">
        <f>'AYUNTAMIENTOS CON COALICIÓN'!P19</f>
        <v>0</v>
      </c>
      <c r="Q19" s="242">
        <f>'AYUNTAMIENTOS CON COALICIÓN'!Q19</f>
        <v>0</v>
      </c>
      <c r="R19" s="242">
        <f>'AYUNTAMIENTOS CON COALICIÓN'!R19</f>
        <v>0</v>
      </c>
      <c r="S19" s="234">
        <f>'AYUNTAMIENTOS CON COALICIÓN'!S19</f>
        <v>0</v>
      </c>
      <c r="T19" s="234">
        <f>'AYUNTAMIENTOS CON COALICIÓN'!T19</f>
        <v>95</v>
      </c>
      <c r="U19" s="236">
        <f>SUM(E19:T19)</f>
        <v>5350</v>
      </c>
      <c r="V19" s="274">
        <f>'06. GENERAL SIMON BOLIVAR'!$P$52</f>
        <v>7778</v>
      </c>
    </row>
    <row r="20" spans="1:22" s="21" customFormat="1" ht="19.350000000000001" customHeight="1" x14ac:dyDescent="0.25">
      <c r="A20" s="356"/>
      <c r="B20" s="357"/>
      <c r="C20" s="387"/>
      <c r="D20" s="259">
        <f>IFERROR(D19/$U19,0)</f>
        <v>0.10112149532710281</v>
      </c>
      <c r="E20" s="259">
        <f>IFERROR(E19/$U19,0)</f>
        <v>0.39308411214953271</v>
      </c>
      <c r="F20" s="259">
        <f>IFERROR(F19/$U19,0)</f>
        <v>0.24785046728971963</v>
      </c>
      <c r="G20" s="259">
        <f>IFERROR(G19/$U19,0)</f>
        <v>1.2336448598130842E-2</v>
      </c>
      <c r="H20" s="259">
        <f>IFERROR(H19/$U19,0)</f>
        <v>0.29196261682242991</v>
      </c>
      <c r="I20" s="259"/>
      <c r="J20" s="259"/>
      <c r="K20" s="259">
        <f>IFERROR(K19/$U19,0)</f>
        <v>2.1869158878504671E-2</v>
      </c>
      <c r="L20" s="259">
        <f t="shared" ref="L20" si="8">IFERROR(L19/$U19,0)</f>
        <v>1.514018691588785E-2</v>
      </c>
      <c r="M20" s="259"/>
      <c r="N20" s="259"/>
      <c r="O20" s="259"/>
      <c r="P20" s="259"/>
      <c r="Q20" s="259"/>
      <c r="R20" s="259"/>
      <c r="S20" s="259">
        <f t="shared" ref="S20:U20" si="9">IFERROR(S19/$U19,0)</f>
        <v>0</v>
      </c>
      <c r="T20" s="259">
        <f t="shared" si="9"/>
        <v>1.7757009345794394E-2</v>
      </c>
      <c r="U20" s="259">
        <f t="shared" si="9"/>
        <v>1</v>
      </c>
      <c r="V20" s="336">
        <f>U19/V19</f>
        <v>0.68783749035741837</v>
      </c>
    </row>
    <row r="21" spans="1:22" s="21" customFormat="1" ht="19.350000000000001" customHeight="1" x14ac:dyDescent="0.25">
      <c r="A21" s="346">
        <v>8</v>
      </c>
      <c r="B21" s="348" t="s">
        <v>51</v>
      </c>
      <c r="C21" s="388">
        <v>9</v>
      </c>
      <c r="D21" s="234">
        <f>LARGE(E21:R21,1)-LARGE(E21:R21,2)</f>
        <v>385</v>
      </c>
      <c r="E21" s="241">
        <f>'08. GUADALUPE VICTORIA'!$E$103</f>
        <v>2090</v>
      </c>
      <c r="F21" s="241">
        <f>'AYUNTAMIENTOS CON COALICIÓN'!G21</f>
        <v>4602</v>
      </c>
      <c r="G21" s="241">
        <f>'08. GUADALUPE VICTORIA'!$G$103</f>
        <v>2889</v>
      </c>
      <c r="H21" s="241">
        <f>'AYUNTAMIENTOS CON COALICIÓN'!H21</f>
        <v>4217</v>
      </c>
      <c r="I21" s="241">
        <f>'AYUNTAMIENTOS CON COALICIÓN'!I21</f>
        <v>258</v>
      </c>
      <c r="J21" s="241">
        <f>'AYUNTAMIENTOS CON COALICIÓN'!J21</f>
        <v>456</v>
      </c>
      <c r="K21" s="241">
        <f>'AYUNTAMIENTOS CON COALICIÓN'!K21</f>
        <v>489</v>
      </c>
      <c r="L21" s="241">
        <f>'AYUNTAMIENTOS CON COALICIÓN'!L21</f>
        <v>1163</v>
      </c>
      <c r="M21" s="242">
        <f>'AYUNTAMIENTOS CON COALICIÓN'!M21</f>
        <v>0</v>
      </c>
      <c r="N21" s="242">
        <f>'AYUNTAMIENTOS CON COALICIÓN'!N21</f>
        <v>0</v>
      </c>
      <c r="O21" s="242">
        <f>'AYUNTAMIENTOS CON COALICIÓN'!O21</f>
        <v>0</v>
      </c>
      <c r="P21" s="242">
        <f>'AYUNTAMIENTOS CON COALICIÓN'!P21</f>
        <v>0</v>
      </c>
      <c r="Q21" s="242">
        <f>'AYUNTAMIENTOS CON COALICIÓN'!Q21</f>
        <v>0</v>
      </c>
      <c r="R21" s="242">
        <f>'AYUNTAMIENTOS CON COALICIÓN'!R21</f>
        <v>0</v>
      </c>
      <c r="S21" s="234">
        <f>'AYUNTAMIENTOS CON COALICIÓN'!S21</f>
        <v>7</v>
      </c>
      <c r="T21" s="234">
        <f>'AYUNTAMIENTOS CON COALICIÓN'!T21</f>
        <v>389</v>
      </c>
      <c r="U21" s="236">
        <f t="shared" ref="U21:U55" si="10">SUM(E21:T21)</f>
        <v>16560</v>
      </c>
      <c r="V21" s="315">
        <f>'08. GUADALUPE VICTORIA'!$R$95</f>
        <v>29125</v>
      </c>
    </row>
    <row r="22" spans="1:22" s="21" customFormat="1" ht="19.350000000000001" customHeight="1" x14ac:dyDescent="0.25">
      <c r="A22" s="347"/>
      <c r="B22" s="349"/>
      <c r="C22" s="389"/>
      <c r="D22" s="259">
        <f t="shared" ref="D22:L22" si="11">IFERROR(D21/$U21,0)</f>
        <v>2.32487922705314E-2</v>
      </c>
      <c r="E22" s="259">
        <f t="shared" si="11"/>
        <v>0.12620772946859904</v>
      </c>
      <c r="F22" s="259">
        <f t="shared" si="11"/>
        <v>0.27789855072463771</v>
      </c>
      <c r="G22" s="259">
        <f t="shared" si="11"/>
        <v>0.17445652173913043</v>
      </c>
      <c r="H22" s="259">
        <f t="shared" si="11"/>
        <v>0.25464975845410626</v>
      </c>
      <c r="I22" s="259">
        <f t="shared" si="11"/>
        <v>1.5579710144927537E-2</v>
      </c>
      <c r="J22" s="259">
        <f t="shared" si="11"/>
        <v>2.753623188405797E-2</v>
      </c>
      <c r="K22" s="259">
        <f t="shared" si="11"/>
        <v>2.9528985507246377E-2</v>
      </c>
      <c r="L22" s="259">
        <f t="shared" si="11"/>
        <v>7.0229468599033812E-2</v>
      </c>
      <c r="M22" s="259"/>
      <c r="N22" s="259"/>
      <c r="O22" s="259"/>
      <c r="P22" s="259"/>
      <c r="Q22" s="259"/>
      <c r="R22" s="259"/>
      <c r="S22" s="259">
        <f t="shared" ref="S22:T22" si="12">IFERROR(S21/$U21,0)</f>
        <v>4.2270531400966186E-4</v>
      </c>
      <c r="T22" s="259">
        <f t="shared" si="12"/>
        <v>2.3490338164251209E-2</v>
      </c>
      <c r="U22" s="259">
        <f t="shared" si="10"/>
        <v>1</v>
      </c>
      <c r="V22" s="336">
        <f>U21/V21</f>
        <v>0.56858369098712447</v>
      </c>
    </row>
    <row r="23" spans="1:22" s="21" customFormat="1" ht="19.350000000000001" customHeight="1" x14ac:dyDescent="0.25">
      <c r="A23" s="356">
        <v>9</v>
      </c>
      <c r="B23" s="357" t="s">
        <v>80</v>
      </c>
      <c r="C23" s="386">
        <v>7</v>
      </c>
      <c r="D23" s="234">
        <f>LARGE(E23:R23,1)-LARGE(E23:R23,2)</f>
        <v>1705</v>
      </c>
      <c r="E23" s="241">
        <f>'09. GUANACEVI'!$E$72</f>
        <v>1433</v>
      </c>
      <c r="F23" s="241">
        <f>'AYUNTAMIENTOS CON COALICIÓN'!G23</f>
        <v>3138</v>
      </c>
      <c r="G23" s="241">
        <f>'09. GUANACEVI'!$G$72</f>
        <v>50</v>
      </c>
      <c r="H23" s="242">
        <f>'AYUNTAMIENTOS CON COALICIÓN'!H23</f>
        <v>0</v>
      </c>
      <c r="I23" s="242">
        <f>'AYUNTAMIENTOS CON COALICIÓN'!I23</f>
        <v>0</v>
      </c>
      <c r="J23" s="242">
        <f>'AYUNTAMIENTOS CON COALICIÓN'!J23</f>
        <v>0</v>
      </c>
      <c r="K23" s="241">
        <f>'AYUNTAMIENTOS CON COALICIÓN'!K23</f>
        <v>33</v>
      </c>
      <c r="L23" s="241">
        <f>'AYUNTAMIENTOS CON COALICIÓN'!L23</f>
        <v>398</v>
      </c>
      <c r="M23" s="242">
        <f>'AYUNTAMIENTOS CON COALICIÓN'!M23</f>
        <v>0</v>
      </c>
      <c r="N23" s="242">
        <f>'AYUNTAMIENTOS CON COALICIÓN'!N23</f>
        <v>0</v>
      </c>
      <c r="O23" s="242">
        <f>'AYUNTAMIENTOS CON COALICIÓN'!O23</f>
        <v>0</v>
      </c>
      <c r="P23" s="242">
        <f>'AYUNTAMIENTOS CON COALICIÓN'!P23</f>
        <v>0</v>
      </c>
      <c r="Q23" s="242">
        <f>'AYUNTAMIENTOS CON COALICIÓN'!Q23</f>
        <v>0</v>
      </c>
      <c r="R23" s="242">
        <f>'AYUNTAMIENTOS CON COALICIÓN'!R23</f>
        <v>0</v>
      </c>
      <c r="S23" s="234">
        <f>'AYUNTAMIENTOS CON COALICIÓN'!S23</f>
        <v>0</v>
      </c>
      <c r="T23" s="234">
        <f>'AYUNTAMIENTOS CON COALICIÓN'!T23</f>
        <v>64</v>
      </c>
      <c r="U23" s="236">
        <f t="shared" si="10"/>
        <v>5116</v>
      </c>
      <c r="V23" s="274">
        <f>'09. GUANACEVI'!$O$64</f>
        <v>7421</v>
      </c>
    </row>
    <row r="24" spans="1:22" s="21" customFormat="1" ht="19.350000000000001" customHeight="1" x14ac:dyDescent="0.25">
      <c r="A24" s="356"/>
      <c r="B24" s="357"/>
      <c r="C24" s="387"/>
      <c r="D24" s="259">
        <f>IFERROR(D23/$U23,0)</f>
        <v>0.33326817826426897</v>
      </c>
      <c r="E24" s="259">
        <f>IFERROR(E23/$U23,0)</f>
        <v>0.2801016419077404</v>
      </c>
      <c r="F24" s="259">
        <f>IFERROR(F23/$U23,0)</f>
        <v>0.61336982017200936</v>
      </c>
      <c r="G24" s="259">
        <f>IFERROR(G23/$U23,0)</f>
        <v>9.773260359655981E-3</v>
      </c>
      <c r="H24" s="259"/>
      <c r="I24" s="259"/>
      <c r="J24" s="259"/>
      <c r="K24" s="259">
        <f>IFERROR(K23/$U23,0)</f>
        <v>6.4503518373729479E-3</v>
      </c>
      <c r="L24" s="259">
        <f t="shared" ref="L24" si="13">IFERROR(L23/$U23,0)</f>
        <v>7.7795152462861616E-2</v>
      </c>
      <c r="M24" s="259"/>
      <c r="N24" s="259"/>
      <c r="O24" s="259"/>
      <c r="P24" s="259"/>
      <c r="Q24" s="259"/>
      <c r="R24" s="259"/>
      <c r="S24" s="259">
        <f t="shared" ref="S24:T24" si="14">IFERROR(S23/$U23,0)</f>
        <v>0</v>
      </c>
      <c r="T24" s="259">
        <f t="shared" si="14"/>
        <v>1.2509773260359656E-2</v>
      </c>
      <c r="U24" s="259">
        <f t="shared" si="10"/>
        <v>0.99999999999999989</v>
      </c>
      <c r="V24" s="336">
        <f>U23/V23</f>
        <v>0.689394960247945</v>
      </c>
    </row>
    <row r="25" spans="1:22" s="21" customFormat="1" ht="19.350000000000001" customHeight="1" x14ac:dyDescent="0.25">
      <c r="A25" s="346">
        <v>10</v>
      </c>
      <c r="B25" s="348" t="s">
        <v>53</v>
      </c>
      <c r="C25" s="388">
        <v>7</v>
      </c>
      <c r="D25" s="234">
        <f>LARGE(E25:R25,1)-LARGE(E25:R25,2)</f>
        <v>116</v>
      </c>
      <c r="E25" s="241">
        <f>'10. HIDALGO'!E41</f>
        <v>595</v>
      </c>
      <c r="F25" s="241">
        <f>'AYUNTAMIENTOS CON COALICIÓN'!G25</f>
        <v>294</v>
      </c>
      <c r="G25" s="241">
        <f>'10. HIDALGO'!G41</f>
        <v>49</v>
      </c>
      <c r="H25" s="242">
        <f>'AYUNTAMIENTOS CON COALICIÓN'!H25</f>
        <v>0</v>
      </c>
      <c r="I25" s="241">
        <f>'AYUNTAMIENTOS CON COALICIÓN'!I25</f>
        <v>711</v>
      </c>
      <c r="J25" s="242">
        <f>'AYUNTAMIENTOS CON COALICIÓN'!J25</f>
        <v>0</v>
      </c>
      <c r="K25" s="242">
        <f>'AYUNTAMIENTOS CON COALICIÓN'!K25</f>
        <v>0</v>
      </c>
      <c r="L25" s="241">
        <f>'AYUNTAMIENTOS CON COALICIÓN'!L25</f>
        <v>501</v>
      </c>
      <c r="M25" s="242">
        <f>'AYUNTAMIENTOS CON COALICIÓN'!M25</f>
        <v>0</v>
      </c>
      <c r="N25" s="242">
        <f>'AYUNTAMIENTOS CON COALICIÓN'!N25</f>
        <v>0</v>
      </c>
      <c r="O25" s="242">
        <f>'AYUNTAMIENTOS CON COALICIÓN'!O25</f>
        <v>0</v>
      </c>
      <c r="P25" s="242">
        <f>'AYUNTAMIENTOS CON COALICIÓN'!P25</f>
        <v>0</v>
      </c>
      <c r="Q25" s="242">
        <f>'AYUNTAMIENTOS CON COALICIÓN'!Q25</f>
        <v>0</v>
      </c>
      <c r="R25" s="242">
        <f>'AYUNTAMIENTOS CON COALICIÓN'!R25</f>
        <v>0</v>
      </c>
      <c r="S25" s="234">
        <f>'AYUNTAMIENTOS CON COALICIÓN'!S25</f>
        <v>0</v>
      </c>
      <c r="T25" s="234">
        <f>'AYUNTAMIENTOS CON COALICIÓN'!T25</f>
        <v>31</v>
      </c>
      <c r="U25" s="236">
        <f t="shared" si="10"/>
        <v>2181</v>
      </c>
      <c r="V25" s="315">
        <f>'10. HIDALGO'!$O$33</f>
        <v>3295</v>
      </c>
    </row>
    <row r="26" spans="1:22" s="21" customFormat="1" ht="19.350000000000001" customHeight="1" x14ac:dyDescent="0.25">
      <c r="A26" s="347"/>
      <c r="B26" s="349"/>
      <c r="C26" s="389"/>
      <c r="D26" s="259">
        <f>IFERROR(D25/$U25,0)</f>
        <v>5.3186611646033929E-2</v>
      </c>
      <c r="E26" s="259">
        <f>IFERROR(E25/$U25,0)</f>
        <v>0.27281063732232919</v>
      </c>
      <c r="F26" s="259">
        <f>IFERROR(F25/$U25,0)</f>
        <v>0.13480055020632736</v>
      </c>
      <c r="G26" s="259">
        <f>IFERROR(G25/$U25,0)</f>
        <v>2.2466758367721228E-2</v>
      </c>
      <c r="H26" s="259"/>
      <c r="I26" s="259">
        <f>IFERROR(I25/$U25,0)</f>
        <v>0.32599724896836313</v>
      </c>
      <c r="J26" s="259"/>
      <c r="K26" s="259"/>
      <c r="L26" s="259">
        <f t="shared" ref="L26" si="15">IFERROR(L25/$U25,0)</f>
        <v>0.22971114167812931</v>
      </c>
      <c r="M26" s="259"/>
      <c r="N26" s="259"/>
      <c r="O26" s="259"/>
      <c r="P26" s="259"/>
      <c r="Q26" s="259"/>
      <c r="R26" s="259"/>
      <c r="S26" s="259">
        <f t="shared" ref="S26:T26" si="16">IFERROR(S25/$U25,0)</f>
        <v>0</v>
      </c>
      <c r="T26" s="259">
        <f t="shared" si="16"/>
        <v>1.4213663457129757E-2</v>
      </c>
      <c r="U26" s="259">
        <f t="shared" si="10"/>
        <v>0.99999999999999989</v>
      </c>
      <c r="V26" s="336">
        <f>U25/V25</f>
        <v>0.66191198786039451</v>
      </c>
    </row>
    <row r="27" spans="1:22" s="21" customFormat="1" ht="19.350000000000001" customHeight="1" x14ac:dyDescent="0.25">
      <c r="A27" s="356">
        <v>11</v>
      </c>
      <c r="B27" s="357" t="s">
        <v>54</v>
      </c>
      <c r="C27" s="386">
        <v>7</v>
      </c>
      <c r="D27" s="234">
        <v>0</v>
      </c>
      <c r="E27" s="245"/>
      <c r="F27" s="246">
        <f>'AYUNTAMIENTOS CON COALICIÓN'!G27</f>
        <v>2255</v>
      </c>
      <c r="G27" s="245"/>
      <c r="H27" s="245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34">
        <f>'AYUNTAMIENTOS CON COALICIÓN'!S27</f>
        <v>20</v>
      </c>
      <c r="T27" s="234">
        <f>'AYUNTAMIENTOS CON COALICIÓN'!T27</f>
        <v>188</v>
      </c>
      <c r="U27" s="236">
        <f t="shared" si="10"/>
        <v>2463</v>
      </c>
      <c r="V27" s="315">
        <f>'11. INDE'!$I$48</f>
        <v>4387</v>
      </c>
    </row>
    <row r="28" spans="1:22" s="21" customFormat="1" ht="19.350000000000001" customHeight="1" x14ac:dyDescent="0.25">
      <c r="A28" s="356"/>
      <c r="B28" s="357"/>
      <c r="C28" s="387"/>
      <c r="D28" s="259">
        <f>IFERROR(D27/$U27,0)</f>
        <v>0</v>
      </c>
      <c r="E28" s="259"/>
      <c r="F28" s="259">
        <f>IFERROR(F27/$U27,0)</f>
        <v>0.91555014210312624</v>
      </c>
      <c r="G28" s="259"/>
      <c r="H28" s="259"/>
      <c r="I28" s="259"/>
      <c r="J28" s="259"/>
      <c r="K28" s="259"/>
      <c r="L28" s="259"/>
      <c r="M28" s="259"/>
      <c r="N28" s="259"/>
      <c r="O28" s="259"/>
      <c r="P28" s="259"/>
      <c r="Q28" s="259"/>
      <c r="R28" s="259"/>
      <c r="S28" s="259">
        <f t="shared" ref="S28:T28" si="17">IFERROR(S27/$U27,0)</f>
        <v>8.1201786439301666E-3</v>
      </c>
      <c r="T28" s="259">
        <f t="shared" si="17"/>
        <v>7.6329679252943566E-2</v>
      </c>
      <c r="U28" s="259">
        <f t="shared" si="10"/>
        <v>1</v>
      </c>
      <c r="V28" s="336">
        <f>U27/V27</f>
        <v>0.56143150216548898</v>
      </c>
    </row>
    <row r="29" spans="1:22" s="21" customFormat="1" ht="18.95" customHeight="1" x14ac:dyDescent="0.25">
      <c r="A29" s="346">
        <v>12</v>
      </c>
      <c r="B29" s="348" t="s">
        <v>57</v>
      </c>
      <c r="C29" s="388">
        <v>15</v>
      </c>
      <c r="D29" s="234">
        <f>LARGE(E29:R29,1)-LARGE(E29:R29,2)</f>
        <v>624</v>
      </c>
      <c r="E29" s="244">
        <f>'AYUNTAMIENTOS CON COALICIÓN'!F29</f>
        <v>6780</v>
      </c>
      <c r="F29" s="241">
        <f>'AYUNTAMIENTOS CON COALICIÓN'!G29</f>
        <v>14321</v>
      </c>
      <c r="G29" s="242"/>
      <c r="H29" s="241">
        <f>'AYUNTAMIENTOS CON COALICIÓN'!H29</f>
        <v>970</v>
      </c>
      <c r="I29" s="241">
        <f>'AYUNTAMIENTOS CON COALICIÓN'!I29</f>
        <v>1181</v>
      </c>
      <c r="J29" s="241">
        <f>'AYUNTAMIENTOS CON COALICIÓN'!J29</f>
        <v>6243</v>
      </c>
      <c r="K29" s="241">
        <f>'AYUNTAMIENTOS CON COALICIÓN'!K29</f>
        <v>680</v>
      </c>
      <c r="L29" s="241">
        <f>'AYUNTAMIENTOS CON COALICIÓN'!L29</f>
        <v>13697</v>
      </c>
      <c r="M29" s="242">
        <f>'AYUNTAMIENTOS CON COALICIÓN'!M29</f>
        <v>0</v>
      </c>
      <c r="N29" s="242">
        <f>'AYUNTAMIENTOS CON COALICIÓN'!N29</f>
        <v>0</v>
      </c>
      <c r="O29" s="241">
        <f>'AYUNTAMIENTOS CON COALICIÓN'!O29</f>
        <v>1406</v>
      </c>
      <c r="P29" s="242">
        <f>'AYUNTAMIENTOS CON COALICIÓN'!P29</f>
        <v>0</v>
      </c>
      <c r="Q29" s="242">
        <f>'AYUNTAMIENTOS CON COALICIÓN'!Q29</f>
        <v>0</v>
      </c>
      <c r="R29" s="242">
        <f>'AYUNTAMIENTOS CON COALICIÓN'!R29</f>
        <v>0</v>
      </c>
      <c r="S29" s="234">
        <f>'AYUNTAMIENTOS CON COALICIÓN'!S29</f>
        <v>16</v>
      </c>
      <c r="T29" s="234">
        <f>'AYUNTAMIENTOS CON COALICIÓN'!T29</f>
        <v>1335</v>
      </c>
      <c r="U29" s="236">
        <f t="shared" si="10"/>
        <v>46629</v>
      </c>
      <c r="V29" s="315">
        <f>'12. LERDO'!$P$285</f>
        <v>109000</v>
      </c>
    </row>
    <row r="30" spans="1:22" s="21" customFormat="1" ht="18.95" customHeight="1" x14ac:dyDescent="0.25">
      <c r="A30" s="347"/>
      <c r="B30" s="349"/>
      <c r="C30" s="389"/>
      <c r="D30" s="259">
        <f>IFERROR(D29/$U29,0)</f>
        <v>1.3382229942739497E-2</v>
      </c>
      <c r="E30" s="259">
        <f>IFERROR(E29/$U29,0)</f>
        <v>0.14540307533938107</v>
      </c>
      <c r="F30" s="259">
        <f>IFERROR(F29/$U29,0)</f>
        <v>0.30712646636213514</v>
      </c>
      <c r="G30" s="259"/>
      <c r="H30" s="259">
        <f>IFERROR(H29/$U29,0)</f>
        <v>2.0802504878938002E-2</v>
      </c>
      <c r="I30" s="259">
        <f>IFERROR(I29/$U29,0)</f>
        <v>2.5327585837139979E-2</v>
      </c>
      <c r="J30" s="259">
        <f>IFERROR(J29/$U29,0)</f>
        <v>0.13388663707135046</v>
      </c>
      <c r="K30" s="259">
        <f>IFERROR(K29/$U29,0)</f>
        <v>1.4583199296575092E-2</v>
      </c>
      <c r="L30" s="259">
        <f>IFERROR(L29/$U29,0)</f>
        <v>0.29374423641939568</v>
      </c>
      <c r="M30" s="259"/>
      <c r="N30" s="259"/>
      <c r="O30" s="259">
        <f t="shared" ref="O30" si="18">IFERROR(O29/$U29,0)</f>
        <v>3.0152909133800854E-2</v>
      </c>
      <c r="P30" s="259"/>
      <c r="Q30" s="259"/>
      <c r="R30" s="259"/>
      <c r="S30" s="259">
        <f t="shared" ref="S30:T30" si="19">IFERROR(S29/$U29,0)</f>
        <v>3.4313410109588452E-4</v>
      </c>
      <c r="T30" s="259">
        <f t="shared" si="19"/>
        <v>2.8630251560187867E-2</v>
      </c>
      <c r="U30" s="259">
        <f t="shared" si="10"/>
        <v>1</v>
      </c>
      <c r="V30" s="336">
        <f>U29/V29</f>
        <v>0.42778899082568805</v>
      </c>
    </row>
    <row r="31" spans="1:22" s="21" customFormat="1" ht="18.95" customHeight="1" x14ac:dyDescent="0.25">
      <c r="A31" s="356">
        <v>13</v>
      </c>
      <c r="B31" s="357" t="s">
        <v>58</v>
      </c>
      <c r="C31" s="386">
        <v>9</v>
      </c>
      <c r="D31" s="234">
        <f>LARGE(E31:R31,1)-LARGE(E31:R31,2)</f>
        <v>483</v>
      </c>
      <c r="E31" s="241">
        <f>'13. MAPIMI'!E88</f>
        <v>2340</v>
      </c>
      <c r="F31" s="241">
        <f>'AYUNTAMIENTOS CON COALICIÓN'!G31</f>
        <v>2823</v>
      </c>
      <c r="G31" s="241">
        <f>'13. MAPIMI'!G88</f>
        <v>311</v>
      </c>
      <c r="H31" s="241">
        <f>'AYUNTAMIENTOS CON COALICIÓN'!H31</f>
        <v>248</v>
      </c>
      <c r="I31" s="241">
        <f>'AYUNTAMIENTOS CON COALICIÓN'!I31</f>
        <v>124</v>
      </c>
      <c r="J31" s="241">
        <f>'AYUNTAMIENTOS CON COALICIÓN'!J31</f>
        <v>263</v>
      </c>
      <c r="K31" s="241">
        <f>'AYUNTAMIENTOS CON COALICIÓN'!K31</f>
        <v>721</v>
      </c>
      <c r="L31" s="241">
        <f>'AYUNTAMIENTOS CON COALICIÓN'!L31</f>
        <v>2262</v>
      </c>
      <c r="M31" s="242">
        <f>'AYUNTAMIENTOS CON COALICIÓN'!M31</f>
        <v>0</v>
      </c>
      <c r="N31" s="242">
        <f>'AYUNTAMIENTOS CON COALICIÓN'!N31</f>
        <v>0</v>
      </c>
      <c r="O31" s="242">
        <f>'AYUNTAMIENTOS CON COALICIÓN'!O31</f>
        <v>0</v>
      </c>
      <c r="P31" s="242">
        <f>'AYUNTAMIENTOS CON COALICIÓN'!P31</f>
        <v>0</v>
      </c>
      <c r="Q31" s="242">
        <f>'AYUNTAMIENTOS CON COALICIÓN'!Q31</f>
        <v>0</v>
      </c>
      <c r="R31" s="242">
        <f>'AYUNTAMIENTOS CON COALICIÓN'!R31</f>
        <v>0</v>
      </c>
      <c r="S31" s="234">
        <f>'AYUNTAMIENTOS CON COALICIÓN'!S31</f>
        <v>3</v>
      </c>
      <c r="T31" s="234">
        <f>'AYUNTAMIENTOS CON COALICIÓN'!T31</f>
        <v>217</v>
      </c>
      <c r="U31" s="236">
        <f t="shared" si="10"/>
        <v>9312</v>
      </c>
      <c r="V31" s="316">
        <f>'13. MAPIMI'!$R$80</f>
        <v>18169</v>
      </c>
    </row>
    <row r="32" spans="1:22" s="21" customFormat="1" ht="18.95" customHeight="1" x14ac:dyDescent="0.25">
      <c r="A32" s="356"/>
      <c r="B32" s="357"/>
      <c r="C32" s="387"/>
      <c r="D32" s="259">
        <f t="shared" ref="D32:L32" si="20">IFERROR(D31/$U31,0)</f>
        <v>5.1868556701030931E-2</v>
      </c>
      <c r="E32" s="259">
        <f t="shared" si="20"/>
        <v>0.25128865979381443</v>
      </c>
      <c r="F32" s="259">
        <f t="shared" si="20"/>
        <v>0.30315721649484534</v>
      </c>
      <c r="G32" s="259">
        <f t="shared" si="20"/>
        <v>3.3397766323024054E-2</v>
      </c>
      <c r="H32" s="259">
        <f t="shared" si="20"/>
        <v>2.6632302405498281E-2</v>
      </c>
      <c r="I32" s="259">
        <f t="shared" si="20"/>
        <v>1.331615120274914E-2</v>
      </c>
      <c r="J32" s="259">
        <f t="shared" si="20"/>
        <v>2.8243127147766323E-2</v>
      </c>
      <c r="K32" s="259">
        <f t="shared" si="20"/>
        <v>7.7426975945017185E-2</v>
      </c>
      <c r="L32" s="259">
        <f t="shared" si="20"/>
        <v>0.24291237113402062</v>
      </c>
      <c r="M32" s="259"/>
      <c r="N32" s="259"/>
      <c r="O32" s="259"/>
      <c r="P32" s="259"/>
      <c r="Q32" s="259"/>
      <c r="R32" s="259"/>
      <c r="S32" s="259">
        <f t="shared" ref="S32:T32" si="21">IFERROR(S31/$U31,0)</f>
        <v>3.2216494845360824E-4</v>
      </c>
      <c r="T32" s="259">
        <f t="shared" si="21"/>
        <v>2.3303264604810997E-2</v>
      </c>
      <c r="U32" s="259">
        <f t="shared" si="10"/>
        <v>0.99999999999999989</v>
      </c>
      <c r="V32" s="336">
        <f>U31/V31</f>
        <v>0.51252132753591284</v>
      </c>
    </row>
    <row r="33" spans="1:22" s="21" customFormat="1" ht="18.95" customHeight="1" x14ac:dyDescent="0.25">
      <c r="A33" s="346">
        <v>14</v>
      </c>
      <c r="B33" s="348" t="s">
        <v>60</v>
      </c>
      <c r="C33" s="388">
        <v>9</v>
      </c>
      <c r="D33" s="234">
        <f>LARGE(E33:R33,1)-LARGE(E33:R33,2)</f>
        <v>1207</v>
      </c>
      <c r="E33" s="235">
        <f>'14. MEZQUITAL'!$E$116</f>
        <v>469</v>
      </c>
      <c r="F33" s="235">
        <f>'AYUNTAMIENTOS CON COALICIÓN'!G33</f>
        <v>8226</v>
      </c>
      <c r="G33" s="235">
        <f>'14. MEZQUITAL'!$G$116</f>
        <v>418</v>
      </c>
      <c r="H33" s="235">
        <f>'AYUNTAMIENTOS CON COALICIÓN'!H33</f>
        <v>861</v>
      </c>
      <c r="I33" s="239">
        <f>'AYUNTAMIENTOS CON COALICIÓN'!I33</f>
        <v>0</v>
      </c>
      <c r="J33" s="239">
        <f>'AYUNTAMIENTOS CON COALICIÓN'!J33</f>
        <v>0</v>
      </c>
      <c r="K33" s="235">
        <f>'AYUNTAMIENTOS CON COALICIÓN'!K33</f>
        <v>301</v>
      </c>
      <c r="L33" s="235">
        <f>'AYUNTAMIENTOS CON COALICIÓN'!L33</f>
        <v>7019</v>
      </c>
      <c r="M33" s="239">
        <f>'AYUNTAMIENTOS CON COALICIÓN'!M33</f>
        <v>0</v>
      </c>
      <c r="N33" s="239">
        <f>'AYUNTAMIENTOS CON COALICIÓN'!N33</f>
        <v>0</v>
      </c>
      <c r="O33" s="239">
        <f>'AYUNTAMIENTOS CON COALICIÓN'!O33</f>
        <v>0</v>
      </c>
      <c r="P33" s="239">
        <f>'AYUNTAMIENTOS CON COALICIÓN'!P33</f>
        <v>0</v>
      </c>
      <c r="Q33" s="239">
        <f>'AYUNTAMIENTOS CON COALICIÓN'!Q33</f>
        <v>0</v>
      </c>
      <c r="R33" s="239">
        <f>'AYUNTAMIENTOS CON COALICIÓN'!R33</f>
        <v>0</v>
      </c>
      <c r="S33" s="234">
        <f>'AYUNTAMIENTOS CON COALICIÓN'!S33</f>
        <v>4</v>
      </c>
      <c r="T33" s="234">
        <f>'AYUNTAMIENTOS CON COALICIÓN'!T33</f>
        <v>561</v>
      </c>
      <c r="U33" s="236">
        <f t="shared" si="10"/>
        <v>17859</v>
      </c>
      <c r="V33" s="315">
        <f>'14. MEZQUITAL'!$P$108</f>
        <v>29539</v>
      </c>
    </row>
    <row r="34" spans="1:22" s="21" customFormat="1" ht="18.95" customHeight="1" x14ac:dyDescent="0.25">
      <c r="A34" s="347"/>
      <c r="B34" s="349"/>
      <c r="C34" s="389"/>
      <c r="D34" s="259">
        <f>IFERROR(D33/$U33,0)</f>
        <v>6.7584971162999052E-2</v>
      </c>
      <c r="E34" s="259">
        <f>IFERROR(E33/$U33,0)</f>
        <v>2.6261268828041882E-2</v>
      </c>
      <c r="F34" s="259">
        <f>IFERROR(F33/$U33,0)</f>
        <v>0.46060809675793718</v>
      </c>
      <c r="G34" s="259">
        <f>IFERROR(G33/$U33,0)</f>
        <v>2.3405565821154599E-2</v>
      </c>
      <c r="H34" s="259">
        <f>IFERROR(H33/$U33,0)</f>
        <v>4.8210986057450028E-2</v>
      </c>
      <c r="I34" s="259"/>
      <c r="J34" s="259"/>
      <c r="K34" s="259">
        <f>IFERROR(K33/$U33,0)</f>
        <v>1.6854247158295536E-2</v>
      </c>
      <c r="L34" s="259">
        <f t="shared" ref="L34" si="22">IFERROR(L33/$U33,0)</f>
        <v>0.39302312559493813</v>
      </c>
      <c r="M34" s="259"/>
      <c r="N34" s="259"/>
      <c r="O34" s="259"/>
      <c r="P34" s="259"/>
      <c r="Q34" s="259"/>
      <c r="R34" s="259"/>
      <c r="S34" s="259">
        <f t="shared" ref="S34:T34" si="23">IFERROR(S33/$U33,0)</f>
        <v>2.2397670642253207E-4</v>
      </c>
      <c r="T34" s="259">
        <f t="shared" si="23"/>
        <v>3.1412733075760119E-2</v>
      </c>
      <c r="U34" s="259">
        <f t="shared" si="10"/>
        <v>0.99999999999999989</v>
      </c>
      <c r="V34" s="336">
        <f>U33/V33</f>
        <v>0.60459054131825718</v>
      </c>
    </row>
    <row r="35" spans="1:22" s="21" customFormat="1" ht="18.95" customHeight="1" x14ac:dyDescent="0.25">
      <c r="A35" s="356">
        <v>15</v>
      </c>
      <c r="B35" s="357" t="s">
        <v>62</v>
      </c>
      <c r="C35" s="386">
        <v>7</v>
      </c>
      <c r="D35" s="234">
        <f>LARGE(E35:R35,1)-LARGE(E35:R35,2)</f>
        <v>918</v>
      </c>
      <c r="E35" s="247">
        <f>'AYUNTAMIENTOS CON COALICIÓN'!F35</f>
        <v>2440</v>
      </c>
      <c r="F35" s="235">
        <f>'AYUNTAMIENTOS CON COALICIÓN'!G35</f>
        <v>917</v>
      </c>
      <c r="G35" s="242"/>
      <c r="H35" s="239">
        <f>'AYUNTAMIENTOS CON COALICIÓN'!H35</f>
        <v>0</v>
      </c>
      <c r="I35" s="235">
        <f>'AYUNTAMIENTOS CON COALICIÓN'!I35</f>
        <v>1522</v>
      </c>
      <c r="J35" s="239">
        <f>'AYUNTAMIENTOS CON COALICIÓN'!J35</f>
        <v>0</v>
      </c>
      <c r="K35" s="235">
        <f>'AYUNTAMIENTOS CON COALICIÓN'!K35</f>
        <v>464</v>
      </c>
      <c r="L35" s="235">
        <f>'AYUNTAMIENTOS CON COALICIÓN'!L35</f>
        <v>1129</v>
      </c>
      <c r="M35" s="239">
        <f>'AYUNTAMIENTOS CON COALICIÓN'!M35</f>
        <v>0</v>
      </c>
      <c r="N35" s="239">
        <f>'AYUNTAMIENTOS CON COALICIÓN'!N35</f>
        <v>0</v>
      </c>
      <c r="O35" s="239">
        <f>'AYUNTAMIENTOS CON COALICIÓN'!O35</f>
        <v>0</v>
      </c>
      <c r="P35" s="239">
        <f>'AYUNTAMIENTOS CON COALICIÓN'!P35</f>
        <v>0</v>
      </c>
      <c r="Q35" s="239">
        <f>'AYUNTAMIENTOS CON COALICIÓN'!Q35</f>
        <v>0</v>
      </c>
      <c r="R35" s="239">
        <f>'AYUNTAMIENTOS CON COALICIÓN'!R35</f>
        <v>0</v>
      </c>
      <c r="S35" s="234">
        <f>'AYUNTAMIENTOS CON COALICIÓN'!S35</f>
        <v>2</v>
      </c>
      <c r="T35" s="234">
        <f>'AYUNTAMIENTOS CON COALICIÓN'!T35</f>
        <v>72</v>
      </c>
      <c r="U35" s="236">
        <f t="shared" si="10"/>
        <v>6546</v>
      </c>
      <c r="V35" s="315">
        <f>'15. NAZAS'!$M$53</f>
        <v>9512</v>
      </c>
    </row>
    <row r="36" spans="1:22" s="21" customFormat="1" ht="18.95" customHeight="1" x14ac:dyDescent="0.25">
      <c r="A36" s="356"/>
      <c r="B36" s="357"/>
      <c r="C36" s="387"/>
      <c r="D36" s="259">
        <f>IFERROR(D35/$U35,0)</f>
        <v>0.14023831347387716</v>
      </c>
      <c r="E36" s="259">
        <f>IFERROR(E35/$U35,0)</f>
        <v>0.37274671555148181</v>
      </c>
      <c r="F36" s="259">
        <f>IFERROR(F35/$U35,0)</f>
        <v>0.14008554842652002</v>
      </c>
      <c r="G36" s="259"/>
      <c r="H36" s="259"/>
      <c r="I36" s="259">
        <f>IFERROR(I35/$U35,0)</f>
        <v>0.23250840207760465</v>
      </c>
      <c r="J36" s="259"/>
      <c r="K36" s="259">
        <f>IFERROR(K35/$U35,0)</f>
        <v>7.0882981973724418E-2</v>
      </c>
      <c r="L36" s="259">
        <f t="shared" ref="L36" si="24">IFERROR(L35/$U35,0)</f>
        <v>0.17247173846623892</v>
      </c>
      <c r="M36" s="259"/>
      <c r="N36" s="259"/>
      <c r="O36" s="259"/>
      <c r="P36" s="259"/>
      <c r="Q36" s="259"/>
      <c r="R36" s="259"/>
      <c r="S36" s="259">
        <f t="shared" ref="S36:T36" si="25">IFERROR(S35/$U35,0)</f>
        <v>3.0553009471432935E-4</v>
      </c>
      <c r="T36" s="259">
        <f t="shared" si="25"/>
        <v>1.0999083409715857E-2</v>
      </c>
      <c r="U36" s="259">
        <f t="shared" si="10"/>
        <v>1</v>
      </c>
      <c r="V36" s="336">
        <f>U35/V35</f>
        <v>0.68818334735071485</v>
      </c>
    </row>
    <row r="37" spans="1:22" s="21" customFormat="1" ht="18.95" customHeight="1" x14ac:dyDescent="0.25">
      <c r="A37" s="346">
        <v>16</v>
      </c>
      <c r="B37" s="348" t="s">
        <v>63</v>
      </c>
      <c r="C37" s="388">
        <v>9</v>
      </c>
      <c r="D37" s="234">
        <f>LARGE(E37:R37,1)-LARGE(E37:R37,2)</f>
        <v>386</v>
      </c>
      <c r="E37" s="235">
        <f>'16. NOMBRE DE DIOS'!E70</f>
        <v>300</v>
      </c>
      <c r="F37" s="235">
        <f>'AYUNTAMIENTOS CON COALICIÓN'!G37</f>
        <v>527</v>
      </c>
      <c r="G37" s="235">
        <f>'16. NOMBRE DE DIOS'!G70</f>
        <v>2361</v>
      </c>
      <c r="H37" s="235">
        <f>'AYUNTAMIENTOS CON COALICIÓN'!H37</f>
        <v>144</v>
      </c>
      <c r="I37" s="235">
        <f>'AYUNTAMIENTOS CON COALICIÓN'!I37</f>
        <v>1975</v>
      </c>
      <c r="J37" s="235">
        <f>'AYUNTAMIENTOS CON COALICIÓN'!J37</f>
        <v>1141</v>
      </c>
      <c r="K37" s="235">
        <f>'AYUNTAMIENTOS CON COALICIÓN'!K37</f>
        <v>153</v>
      </c>
      <c r="L37" s="235">
        <f>'AYUNTAMIENTOS CON COALICIÓN'!L37</f>
        <v>1245</v>
      </c>
      <c r="M37" s="239">
        <f>'AYUNTAMIENTOS CON COALICIÓN'!M37</f>
        <v>0</v>
      </c>
      <c r="N37" s="239">
        <f>'AYUNTAMIENTOS CON COALICIÓN'!N37</f>
        <v>0</v>
      </c>
      <c r="O37" s="239">
        <f>'AYUNTAMIENTOS CON COALICIÓN'!O37</f>
        <v>0</v>
      </c>
      <c r="P37" s="235">
        <f>'AYUNTAMIENTOS CON COALICIÓN'!P37</f>
        <v>43</v>
      </c>
      <c r="Q37" s="239">
        <f>'AYUNTAMIENTOS CON COALICIÓN'!Q37</f>
        <v>0</v>
      </c>
      <c r="R37" s="239">
        <f>'AYUNTAMIENTOS CON COALICIÓN'!R37</f>
        <v>0</v>
      </c>
      <c r="S37" s="234">
        <f>'AYUNTAMIENTOS CON COALICIÓN'!S37</f>
        <v>1</v>
      </c>
      <c r="T37" s="234">
        <f>'AYUNTAMIENTOS CON COALICIÓN'!T37</f>
        <v>225</v>
      </c>
      <c r="U37" s="236">
        <f t="shared" si="10"/>
        <v>8115</v>
      </c>
      <c r="V37" s="315">
        <f>'16. NOMBRE DE DIOS'!$S$62</f>
        <v>14664</v>
      </c>
    </row>
    <row r="38" spans="1:22" s="21" customFormat="1" ht="18.95" customHeight="1" x14ac:dyDescent="0.25">
      <c r="A38" s="347"/>
      <c r="B38" s="349"/>
      <c r="C38" s="389"/>
      <c r="D38" s="259">
        <f t="shared" ref="D38:L38" si="26">IFERROR(D37/$U37,0)</f>
        <v>4.756623536660505E-2</v>
      </c>
      <c r="E38" s="259">
        <f t="shared" si="26"/>
        <v>3.6968576709796676E-2</v>
      </c>
      <c r="F38" s="259">
        <f t="shared" si="26"/>
        <v>6.4941466420209495E-2</v>
      </c>
      <c r="G38" s="259">
        <f t="shared" si="26"/>
        <v>0.29094269870609979</v>
      </c>
      <c r="H38" s="259">
        <f t="shared" si="26"/>
        <v>1.7744916820702401E-2</v>
      </c>
      <c r="I38" s="259">
        <f t="shared" si="26"/>
        <v>0.24337646333949475</v>
      </c>
      <c r="J38" s="259">
        <f t="shared" si="26"/>
        <v>0.14060382008626002</v>
      </c>
      <c r="K38" s="259">
        <f t="shared" si="26"/>
        <v>1.8853974121996304E-2</v>
      </c>
      <c r="L38" s="259">
        <f t="shared" si="26"/>
        <v>0.15341959334565619</v>
      </c>
      <c r="M38" s="259"/>
      <c r="N38" s="259"/>
      <c r="O38" s="259"/>
      <c r="P38" s="259">
        <f t="shared" ref="P38" si="27">IFERROR(P37/$U37,0)</f>
        <v>5.2988293284041898E-3</v>
      </c>
      <c r="Q38" s="259"/>
      <c r="R38" s="259"/>
      <c r="S38" s="259">
        <f t="shared" ref="S38:T38" si="28">IFERROR(S37/$U37,0)</f>
        <v>1.2322858903265557E-4</v>
      </c>
      <c r="T38" s="259">
        <f t="shared" si="28"/>
        <v>2.7726432532347505E-2</v>
      </c>
      <c r="U38" s="259">
        <f t="shared" si="10"/>
        <v>1</v>
      </c>
      <c r="V38" s="336">
        <f>U37/V37</f>
        <v>0.55339607201309327</v>
      </c>
    </row>
    <row r="39" spans="1:22" s="21" customFormat="1" ht="18.95" customHeight="1" x14ac:dyDescent="0.25">
      <c r="A39" s="356">
        <v>17</v>
      </c>
      <c r="B39" s="357" t="s">
        <v>65</v>
      </c>
      <c r="C39" s="386">
        <v>9</v>
      </c>
      <c r="D39" s="234">
        <f>LARGE(E39:R39,1)-LARGE(E39:R39,2)</f>
        <v>2646</v>
      </c>
      <c r="E39" s="235">
        <f>'17, NUEVO IDEAL'!$E$97</f>
        <v>5373</v>
      </c>
      <c r="F39" s="235">
        <f>'AYUNTAMIENTOS CON COALICIÓN'!G39</f>
        <v>2727</v>
      </c>
      <c r="G39" s="235">
        <f>'17, NUEVO IDEAL'!$G$97</f>
        <v>208</v>
      </c>
      <c r="H39" s="239">
        <f>'AYUNTAMIENTOS CON COALICIÓN'!H39</f>
        <v>0</v>
      </c>
      <c r="I39" s="239">
        <f>'AYUNTAMIENTOS CON COALICIÓN'!I39</f>
        <v>0</v>
      </c>
      <c r="J39" s="235">
        <f>'AYUNTAMIENTOS CON COALICIÓN'!J39</f>
        <v>476</v>
      </c>
      <c r="K39" s="235">
        <f>'AYUNTAMIENTOS CON COALICIÓN'!K39</f>
        <v>32</v>
      </c>
      <c r="L39" s="235">
        <f>'AYUNTAMIENTOS CON COALICIÓN'!L39</f>
        <v>1602</v>
      </c>
      <c r="M39" s="239">
        <f>'AYUNTAMIENTOS CON COALICIÓN'!M39</f>
        <v>0</v>
      </c>
      <c r="N39" s="239">
        <f>'AYUNTAMIENTOS CON COALICIÓN'!N39</f>
        <v>0</v>
      </c>
      <c r="O39" s="239">
        <f>'AYUNTAMIENTOS CON COALICIÓN'!O39</f>
        <v>0</v>
      </c>
      <c r="P39" s="239">
        <f>'AYUNTAMIENTOS CON COALICIÓN'!P39</f>
        <v>0</v>
      </c>
      <c r="Q39" s="239">
        <f>'AYUNTAMIENTOS CON COALICIÓN'!Q39</f>
        <v>0</v>
      </c>
      <c r="R39" s="239">
        <f>'AYUNTAMIENTOS CON COALICIÓN'!R39</f>
        <v>0</v>
      </c>
      <c r="S39" s="234">
        <f>'AYUNTAMIENTOS CON COALICIÓN'!S39</f>
        <v>5</v>
      </c>
      <c r="T39" s="234">
        <f>'AYUNTAMIENTOS CON COALICIÓN'!T39</f>
        <v>178</v>
      </c>
      <c r="U39" s="236">
        <f t="shared" si="10"/>
        <v>10601</v>
      </c>
      <c r="V39" s="315">
        <f>'17, NUEVO IDEAL'!$P$89</f>
        <v>21229</v>
      </c>
    </row>
    <row r="40" spans="1:22" s="21" customFormat="1" ht="18.95" customHeight="1" x14ac:dyDescent="0.25">
      <c r="A40" s="356"/>
      <c r="B40" s="357"/>
      <c r="C40" s="387"/>
      <c r="D40" s="259">
        <f>IFERROR(D39/$U39,0)</f>
        <v>0.24959909442505424</v>
      </c>
      <c r="E40" s="259">
        <f>IFERROR(E39/$U39,0)</f>
        <v>0.5068389774549571</v>
      </c>
      <c r="F40" s="259">
        <f>IFERROR(F39/$U39,0)</f>
        <v>0.25723988302990286</v>
      </c>
      <c r="G40" s="259">
        <f>IFERROR(G39/$U39,0)</f>
        <v>1.9620790491463071E-2</v>
      </c>
      <c r="H40" s="259"/>
      <c r="I40" s="259"/>
      <c r="J40" s="259">
        <f>IFERROR(J39/$U39,0)</f>
        <v>4.4901424393925103E-2</v>
      </c>
      <c r="K40" s="259">
        <f>IFERROR(K39/$U39,0)</f>
        <v>3.0185831525327798E-3</v>
      </c>
      <c r="L40" s="259">
        <f>IFERROR(L39/$U39,0)</f>
        <v>0.1511178190736723</v>
      </c>
      <c r="M40" s="259"/>
      <c r="N40" s="259"/>
      <c r="O40" s="259"/>
      <c r="P40" s="259"/>
      <c r="Q40" s="259"/>
      <c r="R40" s="259"/>
      <c r="S40" s="259">
        <f t="shared" ref="S40:T40" si="29">IFERROR(S39/$U39,0)</f>
        <v>4.7165361758324685E-4</v>
      </c>
      <c r="T40" s="259">
        <f t="shared" si="29"/>
        <v>1.679086878596359E-2</v>
      </c>
      <c r="U40" s="259">
        <f t="shared" si="10"/>
        <v>1</v>
      </c>
      <c r="V40" s="336">
        <f>U39/V39</f>
        <v>0.49936407744123607</v>
      </c>
    </row>
    <row r="41" spans="1:22" s="21" customFormat="1" ht="18.95" customHeight="1" x14ac:dyDescent="0.25">
      <c r="A41" s="346">
        <v>18</v>
      </c>
      <c r="B41" s="348" t="s">
        <v>67</v>
      </c>
      <c r="C41" s="388">
        <v>7</v>
      </c>
      <c r="D41" s="234">
        <f>LARGE(E41:R41,1)-LARGE(E41:R41,2)</f>
        <v>479</v>
      </c>
      <c r="E41" s="235">
        <f>'18. OCAMPO'!$E$56</f>
        <v>1237</v>
      </c>
      <c r="F41" s="235">
        <f>'AYUNTAMIENTOS CON COALICIÓN'!G41</f>
        <v>1716</v>
      </c>
      <c r="G41" s="235">
        <f>'18. OCAMPO'!$G$56</f>
        <v>16</v>
      </c>
      <c r="H41" s="239">
        <f>'AYUNTAMIENTOS CON COALICIÓN'!H41</f>
        <v>0</v>
      </c>
      <c r="I41" s="235">
        <f>'AYUNTAMIENTOS CON COALICIÓN'!I41</f>
        <v>74</v>
      </c>
      <c r="J41" s="235">
        <f>'AYUNTAMIENTOS CON COALICIÓN'!J41</f>
        <v>647</v>
      </c>
      <c r="K41" s="239">
        <f>'AYUNTAMIENTOS CON COALICIÓN'!K41</f>
        <v>0</v>
      </c>
      <c r="L41" s="235">
        <f>'AYUNTAMIENTOS CON COALICIÓN'!L41</f>
        <v>682</v>
      </c>
      <c r="M41" s="239">
        <f>'AYUNTAMIENTOS CON COALICIÓN'!M41</f>
        <v>0</v>
      </c>
      <c r="N41" s="239">
        <f>'AYUNTAMIENTOS CON COALICIÓN'!N41</f>
        <v>0</v>
      </c>
      <c r="O41" s="239">
        <f>'AYUNTAMIENTOS CON COALICIÓN'!O41</f>
        <v>0</v>
      </c>
      <c r="P41" s="239">
        <f>'AYUNTAMIENTOS CON COALICIÓN'!P41</f>
        <v>0</v>
      </c>
      <c r="Q41" s="235">
        <f>'AYUNTAMIENTOS CON COALICIÓN'!Q41</f>
        <v>116</v>
      </c>
      <c r="R41" s="239">
        <f>'AYUNTAMIENTOS CON COALICIÓN'!R41</f>
        <v>0</v>
      </c>
      <c r="S41" s="234">
        <f>'AYUNTAMIENTOS CON COALICIÓN'!S41</f>
        <v>1</v>
      </c>
      <c r="T41" s="234">
        <f>'AYUNTAMIENTOS CON COALICIÓN'!T41</f>
        <v>69</v>
      </c>
      <c r="U41" s="236">
        <f t="shared" si="10"/>
        <v>4558</v>
      </c>
      <c r="V41" s="315">
        <f>'18. OCAMPO'!$Q$48</f>
        <v>6803</v>
      </c>
    </row>
    <row r="42" spans="1:22" s="21" customFormat="1" ht="18.95" customHeight="1" x14ac:dyDescent="0.25">
      <c r="A42" s="347"/>
      <c r="B42" s="349"/>
      <c r="C42" s="389"/>
      <c r="D42" s="259">
        <f>IFERROR(D41/$U41,0)</f>
        <v>0.10508995173321632</v>
      </c>
      <c r="E42" s="259">
        <f>IFERROR(E41/$U41,0)</f>
        <v>0.27139096094778414</v>
      </c>
      <c r="F42" s="259">
        <f>IFERROR(F41/$U41,0)</f>
        <v>0.37648091268100042</v>
      </c>
      <c r="G42" s="259">
        <f>IFERROR(G41/$U41,0)</f>
        <v>3.5103115401491883E-3</v>
      </c>
      <c r="H42" s="259"/>
      <c r="I42" s="259">
        <f>IFERROR(I41/$U41,0)</f>
        <v>1.6235190873189996E-2</v>
      </c>
      <c r="J42" s="259">
        <f t="shared" ref="J42:L42" si="30">IFERROR(J41/$U41,0)</f>
        <v>0.14194822290478279</v>
      </c>
      <c r="K42" s="259"/>
      <c r="L42" s="259">
        <f t="shared" si="30"/>
        <v>0.14962702939885913</v>
      </c>
      <c r="M42" s="259"/>
      <c r="N42" s="259"/>
      <c r="O42" s="259"/>
      <c r="P42" s="259"/>
      <c r="Q42" s="259">
        <f t="shared" ref="Q42" si="31">IFERROR(Q41/$U41,0)</f>
        <v>2.5449758666081616E-2</v>
      </c>
      <c r="R42" s="259"/>
      <c r="S42" s="259">
        <f t="shared" ref="S42:T42" si="32">IFERROR(S41/$U41,0)</f>
        <v>2.1939447125932427E-4</v>
      </c>
      <c r="T42" s="259">
        <f t="shared" si="32"/>
        <v>1.5138218516893374E-2</v>
      </c>
      <c r="U42" s="259">
        <f t="shared" si="10"/>
        <v>0.99999999999999989</v>
      </c>
      <c r="V42" s="336">
        <f>U41/V41</f>
        <v>0.66999853006026755</v>
      </c>
    </row>
    <row r="43" spans="1:22" s="21" customFormat="1" ht="18.95" customHeight="1" x14ac:dyDescent="0.25">
      <c r="A43" s="356">
        <v>19</v>
      </c>
      <c r="B43" s="357" t="s">
        <v>68</v>
      </c>
      <c r="C43" s="386">
        <v>7</v>
      </c>
      <c r="D43" s="234">
        <f>LARGE(E43:R43,1)-LARGE(E43:R43,2)</f>
        <v>958</v>
      </c>
      <c r="E43" s="235">
        <f>'19. EL ORO'!$E$75</f>
        <v>2374</v>
      </c>
      <c r="F43" s="235">
        <f>'AYUNTAMIENTOS CON COALICIÓN'!G43</f>
        <v>1416</v>
      </c>
      <c r="G43" s="235">
        <f>'19. EL ORO'!$G$75</f>
        <v>26</v>
      </c>
      <c r="H43" s="239">
        <f>'AYUNTAMIENTOS CON COALICIÓN'!H43</f>
        <v>0</v>
      </c>
      <c r="I43" s="235">
        <f>'AYUNTAMIENTOS CON COALICIÓN'!I43</f>
        <v>1099</v>
      </c>
      <c r="J43" s="235">
        <f>'AYUNTAMIENTOS CON COALICIÓN'!J43</f>
        <v>40</v>
      </c>
      <c r="K43" s="239">
        <f>'AYUNTAMIENTOS CON COALICIÓN'!K43</f>
        <v>0</v>
      </c>
      <c r="L43" s="235">
        <f>'AYUNTAMIENTOS CON COALICIÓN'!L43</f>
        <v>301</v>
      </c>
      <c r="M43" s="239">
        <f>'AYUNTAMIENTOS CON COALICIÓN'!M43</f>
        <v>0</v>
      </c>
      <c r="N43" s="239">
        <f>'AYUNTAMIENTOS CON COALICIÓN'!N43</f>
        <v>0</v>
      </c>
      <c r="O43" s="239">
        <f>'AYUNTAMIENTOS CON COALICIÓN'!O43</f>
        <v>0</v>
      </c>
      <c r="P43" s="239">
        <f>'AYUNTAMIENTOS CON COALICIÓN'!P43</f>
        <v>0</v>
      </c>
      <c r="Q43" s="239">
        <f>'AYUNTAMIENTOS CON COALICIÓN'!Q43</f>
        <v>0</v>
      </c>
      <c r="R43" s="239">
        <f>'AYUNTAMIENTOS CON COALICIÓN'!R43</f>
        <v>0</v>
      </c>
      <c r="S43" s="234">
        <f>'AYUNTAMIENTOS CON COALICIÓN'!S43</f>
        <v>2</v>
      </c>
      <c r="T43" s="234">
        <f>'AYUNTAMIENTOS CON COALICIÓN'!T43</f>
        <v>103</v>
      </c>
      <c r="U43" s="236">
        <f t="shared" si="10"/>
        <v>5361</v>
      </c>
      <c r="V43" s="315">
        <f>'19. EL ORO'!$P$67</f>
        <v>9787</v>
      </c>
    </row>
    <row r="44" spans="1:22" s="21" customFormat="1" ht="18.95" customHeight="1" x14ac:dyDescent="0.25">
      <c r="A44" s="356"/>
      <c r="B44" s="357"/>
      <c r="C44" s="387"/>
      <c r="D44" s="259">
        <f>IFERROR(D43/$U43,0)</f>
        <v>0.178698004103712</v>
      </c>
      <c r="E44" s="259">
        <f>IFERROR(E43/$U43,0)</f>
        <v>0.44282783062861408</v>
      </c>
      <c r="F44" s="259">
        <f>IFERROR(F43/$U43,0)</f>
        <v>0.26412982652490208</v>
      </c>
      <c r="G44" s="259">
        <f>IFERROR(G43/$U43,0)</f>
        <v>4.8498414474911393E-3</v>
      </c>
      <c r="H44" s="259"/>
      <c r="I44" s="259">
        <f>IFERROR(I43/$U43,0)</f>
        <v>0.20499906733818318</v>
      </c>
      <c r="J44" s="259">
        <f t="shared" ref="J44:L44" si="33">IFERROR(J43/$U43,0)</f>
        <v>7.4612945346017538E-3</v>
      </c>
      <c r="K44" s="259"/>
      <c r="L44" s="259">
        <f t="shared" si="33"/>
        <v>5.6146241372878193E-2</v>
      </c>
      <c r="M44" s="259"/>
      <c r="N44" s="259"/>
      <c r="O44" s="259"/>
      <c r="P44" s="259"/>
      <c r="Q44" s="259"/>
      <c r="R44" s="259"/>
      <c r="S44" s="259">
        <f t="shared" ref="S44:T44" si="34">IFERROR(S43/$U43,0)</f>
        <v>3.7306472673008767E-4</v>
      </c>
      <c r="T44" s="259">
        <f t="shared" si="34"/>
        <v>1.9212833426599515E-2</v>
      </c>
      <c r="U44" s="259">
        <f t="shared" si="10"/>
        <v>0.99999999999999989</v>
      </c>
      <c r="V44" s="336">
        <f>U43/V43</f>
        <v>0.54776744661285381</v>
      </c>
    </row>
    <row r="45" spans="1:22" s="21" customFormat="1" ht="18.95" customHeight="1" x14ac:dyDescent="0.25">
      <c r="A45" s="346">
        <v>20</v>
      </c>
      <c r="B45" s="348" t="s">
        <v>83</v>
      </c>
      <c r="C45" s="388">
        <v>7</v>
      </c>
      <c r="D45" s="234">
        <f>LARGE(E45:R45,1)-LARGE(E45:R45,2)</f>
        <v>610</v>
      </c>
      <c r="E45" s="235">
        <f>'20. OTAEZ'!E53</f>
        <v>12</v>
      </c>
      <c r="F45" s="235">
        <f>'AYUNTAMIENTOS CON COALICIÓN'!G45</f>
        <v>371</v>
      </c>
      <c r="G45" s="235">
        <f>'20. OTAEZ'!G53</f>
        <v>16</v>
      </c>
      <c r="H45" s="239">
        <f>'AYUNTAMIENTOS CON COALICIÓN'!H45</f>
        <v>0</v>
      </c>
      <c r="I45" s="235">
        <f>'AYUNTAMIENTOS CON COALICIÓN'!I45</f>
        <v>107</v>
      </c>
      <c r="J45" s="235">
        <f>'AYUNTAMIENTOS CON COALICIÓN'!J45</f>
        <v>811</v>
      </c>
      <c r="K45" s="239">
        <f>'AYUNTAMIENTOS CON COALICIÓN'!K45</f>
        <v>0</v>
      </c>
      <c r="L45" s="235">
        <f>'AYUNTAMIENTOS CON COALICIÓN'!L45</f>
        <v>1421</v>
      </c>
      <c r="M45" s="239">
        <f>'AYUNTAMIENTOS CON COALICIÓN'!M45</f>
        <v>0</v>
      </c>
      <c r="N45" s="239">
        <f>'AYUNTAMIENTOS CON COALICIÓN'!N45</f>
        <v>0</v>
      </c>
      <c r="O45" s="239">
        <f>'AYUNTAMIENTOS CON COALICIÓN'!O45</f>
        <v>0</v>
      </c>
      <c r="P45" s="239">
        <f>'AYUNTAMIENTOS CON COALICIÓN'!P45</f>
        <v>0</v>
      </c>
      <c r="Q45" s="239">
        <f>'AYUNTAMIENTOS CON COALICIÓN'!Q45</f>
        <v>0</v>
      </c>
      <c r="R45" s="239">
        <f>'AYUNTAMIENTOS CON COALICIÓN'!R45</f>
        <v>0</v>
      </c>
      <c r="S45" s="234">
        <f>'AYUNTAMIENTOS CON COALICIÓN'!S45</f>
        <v>0</v>
      </c>
      <c r="T45" s="234">
        <f>'AYUNTAMIENTOS CON COALICIÓN'!T45</f>
        <v>33</v>
      </c>
      <c r="U45" s="236">
        <f t="shared" si="10"/>
        <v>2771</v>
      </c>
      <c r="V45" s="315">
        <f>'20. OTAEZ'!$P$45</f>
        <v>3867</v>
      </c>
    </row>
    <row r="46" spans="1:22" s="21" customFormat="1" ht="18.95" customHeight="1" x14ac:dyDescent="0.25">
      <c r="A46" s="354"/>
      <c r="B46" s="355"/>
      <c r="C46" s="389"/>
      <c r="D46" s="259">
        <f>IFERROR(D45/$U45,0)</f>
        <v>0.22013713460844461</v>
      </c>
      <c r="E46" s="259">
        <f>IFERROR(E45/$U45,0)</f>
        <v>4.3305665824612052E-3</v>
      </c>
      <c r="F46" s="259">
        <f>IFERROR(F45/$U45,0)</f>
        <v>0.13388668350775892</v>
      </c>
      <c r="G46" s="259">
        <f>IFERROR(G45/$U45,0)</f>
        <v>5.77408877661494E-3</v>
      </c>
      <c r="H46" s="259"/>
      <c r="I46" s="259">
        <f>IFERROR(I45/$U45,0)</f>
        <v>3.8614218693612416E-2</v>
      </c>
      <c r="J46" s="259">
        <f t="shared" ref="J46:L46" si="35">IFERROR(J45/$U45,0)</f>
        <v>0.29267412486466982</v>
      </c>
      <c r="K46" s="259"/>
      <c r="L46" s="259">
        <f t="shared" si="35"/>
        <v>0.51281125947311434</v>
      </c>
      <c r="M46" s="259"/>
      <c r="N46" s="259"/>
      <c r="O46" s="259"/>
      <c r="P46" s="259"/>
      <c r="Q46" s="259"/>
      <c r="R46" s="259"/>
      <c r="S46" s="259">
        <f t="shared" ref="S46:T46" si="36">IFERROR(S45/$U45,0)</f>
        <v>0</v>
      </c>
      <c r="T46" s="259">
        <f t="shared" si="36"/>
        <v>1.1909058101768314E-2</v>
      </c>
      <c r="U46" s="259">
        <f t="shared" si="10"/>
        <v>1</v>
      </c>
      <c r="V46" s="336">
        <f>U45/V45</f>
        <v>0.71657615722782519</v>
      </c>
    </row>
    <row r="47" spans="1:22" s="21" customFormat="1" ht="18.95" customHeight="1" x14ac:dyDescent="0.25">
      <c r="A47" s="356">
        <v>21</v>
      </c>
      <c r="B47" s="357" t="s">
        <v>85</v>
      </c>
      <c r="C47" s="386">
        <v>7</v>
      </c>
      <c r="D47" s="234">
        <f>LARGE(E47:R47,1)-LARGE(E47:R47,2)</f>
        <v>963</v>
      </c>
      <c r="E47" s="261">
        <f>'21. PANUCO DE CORONADO'!E64</f>
        <v>2231</v>
      </c>
      <c r="F47" s="261">
        <f>'AYUNTAMIENTOS CON COALICIÓN'!G47</f>
        <v>3194</v>
      </c>
      <c r="G47" s="261">
        <f>'21. PANUCO DE CORONADO'!G64</f>
        <v>52</v>
      </c>
      <c r="H47" s="261">
        <f>'AYUNTAMIENTOS CON COALICIÓN'!H47</f>
        <v>79</v>
      </c>
      <c r="I47" s="261">
        <f>'AYUNTAMIENTOS CON COALICIÓN'!I47</f>
        <v>269</v>
      </c>
      <c r="J47" s="332">
        <f>'AYUNTAMIENTOS CON COALICIÓN'!J47</f>
        <v>0</v>
      </c>
      <c r="K47" s="261">
        <f>'AYUNTAMIENTOS CON COALICIÓN'!K47</f>
        <v>43</v>
      </c>
      <c r="L47" s="261">
        <f>'AYUNTAMIENTOS CON COALICIÓN'!L47</f>
        <v>427</v>
      </c>
      <c r="M47" s="332">
        <f>'AYUNTAMIENTOS CON COALICIÓN'!M47</f>
        <v>0</v>
      </c>
      <c r="N47" s="332">
        <f>'AYUNTAMIENTOS CON COALICIÓN'!N47</f>
        <v>0</v>
      </c>
      <c r="O47" s="332">
        <f>'AYUNTAMIENTOS CON COALICIÓN'!O47</f>
        <v>0</v>
      </c>
      <c r="P47" s="332">
        <f>'AYUNTAMIENTOS CON COALICIÓN'!P47</f>
        <v>0</v>
      </c>
      <c r="Q47" s="332">
        <f>'AYUNTAMIENTOS CON COALICIÓN'!Q47</f>
        <v>0</v>
      </c>
      <c r="R47" s="332">
        <f>'AYUNTAMIENTOS CON COALICIÓN'!R47</f>
        <v>0</v>
      </c>
      <c r="S47" s="234">
        <f>'AYUNTAMIENTOS CON COALICIÓN'!S47</f>
        <v>0</v>
      </c>
      <c r="T47" s="234">
        <f>'AYUNTAMIENTOS CON COALICIÓN'!T47</f>
        <v>124</v>
      </c>
      <c r="U47" s="236">
        <f t="shared" si="10"/>
        <v>6419</v>
      </c>
      <c r="V47" s="315">
        <f>'21. PANUCO DE CORONADO'!$Q$56</f>
        <v>10942</v>
      </c>
    </row>
    <row r="48" spans="1:22" s="21" customFormat="1" ht="18.95" customHeight="1" x14ac:dyDescent="0.25">
      <c r="A48" s="356"/>
      <c r="B48" s="357"/>
      <c r="C48" s="387"/>
      <c r="D48" s="259">
        <f t="shared" ref="D48:I48" si="37">IFERROR(D47/$U47,0)</f>
        <v>0.1500233681258763</v>
      </c>
      <c r="E48" s="259">
        <f t="shared" si="37"/>
        <v>0.34756192553357218</v>
      </c>
      <c r="F48" s="259">
        <f t="shared" si="37"/>
        <v>0.49758529365944854</v>
      </c>
      <c r="G48" s="259">
        <f t="shared" si="37"/>
        <v>8.1009503037856364E-3</v>
      </c>
      <c r="H48" s="259">
        <f t="shared" si="37"/>
        <v>1.2307212961520486E-2</v>
      </c>
      <c r="I48" s="259">
        <f t="shared" si="37"/>
        <v>4.1906839071506462E-2</v>
      </c>
      <c r="J48" s="259"/>
      <c r="K48" s="259">
        <f>IFERROR(K47/$U47,0)</f>
        <v>6.6988627512073531E-3</v>
      </c>
      <c r="L48" s="259">
        <f t="shared" ref="L48" si="38">IFERROR(L47/$U47,0)</f>
        <v>6.6521264994547441E-2</v>
      </c>
      <c r="M48" s="259"/>
      <c r="N48" s="259"/>
      <c r="O48" s="259"/>
      <c r="P48" s="259"/>
      <c r="Q48" s="259"/>
      <c r="R48" s="259"/>
      <c r="S48" s="259">
        <f t="shared" ref="S48:T48" si="39">IFERROR(S47/$U47,0)</f>
        <v>0</v>
      </c>
      <c r="T48" s="259">
        <f t="shared" si="39"/>
        <v>1.9317650724411901E-2</v>
      </c>
      <c r="U48" s="259">
        <f t="shared" si="10"/>
        <v>1</v>
      </c>
      <c r="V48" s="336">
        <f>U47/V47</f>
        <v>0.58663864010235789</v>
      </c>
    </row>
    <row r="49" spans="1:22" s="21" customFormat="1" ht="18.95" customHeight="1" x14ac:dyDescent="0.25">
      <c r="A49" s="346">
        <v>22</v>
      </c>
      <c r="B49" s="348" t="s">
        <v>87</v>
      </c>
      <c r="C49" s="388">
        <v>7</v>
      </c>
      <c r="D49" s="234">
        <f>LARGE(E49:R49,1)-LARGE(E49:R49,2)</f>
        <v>553</v>
      </c>
      <c r="E49" s="235">
        <f>'22. PEÑON BLANCO'!$E$56</f>
        <v>1500</v>
      </c>
      <c r="F49" s="235">
        <f>'AYUNTAMIENTOS CON COALICIÓN'!G49</f>
        <v>2053</v>
      </c>
      <c r="G49" s="235">
        <f>'22. PEÑON BLANCO'!$G$56</f>
        <v>41</v>
      </c>
      <c r="H49" s="235">
        <f>'AYUNTAMIENTOS CON COALICIÓN'!H49</f>
        <v>70</v>
      </c>
      <c r="I49" s="239">
        <f>'AYUNTAMIENTOS CON COALICIÓN'!I49</f>
        <v>0</v>
      </c>
      <c r="J49" s="239">
        <f>'AYUNTAMIENTOS CON COALICIÓN'!J49</f>
        <v>0</v>
      </c>
      <c r="K49" s="235">
        <f>'AYUNTAMIENTOS CON COALICIÓN'!K49</f>
        <v>130</v>
      </c>
      <c r="L49" s="235">
        <f>'AYUNTAMIENTOS CON COALICIÓN'!L49</f>
        <v>1366</v>
      </c>
      <c r="M49" s="239">
        <f>'AYUNTAMIENTOS CON COALICIÓN'!M49</f>
        <v>0</v>
      </c>
      <c r="N49" s="239">
        <f>'AYUNTAMIENTOS CON COALICIÓN'!N49</f>
        <v>0</v>
      </c>
      <c r="O49" s="239">
        <f>'AYUNTAMIENTOS CON COALICIÓN'!O49</f>
        <v>0</v>
      </c>
      <c r="P49" s="239">
        <f>'AYUNTAMIENTOS CON COALICIÓN'!P49</f>
        <v>0</v>
      </c>
      <c r="Q49" s="239">
        <f>'AYUNTAMIENTOS CON COALICIÓN'!Q49</f>
        <v>0</v>
      </c>
      <c r="R49" s="239">
        <f>'AYUNTAMIENTOS CON COALICIÓN'!R49</f>
        <v>0</v>
      </c>
      <c r="S49" s="234">
        <f>'AYUNTAMIENTOS CON COALICIÓN'!S49</f>
        <v>0</v>
      </c>
      <c r="T49" s="234">
        <f>'AYUNTAMIENTOS CON COALICIÓN'!T49</f>
        <v>99</v>
      </c>
      <c r="U49" s="236">
        <f t="shared" si="10"/>
        <v>5259</v>
      </c>
      <c r="V49" s="316">
        <f>'22. PEÑON BLANCO'!$P$48</f>
        <v>8442</v>
      </c>
    </row>
    <row r="50" spans="1:22" s="21" customFormat="1" ht="18.95" customHeight="1" x14ac:dyDescent="0.25">
      <c r="A50" s="347"/>
      <c r="B50" s="349"/>
      <c r="C50" s="389"/>
      <c r="D50" s="259">
        <f>IFERROR(D49/$U49,0)</f>
        <v>0.10515307092603156</v>
      </c>
      <c r="E50" s="259">
        <f>IFERROR(E49/$U49,0)</f>
        <v>0.2852253280091272</v>
      </c>
      <c r="F50" s="259">
        <f t="shared" ref="F50:G50" si="40">IFERROR(F49/$U49,0)</f>
        <v>0.3903783989351588</v>
      </c>
      <c r="G50" s="259">
        <f t="shared" si="40"/>
        <v>7.7961589655828108E-3</v>
      </c>
      <c r="H50" s="259">
        <f>IFERROR(H49/$U49,0)</f>
        <v>1.3310515307092603E-2</v>
      </c>
      <c r="I50" s="259"/>
      <c r="J50" s="259"/>
      <c r="K50" s="259">
        <f>IFERROR(K49/$U49,0)</f>
        <v>2.4719528427457692E-2</v>
      </c>
      <c r="L50" s="259">
        <f t="shared" ref="L50" si="41">IFERROR(L49/$U49,0)</f>
        <v>0.25974519870697849</v>
      </c>
      <c r="M50" s="259"/>
      <c r="N50" s="259"/>
      <c r="O50" s="259"/>
      <c r="P50" s="259"/>
      <c r="Q50" s="259"/>
      <c r="R50" s="259"/>
      <c r="S50" s="259">
        <f t="shared" ref="S50:T50" si="42">IFERROR(S49/$U49,0)</f>
        <v>0</v>
      </c>
      <c r="T50" s="259">
        <f t="shared" si="42"/>
        <v>1.8824871648602397E-2</v>
      </c>
      <c r="U50" s="259">
        <f t="shared" si="10"/>
        <v>1</v>
      </c>
      <c r="V50" s="336">
        <f>U49/V49</f>
        <v>0.62295664534470507</v>
      </c>
    </row>
    <row r="51" spans="1:22" s="21" customFormat="1" ht="18.95" customHeight="1" x14ac:dyDescent="0.25">
      <c r="A51" s="356">
        <v>23</v>
      </c>
      <c r="B51" s="357" t="s">
        <v>69</v>
      </c>
      <c r="C51" s="386">
        <v>9</v>
      </c>
      <c r="D51" s="234">
        <f>LARGE(E51:R51,1)-LARGE(E51:R51,2)</f>
        <v>781</v>
      </c>
      <c r="E51" s="235">
        <f>'23. POANAS'!E85</f>
        <v>3075</v>
      </c>
      <c r="F51" s="235">
        <f>'AYUNTAMIENTOS CON COALICIÓN'!G51</f>
        <v>3253</v>
      </c>
      <c r="G51" s="235">
        <f>'23. POANAS'!G85</f>
        <v>163</v>
      </c>
      <c r="H51" s="235">
        <f>'AYUNTAMIENTOS CON COALICIÓN'!H51</f>
        <v>612</v>
      </c>
      <c r="I51" s="235">
        <f>'AYUNTAMIENTOS CON COALICIÓN'!I51</f>
        <v>127</v>
      </c>
      <c r="J51" s="235">
        <f>'AYUNTAMIENTOS CON COALICIÓN'!J51</f>
        <v>4034</v>
      </c>
      <c r="K51" s="235">
        <f>'AYUNTAMIENTOS CON COALICIÓN'!K51</f>
        <v>22</v>
      </c>
      <c r="L51" s="235">
        <f>'AYUNTAMIENTOS CON COALICIÓN'!L51</f>
        <v>502</v>
      </c>
      <c r="M51" s="239">
        <f>'AYUNTAMIENTOS CON COALICIÓN'!M51</f>
        <v>0</v>
      </c>
      <c r="N51" s="239">
        <f>'AYUNTAMIENTOS CON COALICIÓN'!N51</f>
        <v>0</v>
      </c>
      <c r="O51" s="239">
        <f>'AYUNTAMIENTOS CON COALICIÓN'!O51</f>
        <v>0</v>
      </c>
      <c r="P51" s="239">
        <f>'AYUNTAMIENTOS CON COALICIÓN'!P51</f>
        <v>0</v>
      </c>
      <c r="Q51" s="239">
        <f>'AYUNTAMIENTOS CON COALICIÓN'!Q51</f>
        <v>0</v>
      </c>
      <c r="R51" s="239">
        <f>'AYUNTAMIENTOS CON COALICIÓN'!R51</f>
        <v>0</v>
      </c>
      <c r="S51" s="234">
        <f>'AYUNTAMIENTOS CON COALICIÓN'!S51</f>
        <v>5</v>
      </c>
      <c r="T51" s="234">
        <f>'AYUNTAMIENTOS CON COALICIÓN'!T51</f>
        <v>214</v>
      </c>
      <c r="U51" s="236">
        <f t="shared" si="10"/>
        <v>12007</v>
      </c>
      <c r="V51" s="315">
        <f>'23. POANAS'!$R$77</f>
        <v>19569</v>
      </c>
    </row>
    <row r="52" spans="1:22" s="21" customFormat="1" ht="18.95" customHeight="1" x14ac:dyDescent="0.25">
      <c r="A52" s="356"/>
      <c r="B52" s="357"/>
      <c r="C52" s="387"/>
      <c r="D52" s="259">
        <f t="shared" ref="D52:L52" si="43">IFERROR(D51/$U51,0)</f>
        <v>6.504539018905639E-2</v>
      </c>
      <c r="E52" s="259">
        <f t="shared" si="43"/>
        <v>0.25610060797867912</v>
      </c>
      <c r="F52" s="259">
        <f t="shared" si="43"/>
        <v>0.27092529357874573</v>
      </c>
      <c r="G52" s="259">
        <f t="shared" si="43"/>
        <v>1.3575414341634047E-2</v>
      </c>
      <c r="H52" s="259">
        <f t="shared" si="43"/>
        <v>5.0970267344049303E-2</v>
      </c>
      <c r="I52" s="259">
        <f t="shared" si="43"/>
        <v>1.0577163321395853E-2</v>
      </c>
      <c r="J52" s="259">
        <f t="shared" si="43"/>
        <v>0.33597068376780209</v>
      </c>
      <c r="K52" s="259">
        <f t="shared" si="43"/>
        <v>1.8322645123677855E-3</v>
      </c>
      <c r="L52" s="259">
        <f t="shared" si="43"/>
        <v>4.180894478221038E-2</v>
      </c>
      <c r="M52" s="259"/>
      <c r="N52" s="259"/>
      <c r="O52" s="259"/>
      <c r="P52" s="259"/>
      <c r="Q52" s="259"/>
      <c r="R52" s="259"/>
      <c r="S52" s="259">
        <f t="shared" ref="S52:T52" si="44">IFERROR(S51/$U51,0)</f>
        <v>4.1642375281086033E-4</v>
      </c>
      <c r="T52" s="259">
        <f t="shared" si="44"/>
        <v>1.7822936620304822E-2</v>
      </c>
      <c r="U52" s="259">
        <f t="shared" si="10"/>
        <v>0.99999999999999978</v>
      </c>
      <c r="V52" s="336">
        <f>U51/V51</f>
        <v>0.61357248709693901</v>
      </c>
    </row>
    <row r="53" spans="1:22" s="21" customFormat="1" ht="18.95" customHeight="1" x14ac:dyDescent="0.25">
      <c r="A53" s="346">
        <v>24</v>
      </c>
      <c r="B53" s="348" t="s">
        <v>72</v>
      </c>
      <c r="C53" s="388">
        <v>9</v>
      </c>
      <c r="D53" s="234">
        <f>LARGE(E53:R53,1)-LARGE(E53:R53,2)</f>
        <v>1387</v>
      </c>
      <c r="E53" s="235">
        <f>'24, PUEBLO NUEVO'!$E$136</f>
        <v>4315</v>
      </c>
      <c r="F53" s="235">
        <f>'AYUNTAMIENTOS CON COALICIÓN'!G53</f>
        <v>5702</v>
      </c>
      <c r="G53" s="235">
        <f>'24, PUEBLO NUEVO'!$G$136</f>
        <v>406</v>
      </c>
      <c r="H53" s="235">
        <f>'AYUNTAMIENTOS CON COALICIÓN'!H53</f>
        <v>439</v>
      </c>
      <c r="I53" s="235">
        <f>'AYUNTAMIENTOS CON COALICIÓN'!I53</f>
        <v>155</v>
      </c>
      <c r="J53" s="235">
        <f>'AYUNTAMIENTOS CON COALICIÓN'!J53</f>
        <v>272</v>
      </c>
      <c r="K53" s="235">
        <f>'AYUNTAMIENTOS CON COALICIÓN'!K53</f>
        <v>161</v>
      </c>
      <c r="L53" s="235">
        <f>'AYUNTAMIENTOS CON COALICIÓN'!L53</f>
        <v>4180</v>
      </c>
      <c r="M53" s="239">
        <f>'AYUNTAMIENTOS CON COALICIÓN'!M53</f>
        <v>0</v>
      </c>
      <c r="N53" s="239">
        <f>'AYUNTAMIENTOS CON COALICIÓN'!N53</f>
        <v>0</v>
      </c>
      <c r="O53" s="239">
        <f>'AYUNTAMIENTOS CON COALICIÓN'!O53</f>
        <v>0</v>
      </c>
      <c r="P53" s="239">
        <f>'AYUNTAMIENTOS CON COALICIÓN'!P53</f>
        <v>0</v>
      </c>
      <c r="Q53" s="239">
        <f>'AYUNTAMIENTOS CON COALICIÓN'!Q53</f>
        <v>0</v>
      </c>
      <c r="R53" s="239">
        <f>'AYUNTAMIENTOS CON COALICIÓN'!R53</f>
        <v>0</v>
      </c>
      <c r="S53" s="234">
        <f>'AYUNTAMIENTOS CON COALICIÓN'!S53</f>
        <v>6</v>
      </c>
      <c r="T53" s="234">
        <f>'AYUNTAMIENTOS CON COALICIÓN'!T53</f>
        <v>422</v>
      </c>
      <c r="U53" s="236">
        <f t="shared" si="10"/>
        <v>16058</v>
      </c>
      <c r="V53" s="315">
        <f>'24, PUEBLO NUEVO'!$R$128</f>
        <v>33109</v>
      </c>
    </row>
    <row r="54" spans="1:22" s="21" customFormat="1" ht="18.95" customHeight="1" x14ac:dyDescent="0.25">
      <c r="A54" s="347"/>
      <c r="B54" s="349"/>
      <c r="C54" s="389"/>
      <c r="D54" s="259">
        <f t="shared" ref="D54:L54" si="45">IFERROR(D53/$U53,0)</f>
        <v>8.637439282600573E-2</v>
      </c>
      <c r="E54" s="259">
        <f t="shared" si="45"/>
        <v>0.26871341387470421</v>
      </c>
      <c r="F54" s="259">
        <f t="shared" si="45"/>
        <v>0.35508780670070994</v>
      </c>
      <c r="G54" s="259">
        <f t="shared" si="45"/>
        <v>2.5283347863993024E-2</v>
      </c>
      <c r="H54" s="259">
        <f t="shared" si="45"/>
        <v>2.7338398306140241E-2</v>
      </c>
      <c r="I54" s="259">
        <f t="shared" si="45"/>
        <v>9.6525096525096523E-3</v>
      </c>
      <c r="J54" s="259">
        <f t="shared" si="45"/>
        <v>1.6938597583758874E-2</v>
      </c>
      <c r="K54" s="259">
        <f t="shared" si="45"/>
        <v>1.0026155187445511E-2</v>
      </c>
      <c r="L54" s="259">
        <f t="shared" si="45"/>
        <v>0.26030638933864741</v>
      </c>
      <c r="M54" s="259"/>
      <c r="N54" s="259"/>
      <c r="O54" s="259"/>
      <c r="P54" s="259"/>
      <c r="Q54" s="259"/>
      <c r="R54" s="259"/>
      <c r="S54" s="259">
        <f t="shared" ref="S54:T54" si="46">IFERROR(S53/$U53,0)</f>
        <v>3.7364553493585752E-4</v>
      </c>
      <c r="T54" s="259">
        <f t="shared" si="46"/>
        <v>2.6279735957155312E-2</v>
      </c>
      <c r="U54" s="259">
        <f t="shared" si="10"/>
        <v>1.0000000000000002</v>
      </c>
      <c r="V54" s="336">
        <f>U53/V53</f>
        <v>0.48500407744117913</v>
      </c>
    </row>
    <row r="55" spans="1:22" s="21" customFormat="1" ht="18.95" customHeight="1" x14ac:dyDescent="0.25">
      <c r="A55" s="356">
        <v>25</v>
      </c>
      <c r="B55" s="357" t="s">
        <v>71</v>
      </c>
      <c r="C55" s="386">
        <v>7</v>
      </c>
      <c r="D55" s="234">
        <f>LARGE(E55:R55,1)-LARGE(E55:R55,2)</f>
        <v>204</v>
      </c>
      <c r="E55" s="235">
        <f>'25. RODEO'!$E$67</f>
        <v>1520</v>
      </c>
      <c r="F55" s="235">
        <f>'AYUNTAMIENTOS CON COALICIÓN'!G55</f>
        <v>1186</v>
      </c>
      <c r="G55" s="235">
        <f>'25. RODEO'!$G$67</f>
        <v>1724</v>
      </c>
      <c r="H55" s="239">
        <f>'AYUNTAMIENTOS CON COALICIÓN'!H55</f>
        <v>0</v>
      </c>
      <c r="I55" s="239">
        <f>'AYUNTAMIENTOS CON COALICIÓN'!I55</f>
        <v>0</v>
      </c>
      <c r="J55" s="235">
        <f>'AYUNTAMIENTOS CON COALICIÓN'!J55</f>
        <v>866</v>
      </c>
      <c r="K55" s="235">
        <f>'AYUNTAMIENTOS CON COALICIÓN'!K55</f>
        <v>67</v>
      </c>
      <c r="L55" s="235">
        <f>'AYUNTAMIENTOS CON COALICIÓN'!L55</f>
        <v>410</v>
      </c>
      <c r="M55" s="239">
        <f>'AYUNTAMIENTOS CON COALICIÓN'!M55</f>
        <v>0</v>
      </c>
      <c r="N55" s="239">
        <f>'AYUNTAMIENTOS CON COALICIÓN'!N55</f>
        <v>0</v>
      </c>
      <c r="O55" s="239">
        <f>'AYUNTAMIENTOS CON COALICIÓN'!O55</f>
        <v>0</v>
      </c>
      <c r="P55" s="239">
        <f>'AYUNTAMIENTOS CON COALICIÓN'!P55</f>
        <v>0</v>
      </c>
      <c r="Q55" s="239">
        <f>'AYUNTAMIENTOS CON COALICIÓN'!Q55</f>
        <v>0</v>
      </c>
      <c r="R55" s="239">
        <f>'AYUNTAMIENTOS CON COALICIÓN'!R55</f>
        <v>0</v>
      </c>
      <c r="S55" s="234">
        <f>'AYUNTAMIENTOS CON COALICIÓN'!S55</f>
        <v>10</v>
      </c>
      <c r="T55" s="234">
        <f>'AYUNTAMIENTOS CON COALICIÓN'!T55</f>
        <v>91</v>
      </c>
      <c r="U55" s="236">
        <f t="shared" si="10"/>
        <v>5874</v>
      </c>
      <c r="V55" s="315">
        <f>'25. RODEO'!$P$59</f>
        <v>9957</v>
      </c>
    </row>
    <row r="56" spans="1:22" s="21" customFormat="1" ht="18.95" customHeight="1" x14ac:dyDescent="0.25">
      <c r="A56" s="356"/>
      <c r="B56" s="357"/>
      <c r="C56" s="387"/>
      <c r="D56" s="259">
        <f>IFERROR(D55/$U55,0)</f>
        <v>3.472931562819203E-2</v>
      </c>
      <c r="E56" s="259">
        <f>IFERROR(E55/$U55,0)</f>
        <v>0.25876744977868571</v>
      </c>
      <c r="F56" s="259">
        <f>IFERROR(F55/$U55,0)</f>
        <v>0.20190670752468506</v>
      </c>
      <c r="G56" s="259">
        <f>IFERROR(G55/$U55,0)</f>
        <v>0.29349676540687775</v>
      </c>
      <c r="H56" s="259"/>
      <c r="I56" s="259"/>
      <c r="J56" s="259">
        <f>IFERROR(J55/$U55,0)</f>
        <v>0.1474293496765407</v>
      </c>
      <c r="K56" s="259">
        <f>IFERROR(K55/$U55,0)</f>
        <v>1.1406196799455226E-2</v>
      </c>
      <c r="L56" s="259">
        <f>IFERROR(L55/$U55,0)</f>
        <v>6.9799114742934973E-2</v>
      </c>
      <c r="M56" s="259"/>
      <c r="N56" s="259"/>
      <c r="O56" s="259"/>
      <c r="P56" s="259"/>
      <c r="Q56" s="259"/>
      <c r="R56" s="259"/>
      <c r="S56" s="259">
        <f t="shared" ref="S56:U56" si="47">IFERROR(S55/$U55,0)</f>
        <v>1.7024174327545114E-3</v>
      </c>
      <c r="T56" s="259">
        <f t="shared" si="47"/>
        <v>1.5491998638066053E-2</v>
      </c>
      <c r="U56" s="259">
        <f t="shared" si="47"/>
        <v>1</v>
      </c>
      <c r="V56" s="336">
        <f>U55/V55</f>
        <v>0.58993672793009944</v>
      </c>
    </row>
    <row r="57" spans="1:22" s="21" customFormat="1" ht="18.95" customHeight="1" x14ac:dyDescent="0.25">
      <c r="A57" s="346">
        <v>26</v>
      </c>
      <c r="B57" s="348" t="s">
        <v>74</v>
      </c>
      <c r="C57" s="388">
        <v>7</v>
      </c>
      <c r="D57" s="234">
        <f>LARGE(E57:R57,1)-LARGE(E57:R57,2)</f>
        <v>158</v>
      </c>
      <c r="E57" s="235">
        <f>'26. SAN BERNARDO'!$E$47</f>
        <v>915</v>
      </c>
      <c r="F57" s="235">
        <f>'AYUNTAMIENTOS CON COALICIÓN'!G57</f>
        <v>757</v>
      </c>
      <c r="G57" s="235">
        <f>'26. SAN BERNARDO'!$G$47</f>
        <v>43</v>
      </c>
      <c r="H57" s="239">
        <f>'AYUNTAMIENTOS CON COALICIÓN'!H57</f>
        <v>0</v>
      </c>
      <c r="I57" s="239">
        <f>'AYUNTAMIENTOS CON COALICIÓN'!I57</f>
        <v>0</v>
      </c>
      <c r="J57" s="239">
        <f>'AYUNTAMIENTOS CON COALICIÓN'!J57</f>
        <v>0</v>
      </c>
      <c r="K57" s="239">
        <f>'AYUNTAMIENTOS CON COALICIÓN'!K57</f>
        <v>0</v>
      </c>
      <c r="L57" s="235">
        <f>'AYUNTAMIENTOS CON COALICIÓN'!L57</f>
        <v>74</v>
      </c>
      <c r="M57" s="239">
        <f>'AYUNTAMIENTOS CON COALICIÓN'!M57</f>
        <v>0</v>
      </c>
      <c r="N57" s="239">
        <f>'AYUNTAMIENTOS CON COALICIÓN'!N57</f>
        <v>0</v>
      </c>
      <c r="O57" s="239">
        <f>'AYUNTAMIENTOS CON COALICIÓN'!O57</f>
        <v>0</v>
      </c>
      <c r="P57" s="239">
        <f>'AYUNTAMIENTOS CON COALICIÓN'!P57</f>
        <v>0</v>
      </c>
      <c r="Q57" s="239">
        <f>'AYUNTAMIENTOS CON COALICIÓN'!Q57</f>
        <v>0</v>
      </c>
      <c r="R57" s="239">
        <f>'AYUNTAMIENTOS CON COALICIÓN'!R57</f>
        <v>0</v>
      </c>
      <c r="S57" s="234">
        <f>'AYUNTAMIENTOS CON COALICIÓN'!S57</f>
        <v>0</v>
      </c>
      <c r="T57" s="234">
        <f>'AYUNTAMIENTOS CON COALICIÓN'!T57</f>
        <v>22</v>
      </c>
      <c r="U57" s="236">
        <f t="shared" ref="U57:U84" si="48">SUM(E57:T57)</f>
        <v>1811</v>
      </c>
      <c r="V57" s="315">
        <f>'26. SAN BERNARDO'!$N$39</f>
        <v>2736</v>
      </c>
    </row>
    <row r="58" spans="1:22" s="21" customFormat="1" ht="18.95" customHeight="1" x14ac:dyDescent="0.25">
      <c r="A58" s="347"/>
      <c r="B58" s="349"/>
      <c r="C58" s="389"/>
      <c r="D58" s="259">
        <f>IFERROR(D57/$U57,0)</f>
        <v>8.7244616234124786E-2</v>
      </c>
      <c r="E58" s="259">
        <f>IFERROR(E57/$U57,0)</f>
        <v>0.50524572059635564</v>
      </c>
      <c r="F58" s="259">
        <f>IFERROR(F57/$U57,0)</f>
        <v>0.41800110436223081</v>
      </c>
      <c r="G58" s="259">
        <f>IFERROR(G57/$U57,0)</f>
        <v>2.3743787962451683E-2</v>
      </c>
      <c r="H58" s="259"/>
      <c r="I58" s="259"/>
      <c r="J58" s="259"/>
      <c r="K58" s="259"/>
      <c r="L58" s="259">
        <f t="shared" ref="L58" si="49">IFERROR(L57/$U57,0)</f>
        <v>4.0861402540033134E-2</v>
      </c>
      <c r="M58" s="259"/>
      <c r="N58" s="259"/>
      <c r="O58" s="259"/>
      <c r="P58" s="259"/>
      <c r="Q58" s="259"/>
      <c r="R58" s="259"/>
      <c r="S58" s="259">
        <f t="shared" ref="S58:T58" si="50">IFERROR(S57/$U57,0)</f>
        <v>0</v>
      </c>
      <c r="T58" s="259">
        <f t="shared" si="50"/>
        <v>1.2147984538928768E-2</v>
      </c>
      <c r="U58" s="259">
        <f t="shared" si="48"/>
        <v>1</v>
      </c>
      <c r="V58" s="336">
        <f>U57/V57</f>
        <v>0.66191520467836262</v>
      </c>
    </row>
    <row r="59" spans="1:22" s="21" customFormat="1" ht="18.95" customHeight="1" x14ac:dyDescent="0.25">
      <c r="A59" s="356">
        <v>27</v>
      </c>
      <c r="B59" s="357" t="s">
        <v>76</v>
      </c>
      <c r="C59" s="386">
        <v>9</v>
      </c>
      <c r="D59" s="234">
        <f>LARGE(E59:R59,1)-LARGE(E59:R59,2)</f>
        <v>930</v>
      </c>
      <c r="E59" s="235">
        <f>'27, SAN DIMAS'!$E$98</f>
        <v>2973</v>
      </c>
      <c r="F59" s="235">
        <f>'AYUNTAMIENTOS CON COALICIÓN'!G59</f>
        <v>2043</v>
      </c>
      <c r="G59" s="235">
        <f>'27, SAN DIMAS'!$G$98</f>
        <v>139</v>
      </c>
      <c r="H59" s="239">
        <f>'AYUNTAMIENTOS CON COALICIÓN'!H59</f>
        <v>0</v>
      </c>
      <c r="I59" s="239">
        <f>'AYUNTAMIENTOS CON COALICIÓN'!I59</f>
        <v>0</v>
      </c>
      <c r="J59" s="235">
        <f>'AYUNTAMIENTOS CON COALICIÓN'!J59</f>
        <v>481</v>
      </c>
      <c r="K59" s="235">
        <f>'AYUNTAMIENTOS CON COALICIÓN'!K59</f>
        <v>86</v>
      </c>
      <c r="L59" s="235">
        <f>'AYUNTAMIENTOS CON COALICIÓN'!L59</f>
        <v>1819</v>
      </c>
      <c r="M59" s="239">
        <f>'AYUNTAMIENTOS CON COALICIÓN'!M59</f>
        <v>0</v>
      </c>
      <c r="N59" s="239">
        <f>'AYUNTAMIENTOS CON COALICIÓN'!N59</f>
        <v>0</v>
      </c>
      <c r="O59" s="239">
        <f>'AYUNTAMIENTOS CON COALICIÓN'!O59</f>
        <v>0</v>
      </c>
      <c r="P59" s="239">
        <f>'AYUNTAMIENTOS CON COALICIÓN'!P59</f>
        <v>0</v>
      </c>
      <c r="Q59" s="239">
        <f>'AYUNTAMIENTOS CON COALICIÓN'!Q59</f>
        <v>0</v>
      </c>
      <c r="R59" s="239">
        <f>'AYUNTAMIENTOS CON COALICIÓN'!R59</f>
        <v>0</v>
      </c>
      <c r="S59" s="234">
        <f>'AYUNTAMIENTOS CON COALICIÓN'!S59</f>
        <v>0</v>
      </c>
      <c r="T59" s="234">
        <f>'AYUNTAMIENTOS CON COALICIÓN'!T59</f>
        <v>114</v>
      </c>
      <c r="U59" s="236">
        <f t="shared" si="48"/>
        <v>7655</v>
      </c>
      <c r="V59" s="315">
        <f>'27, SAN DIMAS'!$P$90</f>
        <v>13711</v>
      </c>
    </row>
    <row r="60" spans="1:22" s="21" customFormat="1" ht="18.95" customHeight="1" x14ac:dyDescent="0.25">
      <c r="A60" s="356"/>
      <c r="B60" s="357"/>
      <c r="C60" s="387"/>
      <c r="D60" s="259">
        <f>IFERROR(D59/$U59,0)</f>
        <v>0.12148922273024167</v>
      </c>
      <c r="E60" s="259">
        <f>IFERROR(E59/$U59,0)</f>
        <v>0.38837361201828868</v>
      </c>
      <c r="F60" s="259">
        <f>IFERROR(F59/$U59,0)</f>
        <v>0.26688438928804703</v>
      </c>
      <c r="G60" s="259">
        <f>IFERROR(G59/$U59,0)</f>
        <v>1.8158066623122141E-2</v>
      </c>
      <c r="H60" s="259"/>
      <c r="I60" s="259"/>
      <c r="J60" s="259">
        <f>IFERROR(J59/$U59,0)</f>
        <v>6.2834748530372311E-2</v>
      </c>
      <c r="K60" s="259">
        <f>IFERROR(K59/$U59,0)</f>
        <v>1.1234487263226648E-2</v>
      </c>
      <c r="L60" s="259">
        <f>IFERROR(L59/$U59,0)</f>
        <v>0.23762246897452646</v>
      </c>
      <c r="M60" s="259"/>
      <c r="N60" s="259"/>
      <c r="O60" s="259"/>
      <c r="P60" s="259"/>
      <c r="Q60" s="259"/>
      <c r="R60" s="259"/>
      <c r="S60" s="259">
        <f t="shared" ref="S60:T60" si="51">IFERROR(S59/$U59,0)</f>
        <v>0</v>
      </c>
      <c r="T60" s="259">
        <f t="shared" si="51"/>
        <v>1.4892227302416721E-2</v>
      </c>
      <c r="U60" s="259">
        <f t="shared" si="48"/>
        <v>0.99999999999999989</v>
      </c>
      <c r="V60" s="336">
        <f>U59/V59</f>
        <v>0.55831084530668806</v>
      </c>
    </row>
    <row r="61" spans="1:22" s="21" customFormat="1" ht="18.95" customHeight="1" x14ac:dyDescent="0.25">
      <c r="A61" s="346">
        <v>28</v>
      </c>
      <c r="B61" s="348" t="s">
        <v>90</v>
      </c>
      <c r="C61" s="388">
        <v>7</v>
      </c>
      <c r="D61" s="234">
        <f>LARGE(E61:R61,1)-LARGE(E61:R61,2)</f>
        <v>293</v>
      </c>
      <c r="E61" s="235">
        <f>'28. SAN JUAN DE GUADALUPE'!E48</f>
        <v>369</v>
      </c>
      <c r="F61" s="235">
        <f>'AYUNTAMIENTOS CON COALICIÓN'!G61</f>
        <v>1080</v>
      </c>
      <c r="G61" s="235">
        <f>'28. SAN JUAN DE GUADALUPE'!G48</f>
        <v>705</v>
      </c>
      <c r="H61" s="235">
        <f>'AYUNTAMIENTOS CON COALICIÓN'!H61</f>
        <v>787</v>
      </c>
      <c r="I61" s="239">
        <f>'AYUNTAMIENTOS CON COALICIÓN'!I61</f>
        <v>0</v>
      </c>
      <c r="J61" s="239">
        <f>'AYUNTAMIENTOS CON COALICIÓN'!J61</f>
        <v>0</v>
      </c>
      <c r="K61" s="235">
        <f>'AYUNTAMIENTOS CON COALICIÓN'!K61</f>
        <v>12</v>
      </c>
      <c r="L61" s="235">
        <f>'AYUNTAMIENTOS CON COALICIÓN'!L61</f>
        <v>160</v>
      </c>
      <c r="M61" s="239">
        <f>'AYUNTAMIENTOS CON COALICIÓN'!M61</f>
        <v>0</v>
      </c>
      <c r="N61" s="239">
        <f>'AYUNTAMIENTOS CON COALICIÓN'!N61</f>
        <v>0</v>
      </c>
      <c r="O61" s="239">
        <f>'AYUNTAMIENTOS CON COALICIÓN'!O61</f>
        <v>0</v>
      </c>
      <c r="P61" s="239">
        <f>'AYUNTAMIENTOS CON COALICIÓN'!P61</f>
        <v>0</v>
      </c>
      <c r="Q61" s="239">
        <f>'AYUNTAMIENTOS CON COALICIÓN'!Q61</f>
        <v>0</v>
      </c>
      <c r="R61" s="239">
        <f>'AYUNTAMIENTOS CON COALICIÓN'!R61</f>
        <v>0</v>
      </c>
      <c r="S61" s="234">
        <f>'AYUNTAMIENTOS CON COALICIÓN'!S61</f>
        <v>0</v>
      </c>
      <c r="T61" s="234">
        <f>'AYUNTAMIENTOS CON COALICIÓN'!T61</f>
        <v>34</v>
      </c>
      <c r="U61" s="236">
        <f t="shared" si="48"/>
        <v>3147</v>
      </c>
      <c r="V61" s="315">
        <f>'28. SAN JUAN DE GUADALUPE'!$P$40</f>
        <v>4340</v>
      </c>
    </row>
    <row r="62" spans="1:22" s="21" customFormat="1" ht="18.95" customHeight="1" x14ac:dyDescent="0.25">
      <c r="A62" s="347"/>
      <c r="B62" s="349"/>
      <c r="C62" s="389"/>
      <c r="D62" s="259">
        <f>IFERROR(D61/$U61,0)</f>
        <v>9.3104544010168419E-2</v>
      </c>
      <c r="E62" s="259">
        <f>IFERROR(E61/$U61,0)</f>
        <v>0.11725452812202097</v>
      </c>
      <c r="F62" s="259">
        <f>IFERROR(F61/$U61,0)</f>
        <v>0.34318398474737843</v>
      </c>
      <c r="G62" s="259">
        <f>IFERROR(G61/$U61,0)</f>
        <v>0.22402287893231648</v>
      </c>
      <c r="H62" s="259">
        <f>IFERROR(H61/$U61,0)</f>
        <v>0.25007944073721006</v>
      </c>
      <c r="I62" s="259"/>
      <c r="J62" s="259"/>
      <c r="K62" s="259">
        <f>IFERROR(K61/$U61,0)</f>
        <v>3.8131553860819827E-3</v>
      </c>
      <c r="L62" s="259">
        <f t="shared" ref="L62" si="52">IFERROR(L61/$U61,0)</f>
        <v>5.0842071814426439E-2</v>
      </c>
      <c r="M62" s="259"/>
      <c r="N62" s="259"/>
      <c r="O62" s="259"/>
      <c r="P62" s="259"/>
      <c r="Q62" s="259"/>
      <c r="R62" s="259"/>
      <c r="S62" s="259">
        <f t="shared" ref="S62:T62" si="53">IFERROR(S61/$U61,0)</f>
        <v>0</v>
      </c>
      <c r="T62" s="259">
        <f t="shared" si="53"/>
        <v>1.0803940260565617E-2</v>
      </c>
      <c r="U62" s="259">
        <f t="shared" si="48"/>
        <v>1</v>
      </c>
      <c r="V62" s="336">
        <f>U61/V61</f>
        <v>0.72511520737327184</v>
      </c>
    </row>
    <row r="63" spans="1:22" s="21" customFormat="1" ht="18.95" customHeight="1" x14ac:dyDescent="0.25">
      <c r="A63" s="356">
        <v>29</v>
      </c>
      <c r="B63" s="357" t="s">
        <v>92</v>
      </c>
      <c r="C63" s="386">
        <v>7</v>
      </c>
      <c r="D63" s="234">
        <f>LARGE(E63:R63,1)-LARGE(E63:R63,2)</f>
        <v>732</v>
      </c>
      <c r="E63" s="235">
        <f>'29. SAN JUAN DEL RIO'!$E$72</f>
        <v>1031</v>
      </c>
      <c r="F63" s="235">
        <f>'AYUNTAMIENTOS CON COALICIÓN'!G63</f>
        <v>2531</v>
      </c>
      <c r="G63" s="235">
        <f>'29. SAN JUAN DEL RIO'!$G$72</f>
        <v>29</v>
      </c>
      <c r="H63" s="235">
        <f>'AYUNTAMIENTOS CON COALICIÓN'!H63</f>
        <v>300</v>
      </c>
      <c r="I63" s="239">
        <f>'AYUNTAMIENTOS CON COALICIÓN'!I63</f>
        <v>0</v>
      </c>
      <c r="J63" s="239">
        <f>'AYUNTAMIENTOS CON COALICIÓN'!J63</f>
        <v>0</v>
      </c>
      <c r="K63" s="235">
        <f>'AYUNTAMIENTOS CON COALICIÓN'!K63</f>
        <v>503</v>
      </c>
      <c r="L63" s="235">
        <f>'AYUNTAMIENTOS CON COALICIÓN'!L63</f>
        <v>1799</v>
      </c>
      <c r="M63" s="239">
        <f>'AYUNTAMIENTOS CON COALICIÓN'!M63</f>
        <v>0</v>
      </c>
      <c r="N63" s="239">
        <f>'AYUNTAMIENTOS CON COALICIÓN'!N63</f>
        <v>0</v>
      </c>
      <c r="O63" s="239">
        <f>'AYUNTAMIENTOS CON COALICIÓN'!O63</f>
        <v>0</v>
      </c>
      <c r="P63" s="239">
        <f>'AYUNTAMIENTOS CON COALICIÓN'!P63</f>
        <v>0</v>
      </c>
      <c r="Q63" s="239">
        <f>'AYUNTAMIENTOS CON COALICIÓN'!Q63</f>
        <v>0</v>
      </c>
      <c r="R63" s="239">
        <f>'AYUNTAMIENTOS CON COALICIÓN'!R63</f>
        <v>0</v>
      </c>
      <c r="S63" s="234">
        <f>'AYUNTAMIENTOS CON COALICIÓN'!S63</f>
        <v>0</v>
      </c>
      <c r="T63" s="234">
        <f>'AYUNTAMIENTOS CON COALICIÓN'!T63</f>
        <v>110</v>
      </c>
      <c r="U63" s="236">
        <f t="shared" si="48"/>
        <v>6303</v>
      </c>
      <c r="V63" s="315">
        <f>'29. SAN JUAN DEL RIO'!$P$64</f>
        <v>9966</v>
      </c>
    </row>
    <row r="64" spans="1:22" s="21" customFormat="1" ht="18.95" customHeight="1" x14ac:dyDescent="0.25">
      <c r="A64" s="356"/>
      <c r="B64" s="357"/>
      <c r="C64" s="387"/>
      <c r="D64" s="259">
        <f>IFERROR(D63/$U63,0)</f>
        <v>0.11613517372679677</v>
      </c>
      <c r="E64" s="259">
        <f>IFERROR(E63/$U63,0)</f>
        <v>0.16357290179279707</v>
      </c>
      <c r="F64" s="259">
        <f>IFERROR(F63/$U63,0)</f>
        <v>0.40155481516738062</v>
      </c>
      <c r="G64" s="259">
        <f>IFERROR(G63/$U63,0)</f>
        <v>4.6009836585752814E-3</v>
      </c>
      <c r="H64" s="259">
        <f>IFERROR(H63/$U63,0)</f>
        <v>4.7596382674916705E-2</v>
      </c>
      <c r="I64" s="259"/>
      <c r="J64" s="259"/>
      <c r="K64" s="259">
        <f>IFERROR(K63/$U63,0)</f>
        <v>7.9803268284943676E-2</v>
      </c>
      <c r="L64" s="259">
        <f t="shared" ref="L64" si="54">IFERROR(L63/$U63,0)</f>
        <v>0.28541964144058385</v>
      </c>
      <c r="M64" s="259"/>
      <c r="N64" s="259"/>
      <c r="O64" s="259"/>
      <c r="P64" s="259"/>
      <c r="Q64" s="259"/>
      <c r="R64" s="259"/>
      <c r="S64" s="259">
        <f t="shared" ref="S64:T64" si="55">IFERROR(S63/$U63,0)</f>
        <v>0</v>
      </c>
      <c r="T64" s="259">
        <f t="shared" si="55"/>
        <v>1.7452006980802792E-2</v>
      </c>
      <c r="U64" s="259">
        <f t="shared" si="48"/>
        <v>1</v>
      </c>
      <c r="V64" s="336">
        <f>U63/V63</f>
        <v>0.63245033112582782</v>
      </c>
    </row>
    <row r="65" spans="1:22" s="21" customFormat="1" ht="18.95" customHeight="1" x14ac:dyDescent="0.25">
      <c r="A65" s="346">
        <v>30</v>
      </c>
      <c r="B65" s="348" t="s">
        <v>94</v>
      </c>
      <c r="C65" s="388">
        <v>7</v>
      </c>
      <c r="D65" s="234">
        <f>LARGE(E65:R65,1)-LARGE(E65:R65,2)</f>
        <v>323</v>
      </c>
      <c r="E65" s="235">
        <f>'30. SAN LUIS DEL CORDERO'!E32</f>
        <v>669</v>
      </c>
      <c r="F65" s="235">
        <f>'AYUNTAMIENTOS CON COALICIÓN'!G65</f>
        <v>89</v>
      </c>
      <c r="G65" s="235">
        <f>'30. SAN LUIS DEL CORDERO'!G32</f>
        <v>17</v>
      </c>
      <c r="H65" s="239">
        <f>'AYUNTAMIENTOS CON COALICIÓN'!H65</f>
        <v>0</v>
      </c>
      <c r="I65" s="235">
        <f>'AYUNTAMIENTOS CON COALICIÓN'!I65</f>
        <v>83</v>
      </c>
      <c r="J65" s="239">
        <f>'AYUNTAMIENTOS CON COALICIÓN'!J65</f>
        <v>0</v>
      </c>
      <c r="K65" s="239">
        <f>'AYUNTAMIENTOS CON COALICIÓN'!K65</f>
        <v>0</v>
      </c>
      <c r="L65" s="235">
        <f>'AYUNTAMIENTOS CON COALICIÓN'!L65</f>
        <v>346</v>
      </c>
      <c r="M65" s="239">
        <f>'AYUNTAMIENTOS CON COALICIÓN'!M65</f>
        <v>0</v>
      </c>
      <c r="N65" s="239">
        <f>'AYUNTAMIENTOS CON COALICIÓN'!N65</f>
        <v>0</v>
      </c>
      <c r="O65" s="239">
        <f>'AYUNTAMIENTOS CON COALICIÓN'!O65</f>
        <v>0</v>
      </c>
      <c r="P65" s="239">
        <f>'AYUNTAMIENTOS CON COALICIÓN'!P65</f>
        <v>0</v>
      </c>
      <c r="Q65" s="239">
        <f>'AYUNTAMIENTOS CON COALICIÓN'!Q65</f>
        <v>0</v>
      </c>
      <c r="R65" s="239">
        <f>'AYUNTAMIENTOS CON COALICIÓN'!R65</f>
        <v>0</v>
      </c>
      <c r="S65" s="234">
        <f>'AYUNTAMIENTOS CON COALICIÓN'!S65</f>
        <v>0</v>
      </c>
      <c r="T65" s="234">
        <f>'AYUNTAMIENTOS CON COALICIÓN'!T65</f>
        <v>12</v>
      </c>
      <c r="U65" s="236">
        <f t="shared" si="48"/>
        <v>1216</v>
      </c>
      <c r="V65" s="316">
        <f>'30. SAN LUIS DEL CORDERO'!$O$24</f>
        <v>1868</v>
      </c>
    </row>
    <row r="66" spans="1:22" s="21" customFormat="1" ht="18.95" customHeight="1" x14ac:dyDescent="0.25">
      <c r="A66" s="347"/>
      <c r="B66" s="349"/>
      <c r="C66" s="389"/>
      <c r="D66" s="259">
        <f>IFERROR(D65/$U65,0)</f>
        <v>0.265625</v>
      </c>
      <c r="E66" s="259">
        <f>IFERROR(E65/$U65,0)</f>
        <v>0.55016447368421051</v>
      </c>
      <c r="F66" s="259">
        <f>IFERROR(F65/$U65,0)</f>
        <v>7.3190789473684209E-2</v>
      </c>
      <c r="G66" s="259">
        <f>IFERROR(G65/$U65,0)</f>
        <v>1.3980263157894737E-2</v>
      </c>
      <c r="H66" s="259"/>
      <c r="I66" s="259">
        <f>IFERROR(I65/$U65,0)</f>
        <v>6.8256578947368418E-2</v>
      </c>
      <c r="J66" s="259"/>
      <c r="K66" s="259"/>
      <c r="L66" s="259">
        <f t="shared" ref="L66" si="56">IFERROR(L65/$U65,0)</f>
        <v>0.28453947368421051</v>
      </c>
      <c r="M66" s="259"/>
      <c r="N66" s="259"/>
      <c r="O66" s="259"/>
      <c r="P66" s="259"/>
      <c r="Q66" s="259"/>
      <c r="R66" s="259"/>
      <c r="S66" s="259">
        <f t="shared" ref="S66:T66" si="57">IFERROR(S65/$U65,0)</f>
        <v>0</v>
      </c>
      <c r="T66" s="259">
        <f t="shared" si="57"/>
        <v>9.8684210526315784E-3</v>
      </c>
      <c r="U66" s="259">
        <f t="shared" si="48"/>
        <v>0.99999999999999978</v>
      </c>
      <c r="V66" s="336">
        <f>U65/V65</f>
        <v>0.65096359743040688</v>
      </c>
    </row>
    <row r="67" spans="1:22" s="21" customFormat="1" ht="18.95" customHeight="1" x14ac:dyDescent="0.25">
      <c r="A67" s="356">
        <v>31</v>
      </c>
      <c r="B67" s="357" t="s">
        <v>118</v>
      </c>
      <c r="C67" s="386">
        <v>7</v>
      </c>
      <c r="D67" s="253">
        <f>LARGE(E67:R67,1)-LARGE(E67:R67,2)</f>
        <v>15</v>
      </c>
      <c r="E67" s="235">
        <f>'31. SAN PEDRO EL GALLO'!E34</f>
        <v>451</v>
      </c>
      <c r="F67" s="235">
        <f>'AYUNTAMIENTOS CON COALICIÓN'!G67</f>
        <v>436</v>
      </c>
      <c r="G67" s="235">
        <f>'31. SAN PEDRO EL GALLO'!G34</f>
        <v>69</v>
      </c>
      <c r="H67" s="239">
        <f>'AYUNTAMIENTOS CON COALICIÓN'!H67</f>
        <v>0</v>
      </c>
      <c r="I67" s="235">
        <f>'AYUNTAMIENTOS CON COALICIÓN'!I67</f>
        <v>107</v>
      </c>
      <c r="J67" s="239">
        <f>'AYUNTAMIENTOS CON COALICIÓN'!J67</f>
        <v>0</v>
      </c>
      <c r="K67" s="239">
        <f>'AYUNTAMIENTOS CON COALICIÓN'!K67</f>
        <v>0</v>
      </c>
      <c r="L67" s="235">
        <f>'AYUNTAMIENTOS CON COALICIÓN'!L67</f>
        <v>22</v>
      </c>
      <c r="M67" s="239">
        <f>'AYUNTAMIENTOS CON COALICIÓN'!M67</f>
        <v>0</v>
      </c>
      <c r="N67" s="239">
        <f>'AYUNTAMIENTOS CON COALICIÓN'!N67</f>
        <v>0</v>
      </c>
      <c r="O67" s="239">
        <f>'AYUNTAMIENTOS CON COALICIÓN'!O67</f>
        <v>0</v>
      </c>
      <c r="P67" s="239">
        <f>'AYUNTAMIENTOS CON COALICIÓN'!P67</f>
        <v>0</v>
      </c>
      <c r="Q67" s="239">
        <f>'AYUNTAMIENTOS CON COALICIÓN'!Q67</f>
        <v>0</v>
      </c>
      <c r="R67" s="239">
        <f>'AYUNTAMIENTOS CON COALICIÓN'!R67</f>
        <v>0</v>
      </c>
      <c r="S67" s="234">
        <f>'AYUNTAMIENTOS CON COALICIÓN'!S67</f>
        <v>0</v>
      </c>
      <c r="T67" s="234">
        <f>'AYUNTAMIENTOS CON COALICIÓN'!T67</f>
        <v>4</v>
      </c>
      <c r="U67" s="236">
        <f t="shared" si="48"/>
        <v>1089</v>
      </c>
      <c r="V67" s="315">
        <f>'31. SAN PEDRO EL GALLO'!$O$26</f>
        <v>1480</v>
      </c>
    </row>
    <row r="68" spans="1:22" s="21" customFormat="1" ht="18.95" customHeight="1" x14ac:dyDescent="0.25">
      <c r="A68" s="356"/>
      <c r="B68" s="357"/>
      <c r="C68" s="387"/>
      <c r="D68" s="259">
        <f>IFERROR(D67/$U67,0)</f>
        <v>1.3774104683195593E-2</v>
      </c>
      <c r="E68" s="259">
        <f>IFERROR(E67/$U67,0)</f>
        <v>0.41414141414141414</v>
      </c>
      <c r="F68" s="259">
        <f>IFERROR(F67/$U67,0)</f>
        <v>0.40036730945821852</v>
      </c>
      <c r="G68" s="259">
        <f>IFERROR(G67/$U67,0)</f>
        <v>6.3360881542699726E-2</v>
      </c>
      <c r="H68" s="259"/>
      <c r="I68" s="259">
        <f>IFERROR(I67/$U67,0)</f>
        <v>9.825528007346189E-2</v>
      </c>
      <c r="J68" s="259"/>
      <c r="K68" s="259"/>
      <c r="L68" s="259">
        <f t="shared" ref="L68" si="58">IFERROR(L67/$U67,0)</f>
        <v>2.0202020202020204E-2</v>
      </c>
      <c r="M68" s="259"/>
      <c r="N68" s="259"/>
      <c r="O68" s="259"/>
      <c r="P68" s="259"/>
      <c r="Q68" s="259"/>
      <c r="R68" s="259"/>
      <c r="S68" s="259">
        <f t="shared" ref="S68:T68" si="59">IFERROR(S67/$U67,0)</f>
        <v>0</v>
      </c>
      <c r="T68" s="259">
        <f t="shared" si="59"/>
        <v>3.6730945821854912E-3</v>
      </c>
      <c r="U68" s="259">
        <f t="shared" si="48"/>
        <v>0.99999999999999989</v>
      </c>
      <c r="V68" s="336">
        <f>U67/V67</f>
        <v>0.73581081081081079</v>
      </c>
    </row>
    <row r="69" spans="1:22" s="21" customFormat="1" ht="18.95" customHeight="1" x14ac:dyDescent="0.25">
      <c r="A69" s="346">
        <v>32</v>
      </c>
      <c r="B69" s="348" t="s">
        <v>97</v>
      </c>
      <c r="C69" s="388">
        <v>7</v>
      </c>
      <c r="D69" s="234">
        <f>LARGE(E69:R69,1)-LARGE(E69:R69,2)</f>
        <v>10</v>
      </c>
      <c r="E69" s="235">
        <f>'32. SANTA CLARA'!E42</f>
        <v>550</v>
      </c>
      <c r="F69" s="235">
        <f>'AYUNTAMIENTOS CON COALICIÓN'!G69</f>
        <v>1229</v>
      </c>
      <c r="G69" s="235">
        <f>'32. SANTA CLARA'!G42</f>
        <v>560</v>
      </c>
      <c r="H69" s="239">
        <f>'AYUNTAMIENTOS CON COALICIÓN'!H69</f>
        <v>0</v>
      </c>
      <c r="I69" s="235">
        <f>'AYUNTAMIENTOS CON COALICIÓN'!I69</f>
        <v>123</v>
      </c>
      <c r="J69" s="239">
        <f>'AYUNTAMIENTOS CON COALICIÓN'!J69</f>
        <v>0</v>
      </c>
      <c r="K69" s="235">
        <f>'AYUNTAMIENTOS CON COALICIÓN'!K69</f>
        <v>48</v>
      </c>
      <c r="L69" s="235">
        <f>'AYUNTAMIENTOS CON COALICIÓN'!L69</f>
        <v>1219</v>
      </c>
      <c r="M69" s="239">
        <f>'AYUNTAMIENTOS CON COALICIÓN'!M69</f>
        <v>0</v>
      </c>
      <c r="N69" s="239">
        <f>'AYUNTAMIENTOS CON COALICIÓN'!N69</f>
        <v>0</v>
      </c>
      <c r="O69" s="239">
        <f>'AYUNTAMIENTOS CON COALICIÓN'!O69</f>
        <v>0</v>
      </c>
      <c r="P69" s="239">
        <f>'AYUNTAMIENTOS CON COALICIÓN'!P69</f>
        <v>0</v>
      </c>
      <c r="Q69" s="239">
        <f>'AYUNTAMIENTOS CON COALICIÓN'!Q69</f>
        <v>0</v>
      </c>
      <c r="R69" s="239">
        <f>'AYUNTAMIENTOS CON COALICIÓN'!R69</f>
        <v>0</v>
      </c>
      <c r="S69" s="234">
        <f>'AYUNTAMIENTOS CON COALICIÓN'!S69</f>
        <v>0</v>
      </c>
      <c r="T69" s="234">
        <f>'AYUNTAMIENTOS CON COALICIÓN'!T69</f>
        <v>67</v>
      </c>
      <c r="U69" s="236">
        <f t="shared" si="48"/>
        <v>3796</v>
      </c>
      <c r="V69" s="316">
        <f>'32. SANTA CLARA'!$P$34</f>
        <v>5334</v>
      </c>
    </row>
    <row r="70" spans="1:22" s="21" customFormat="1" ht="18.95" customHeight="1" x14ac:dyDescent="0.25">
      <c r="A70" s="347"/>
      <c r="B70" s="349"/>
      <c r="C70" s="389"/>
      <c r="D70" s="259">
        <f>IFERROR(D69/$U69,0)</f>
        <v>2.6343519494204425E-3</v>
      </c>
      <c r="E70" s="259">
        <f>IFERROR(E69/$U69,0)</f>
        <v>0.14488935721812435</v>
      </c>
      <c r="F70" s="259">
        <f>IFERROR(F69/$U69,0)</f>
        <v>0.32376185458377238</v>
      </c>
      <c r="G70" s="259">
        <f>IFERROR(G69/$U69,0)</f>
        <v>0.14752370916754479</v>
      </c>
      <c r="H70" s="259"/>
      <c r="I70" s="259">
        <f>IFERROR(I69/$U69,0)</f>
        <v>3.2402528977871443E-2</v>
      </c>
      <c r="J70" s="259"/>
      <c r="K70" s="259">
        <f>IFERROR(K69/$U69,0)</f>
        <v>1.2644889357218124E-2</v>
      </c>
      <c r="L70" s="259">
        <f t="shared" ref="L70" si="60">IFERROR(L69/$U69,0)</f>
        <v>0.32112750263435197</v>
      </c>
      <c r="M70" s="259"/>
      <c r="N70" s="259"/>
      <c r="O70" s="259"/>
      <c r="P70" s="259"/>
      <c r="Q70" s="259"/>
      <c r="R70" s="259"/>
      <c r="S70" s="259">
        <f t="shared" ref="S70:T70" si="61">IFERROR(S69/$U69,0)</f>
        <v>0</v>
      </c>
      <c r="T70" s="259">
        <f t="shared" si="61"/>
        <v>1.7650158061116965E-2</v>
      </c>
      <c r="U70" s="259">
        <f t="shared" si="48"/>
        <v>0.99999999999999989</v>
      </c>
      <c r="V70" s="336">
        <f>U69/V69</f>
        <v>0.71166104236970373</v>
      </c>
    </row>
    <row r="71" spans="1:22" s="21" customFormat="1" ht="18.95" customHeight="1" x14ac:dyDescent="0.25">
      <c r="A71" s="356">
        <v>33</v>
      </c>
      <c r="B71" s="357" t="s">
        <v>98</v>
      </c>
      <c r="C71" s="386">
        <v>9</v>
      </c>
      <c r="D71" s="234">
        <f>LARGE(E71:R71,1)-LARGE(E71:R71,2)</f>
        <v>8946</v>
      </c>
      <c r="E71" s="235">
        <f>'33. SANTIAGO PAPASQUIARO'!E165</f>
        <v>11920</v>
      </c>
      <c r="F71" s="235">
        <f>'AYUNTAMIENTOS CON COALICIÓN'!G71</f>
        <v>1763</v>
      </c>
      <c r="G71" s="235">
        <f>'33. SANTIAGO PAPASQUIARO'!G165</f>
        <v>797</v>
      </c>
      <c r="H71" s="235">
        <f>'AYUNTAMIENTOS CON COALICIÓN'!H71</f>
        <v>275</v>
      </c>
      <c r="I71" s="239">
        <f>'AYUNTAMIENTOS CON COALICIÓN'!I71</f>
        <v>0</v>
      </c>
      <c r="J71" s="239">
        <f>'AYUNTAMIENTOS CON COALICIÓN'!J71</f>
        <v>0</v>
      </c>
      <c r="K71" s="235">
        <f>'AYUNTAMIENTOS CON COALICIÓN'!K71</f>
        <v>96</v>
      </c>
      <c r="L71" s="235">
        <f>'AYUNTAMIENTOS CON COALICIÓN'!L71</f>
        <v>2974</v>
      </c>
      <c r="M71" s="239">
        <f>'AYUNTAMIENTOS CON COALICIÓN'!M71</f>
        <v>0</v>
      </c>
      <c r="N71" s="239">
        <f>'AYUNTAMIENTOS CON COALICIÓN'!N71</f>
        <v>0</v>
      </c>
      <c r="O71" s="239">
        <f>'AYUNTAMIENTOS CON COALICIÓN'!O71</f>
        <v>0</v>
      </c>
      <c r="P71" s="239">
        <f>'AYUNTAMIENTOS CON COALICIÓN'!P71</f>
        <v>0</v>
      </c>
      <c r="Q71" s="239">
        <f>'AYUNTAMIENTOS CON COALICIÓN'!Q71</f>
        <v>0</v>
      </c>
      <c r="R71" s="239">
        <f>'AYUNTAMIENTOS CON COALICIÓN'!R71</f>
        <v>0</v>
      </c>
      <c r="S71" s="234">
        <f>'AYUNTAMIENTOS CON COALICIÓN'!S71</f>
        <v>7</v>
      </c>
      <c r="T71" s="234">
        <f>'AYUNTAMIENTOS CON COALICIÓN'!T71</f>
        <v>435</v>
      </c>
      <c r="U71" s="236">
        <f t="shared" si="48"/>
        <v>18267</v>
      </c>
      <c r="V71" s="316">
        <f>'33. SANTIAGO PAPASQUIARO'!$P$157</f>
        <v>37127</v>
      </c>
    </row>
    <row r="72" spans="1:22" s="21" customFormat="1" ht="18.95" customHeight="1" x14ac:dyDescent="0.25">
      <c r="A72" s="356"/>
      <c r="B72" s="357"/>
      <c r="C72" s="387"/>
      <c r="D72" s="259">
        <f>IFERROR(D71/$U71,0)</f>
        <v>0.48973558876662837</v>
      </c>
      <c r="E72" s="259">
        <f>IFERROR(E71/$U71,0)</f>
        <v>0.65254283680954728</v>
      </c>
      <c r="F72" s="259">
        <f>IFERROR(F71/$U71,0)</f>
        <v>9.6512837356982531E-2</v>
      </c>
      <c r="G72" s="259">
        <f>IFERROR(G71/$U71,0)</f>
        <v>4.3630590682651779E-2</v>
      </c>
      <c r="H72" s="259">
        <f>IFERROR(H71/$U71,0)</f>
        <v>1.5054469808945092E-2</v>
      </c>
      <c r="I72" s="259"/>
      <c r="J72" s="259"/>
      <c r="K72" s="259">
        <f>IFERROR(K71/$U71,0)</f>
        <v>5.255378551486287E-3</v>
      </c>
      <c r="L72" s="259">
        <f t="shared" ref="L72" si="62">IFERROR(L71/$U71,0)</f>
        <v>0.16280724804291893</v>
      </c>
      <c r="M72" s="259"/>
      <c r="N72" s="259"/>
      <c r="O72" s="259"/>
      <c r="P72" s="259"/>
      <c r="Q72" s="259"/>
      <c r="R72" s="259"/>
      <c r="S72" s="259">
        <f t="shared" ref="S72:T72" si="63">IFERROR(S71/$U71,0)</f>
        <v>3.8320468604587506E-4</v>
      </c>
      <c r="T72" s="259">
        <f t="shared" si="63"/>
        <v>2.3813434061422237E-2</v>
      </c>
      <c r="U72" s="259">
        <f t="shared" si="48"/>
        <v>1</v>
      </c>
      <c r="V72" s="336">
        <f>U71/V71</f>
        <v>0.4920138982411722</v>
      </c>
    </row>
    <row r="73" spans="1:22" s="21" customFormat="1" ht="18.95" customHeight="1" x14ac:dyDescent="0.25">
      <c r="A73" s="346">
        <v>34</v>
      </c>
      <c r="B73" s="348" t="s">
        <v>100</v>
      </c>
      <c r="C73" s="388">
        <v>7</v>
      </c>
      <c r="D73" s="234">
        <f>LARGE(E73:R73,1)-LARGE(E73:R73,2)</f>
        <v>7</v>
      </c>
      <c r="E73" s="235">
        <f>'34. SÚCHIL'!E46</f>
        <v>1095</v>
      </c>
      <c r="F73" s="235">
        <f>'AYUNTAMIENTOS CON COALICIÓN'!G73</f>
        <v>1102</v>
      </c>
      <c r="G73" s="235">
        <f>'34. SÚCHIL'!G46</f>
        <v>17</v>
      </c>
      <c r="H73" s="239">
        <f>'AYUNTAMIENTOS CON COALICIÓN'!H73</f>
        <v>0</v>
      </c>
      <c r="I73" s="235">
        <f>'AYUNTAMIENTOS CON COALICIÓN'!I73</f>
        <v>237</v>
      </c>
      <c r="J73" s="235">
        <f>'AYUNTAMIENTOS CON COALICIÓN'!J73</f>
        <v>9</v>
      </c>
      <c r="K73" s="235">
        <f>'AYUNTAMIENTOS CON COALICIÓN'!K73</f>
        <v>21</v>
      </c>
      <c r="L73" s="235">
        <f>'AYUNTAMIENTOS CON COALICIÓN'!L73</f>
        <v>188</v>
      </c>
      <c r="M73" s="239">
        <f>'AYUNTAMIENTOS CON COALICIÓN'!M73</f>
        <v>0</v>
      </c>
      <c r="N73" s="239">
        <f>'AYUNTAMIENTOS CON COALICIÓN'!N73</f>
        <v>0</v>
      </c>
      <c r="O73" s="239">
        <f>'AYUNTAMIENTOS CON COALICIÓN'!O73</f>
        <v>0</v>
      </c>
      <c r="P73" s="239">
        <f>'AYUNTAMIENTOS CON COALICIÓN'!P73</f>
        <v>0</v>
      </c>
      <c r="Q73" s="239">
        <f>'AYUNTAMIENTOS CON COALICIÓN'!Q73</f>
        <v>0</v>
      </c>
      <c r="R73" s="235">
        <f>'AYUNTAMIENTOS CON COALICIÓN'!R73</f>
        <v>946</v>
      </c>
      <c r="S73" s="234">
        <f>'AYUNTAMIENTOS CON COALICIÓN'!S73</f>
        <v>0</v>
      </c>
      <c r="T73" s="234">
        <f>'AYUNTAMIENTOS CON COALICIÓN'!T73</f>
        <v>18</v>
      </c>
      <c r="U73" s="236">
        <f t="shared" si="48"/>
        <v>3633</v>
      </c>
      <c r="V73" s="316">
        <f>'34. SÚCHIL'!$R$38</f>
        <v>5344</v>
      </c>
    </row>
    <row r="74" spans="1:22" s="21" customFormat="1" ht="18.95" customHeight="1" x14ac:dyDescent="0.25">
      <c r="A74" s="347"/>
      <c r="B74" s="349"/>
      <c r="C74" s="389"/>
      <c r="D74" s="259">
        <f>IFERROR(D73/$U73,0)</f>
        <v>1.9267822736030828E-3</v>
      </c>
      <c r="E74" s="259">
        <f>IFERROR(E73/$U73,0)</f>
        <v>0.30140379851362509</v>
      </c>
      <c r="F74" s="259">
        <f>IFERROR(F73/$U73,0)</f>
        <v>0.30333058078722819</v>
      </c>
      <c r="G74" s="259">
        <f>IFERROR(G73/$U73,0)</f>
        <v>4.6793283787503444E-3</v>
      </c>
      <c r="H74" s="259"/>
      <c r="I74" s="259">
        <f>IFERROR(I73/$U73,0)</f>
        <v>6.5235342691990092E-2</v>
      </c>
      <c r="J74" s="259">
        <f>IFERROR(J73/$U73,0)</f>
        <v>2.477291494632535E-3</v>
      </c>
      <c r="K74" s="259">
        <f>IFERROR(K73/$U73,0)</f>
        <v>5.7803468208092483E-3</v>
      </c>
      <c r="L74" s="259">
        <f>IFERROR(L73/$U73,0)</f>
        <v>5.1747866776768514E-2</v>
      </c>
      <c r="M74" s="259"/>
      <c r="N74" s="259"/>
      <c r="O74" s="259"/>
      <c r="P74" s="259"/>
      <c r="Q74" s="259"/>
      <c r="R74" s="259">
        <f t="shared" ref="R74:T74" si="64">IFERROR(R73/$U73,0)</f>
        <v>0.26039086154693092</v>
      </c>
      <c r="S74" s="259">
        <f t="shared" si="64"/>
        <v>0</v>
      </c>
      <c r="T74" s="259">
        <f t="shared" si="64"/>
        <v>4.9545829892650699E-3</v>
      </c>
      <c r="U74" s="259">
        <f t="shared" si="48"/>
        <v>1</v>
      </c>
      <c r="V74" s="336">
        <f>U73/V73</f>
        <v>0.67982784431137722</v>
      </c>
    </row>
    <row r="75" spans="1:22" s="21" customFormat="1" ht="18.95" customHeight="1" x14ac:dyDescent="0.25">
      <c r="A75" s="356">
        <v>35</v>
      </c>
      <c r="B75" s="357" t="s">
        <v>103</v>
      </c>
      <c r="C75" s="386">
        <v>9</v>
      </c>
      <c r="D75" s="234">
        <f>LARGE(E75:R75,1)-LARGE(E75:R75,2)</f>
        <v>427</v>
      </c>
      <c r="E75" s="235">
        <f>'35. TAMAZULA DE VICTORIA'!E90</f>
        <v>1721</v>
      </c>
      <c r="F75" s="235">
        <f>'AYUNTAMIENTOS CON COALICIÓN'!G75</f>
        <v>4308</v>
      </c>
      <c r="G75" s="235">
        <f>'35. TAMAZULA DE VICTORIA'!G90</f>
        <v>89</v>
      </c>
      <c r="H75" s="239">
        <f>'AYUNTAMIENTOS CON COALICIÓN'!H75</f>
        <v>0</v>
      </c>
      <c r="I75" s="239">
        <f>'AYUNTAMIENTOS CON COALICIÓN'!I75</f>
        <v>0</v>
      </c>
      <c r="J75" s="239">
        <f>'AYUNTAMIENTOS CON COALICIÓN'!J75</f>
        <v>0</v>
      </c>
      <c r="K75" s="239">
        <f>'AYUNTAMIENTOS CON COALICIÓN'!K75</f>
        <v>0</v>
      </c>
      <c r="L75" s="235">
        <f>'AYUNTAMIENTOS CON COALICIÓN'!L75</f>
        <v>3881</v>
      </c>
      <c r="M75" s="239">
        <f>'AYUNTAMIENTOS CON COALICIÓN'!M75</f>
        <v>0</v>
      </c>
      <c r="N75" s="239">
        <f>'AYUNTAMIENTOS CON COALICIÓN'!N75</f>
        <v>0</v>
      </c>
      <c r="O75" s="239">
        <f>'AYUNTAMIENTOS CON COALICIÓN'!O75</f>
        <v>0</v>
      </c>
      <c r="P75" s="239">
        <f>'AYUNTAMIENTOS CON COALICIÓN'!P75</f>
        <v>0</v>
      </c>
      <c r="Q75" s="239">
        <f>'AYUNTAMIENTOS CON COALICIÓN'!Q75</f>
        <v>0</v>
      </c>
      <c r="R75" s="239">
        <f>'AYUNTAMIENTOS CON COALICIÓN'!R75</f>
        <v>0</v>
      </c>
      <c r="S75" s="234">
        <f>'AYUNTAMIENTOS CON COALICIÓN'!S75</f>
        <v>3</v>
      </c>
      <c r="T75" s="234">
        <f>'AYUNTAMIENTOS CON COALICIÓN'!T75</f>
        <v>80</v>
      </c>
      <c r="U75" s="236">
        <f t="shared" si="48"/>
        <v>10082</v>
      </c>
      <c r="V75" s="316">
        <f>'35. TAMAZULA DE VICTORIA'!$N$82</f>
        <v>16245</v>
      </c>
    </row>
    <row r="76" spans="1:22" s="21" customFormat="1" ht="18.95" customHeight="1" x14ac:dyDescent="0.25">
      <c r="A76" s="356"/>
      <c r="B76" s="357"/>
      <c r="C76" s="387"/>
      <c r="D76" s="259">
        <f>IFERROR(D75/$U75,0)</f>
        <v>4.2352707796072205E-2</v>
      </c>
      <c r="E76" s="259">
        <f>IFERROR(E75/$U75,0)</f>
        <v>0.17070025788534021</v>
      </c>
      <c r="F76" s="259">
        <f>IFERROR(F75/$U75,0)</f>
        <v>0.42729617139456455</v>
      </c>
      <c r="G76" s="259">
        <f>IFERROR(G75/$U75,0)</f>
        <v>8.8276135687363616E-3</v>
      </c>
      <c r="H76" s="259"/>
      <c r="I76" s="259"/>
      <c r="J76" s="259"/>
      <c r="K76" s="259"/>
      <c r="L76" s="259">
        <f t="shared" ref="L76" si="65">IFERROR(L75/$U75,0)</f>
        <v>0.38494346359849235</v>
      </c>
      <c r="M76" s="259"/>
      <c r="N76" s="259"/>
      <c r="O76" s="259"/>
      <c r="P76" s="259"/>
      <c r="Q76" s="259"/>
      <c r="R76" s="259"/>
      <c r="S76" s="259">
        <f t="shared" ref="S76:T76" si="66">IFERROR(S75/$U75,0)</f>
        <v>2.9756000793493357E-4</v>
      </c>
      <c r="T76" s="259">
        <f t="shared" si="66"/>
        <v>7.9349335449315616E-3</v>
      </c>
      <c r="U76" s="259">
        <f t="shared" si="48"/>
        <v>0.99999999999999989</v>
      </c>
      <c r="V76" s="336">
        <f>U75/V75</f>
        <v>0.620621729763004</v>
      </c>
    </row>
    <row r="77" spans="1:22" s="21" customFormat="1" ht="18.95" customHeight="1" x14ac:dyDescent="0.25">
      <c r="A77" s="346">
        <v>36</v>
      </c>
      <c r="B77" s="348" t="s">
        <v>105</v>
      </c>
      <c r="C77" s="388">
        <v>7</v>
      </c>
      <c r="D77" s="234">
        <f>LARGE(E77:R77,1)-LARGE(E77:R77,2)</f>
        <v>400</v>
      </c>
      <c r="E77" s="235">
        <f>'36. TEPEHUANES'!E77</f>
        <v>141</v>
      </c>
      <c r="F77" s="235">
        <f>'AYUNTAMIENTOS CON COALICIÓN'!G77</f>
        <v>2191</v>
      </c>
      <c r="G77" s="235">
        <f>'36. TEPEHUANES'!G77</f>
        <v>89</v>
      </c>
      <c r="H77" s="235">
        <f>'AYUNTAMIENTOS CON COALICIÓN'!H77</f>
        <v>1791</v>
      </c>
      <c r="I77" s="239">
        <f>'AYUNTAMIENTOS CON COALICIÓN'!I77</f>
        <v>0</v>
      </c>
      <c r="J77" s="239">
        <f>'AYUNTAMIENTOS CON COALICIÓN'!J77</f>
        <v>0</v>
      </c>
      <c r="K77" s="239">
        <f>'AYUNTAMIENTOS CON COALICIÓN'!K77</f>
        <v>0</v>
      </c>
      <c r="L77" s="235">
        <f>'AYUNTAMIENTOS CON COALICIÓN'!L77</f>
        <v>1406</v>
      </c>
      <c r="M77" s="239">
        <f>'AYUNTAMIENTOS CON COALICIÓN'!M77</f>
        <v>0</v>
      </c>
      <c r="N77" s="239">
        <f>'AYUNTAMIENTOS CON COALICIÓN'!N77</f>
        <v>0</v>
      </c>
      <c r="O77" s="239">
        <f>'AYUNTAMIENTOS CON COALICIÓN'!O77</f>
        <v>0</v>
      </c>
      <c r="P77" s="239">
        <f>'AYUNTAMIENTOS CON COALICIÓN'!P77</f>
        <v>0</v>
      </c>
      <c r="Q77" s="239">
        <f>'AYUNTAMIENTOS CON COALICIÓN'!Q77</f>
        <v>0</v>
      </c>
      <c r="R77" s="239">
        <f>'AYUNTAMIENTOS CON COALICIÓN'!R77</f>
        <v>0</v>
      </c>
      <c r="S77" s="234">
        <f>'AYUNTAMIENTOS CON COALICIÓN'!S77</f>
        <v>0</v>
      </c>
      <c r="T77" s="234">
        <f>'AYUNTAMIENTOS CON COALICIÓN'!T77</f>
        <v>96</v>
      </c>
      <c r="U77" s="236">
        <f t="shared" si="48"/>
        <v>5714</v>
      </c>
      <c r="V77" s="315">
        <f>'36. TEPEHUANES'!$O$69</f>
        <v>9941</v>
      </c>
    </row>
    <row r="78" spans="1:22" s="21" customFormat="1" ht="18.95" customHeight="1" x14ac:dyDescent="0.25">
      <c r="A78" s="347"/>
      <c r="B78" s="349"/>
      <c r="C78" s="389"/>
      <c r="D78" s="259">
        <f>IFERROR(D77/$U77,0)</f>
        <v>7.0003500175008754E-2</v>
      </c>
      <c r="E78" s="259">
        <f>IFERROR(E77/$U77,0)</f>
        <v>2.4676233811690585E-2</v>
      </c>
      <c r="F78" s="259">
        <f>IFERROR(F77/$U77,0)</f>
        <v>0.38344417220861043</v>
      </c>
      <c r="G78" s="259">
        <f>IFERROR(G77/$U77,0)</f>
        <v>1.5575778788939447E-2</v>
      </c>
      <c r="H78" s="259">
        <f>IFERROR(H77/$U77,0)</f>
        <v>0.31344067203360165</v>
      </c>
      <c r="I78" s="259"/>
      <c r="J78" s="259"/>
      <c r="K78" s="259"/>
      <c r="L78" s="259">
        <f t="shared" ref="L78" si="67">IFERROR(L77/$U77,0)</f>
        <v>0.24606230311515576</v>
      </c>
      <c r="M78" s="259"/>
      <c r="N78" s="259"/>
      <c r="O78" s="259"/>
      <c r="P78" s="259"/>
      <c r="Q78" s="259"/>
      <c r="R78" s="259"/>
      <c r="S78" s="259">
        <f t="shared" ref="S78:T78" si="68">IFERROR(S77/$U77,0)</f>
        <v>0</v>
      </c>
      <c r="T78" s="259">
        <f t="shared" si="68"/>
        <v>1.6800840042002101E-2</v>
      </c>
      <c r="U78" s="259">
        <f t="shared" si="48"/>
        <v>1</v>
      </c>
      <c r="V78" s="336">
        <f>U77/V77</f>
        <v>0.57479126848405593</v>
      </c>
    </row>
    <row r="79" spans="1:22" s="21" customFormat="1" ht="18.95" customHeight="1" x14ac:dyDescent="0.25">
      <c r="A79" s="356">
        <v>37</v>
      </c>
      <c r="B79" s="357" t="s">
        <v>107</v>
      </c>
      <c r="C79" s="386">
        <v>9</v>
      </c>
      <c r="D79" s="234">
        <f>LARGE(E79:R79,1)-LARGE(E79:R79,2)</f>
        <v>551</v>
      </c>
      <c r="E79" s="235">
        <f>'37. TLAHUALILO'!$E$78</f>
        <v>3293</v>
      </c>
      <c r="F79" s="235">
        <f>'37. TLAHUALILO'!$I$78</f>
        <v>3844</v>
      </c>
      <c r="G79" s="235">
        <f>'37. TLAHUALILO'!$G$78</f>
        <v>108</v>
      </c>
      <c r="H79" s="239">
        <f>'AYUNTAMIENTOS CON COALICIÓN'!H79</f>
        <v>0</v>
      </c>
      <c r="I79" s="235">
        <f>'AYUNTAMIENTOS CON COALICIÓN'!I79</f>
        <v>256</v>
      </c>
      <c r="J79" s="239">
        <f>'AYUNTAMIENTOS CON COALICIÓN'!J79</f>
        <v>0</v>
      </c>
      <c r="K79" s="235">
        <f>'AYUNTAMIENTOS CON COALICIÓN'!K79</f>
        <v>486</v>
      </c>
      <c r="L79" s="235">
        <f>'AYUNTAMIENTOS CON COALICIÓN'!L79</f>
        <v>1408</v>
      </c>
      <c r="M79" s="239">
        <f>'AYUNTAMIENTOS CON COALICIÓN'!M79</f>
        <v>0</v>
      </c>
      <c r="N79" s="239">
        <f>'AYUNTAMIENTOS CON COALICIÓN'!N79</f>
        <v>0</v>
      </c>
      <c r="O79" s="239">
        <f>'AYUNTAMIENTOS CON COALICIÓN'!O79</f>
        <v>0</v>
      </c>
      <c r="P79" s="239">
        <f>'AYUNTAMIENTOS CON COALICIÓN'!P79</f>
        <v>0</v>
      </c>
      <c r="Q79" s="239">
        <f>'AYUNTAMIENTOS CON COALICIÓN'!Q79</f>
        <v>0</v>
      </c>
      <c r="R79" s="239">
        <f>'AYUNTAMIENTOS CON COALICIÓN'!R79</f>
        <v>0</v>
      </c>
      <c r="S79" s="234">
        <f>'AYUNTAMIENTOS CON COALICIÓN'!S79</f>
        <v>2</v>
      </c>
      <c r="T79" s="234">
        <f>'AYUNTAMIENTOS CON COALICIÓN'!T79</f>
        <v>160</v>
      </c>
      <c r="U79" s="236">
        <f t="shared" si="48"/>
        <v>9557</v>
      </c>
      <c r="V79" s="315">
        <f>'37. TLAHUALILO'!$P$70</f>
        <v>14967</v>
      </c>
    </row>
    <row r="80" spans="1:22" s="21" customFormat="1" ht="18.95" customHeight="1" x14ac:dyDescent="0.25">
      <c r="A80" s="356"/>
      <c r="B80" s="357"/>
      <c r="C80" s="387"/>
      <c r="D80" s="259">
        <f>IFERROR(D79/$U79,0)</f>
        <v>5.7654075546719682E-2</v>
      </c>
      <c r="E80" s="259">
        <f>IFERROR(E79/$U79,0)</f>
        <v>0.34456419378466047</v>
      </c>
      <c r="F80" s="259">
        <f>IFERROR(F79/$U79,0)</f>
        <v>0.40221826933138016</v>
      </c>
      <c r="G80" s="259">
        <f>IFERROR(G79/$U79,0)</f>
        <v>1.1300617348540336E-2</v>
      </c>
      <c r="H80" s="259"/>
      <c r="I80" s="259">
        <f>IFERROR(I79/$U79,0)</f>
        <v>2.6786648529873391E-2</v>
      </c>
      <c r="J80" s="259"/>
      <c r="K80" s="259">
        <f>IFERROR(K79/$U79,0)</f>
        <v>5.0852778068431519E-2</v>
      </c>
      <c r="L80" s="259">
        <f>IFERROR(L79/$U79,0)</f>
        <v>0.14732656691430365</v>
      </c>
      <c r="M80" s="259"/>
      <c r="N80" s="259"/>
      <c r="O80" s="259"/>
      <c r="P80" s="259"/>
      <c r="Q80" s="259"/>
      <c r="R80" s="259"/>
      <c r="S80" s="259">
        <f t="shared" ref="S80:T82" si="69">IFERROR(S79/$U79,0)</f>
        <v>2.0927069163963587E-4</v>
      </c>
      <c r="T80" s="259">
        <f t="shared" si="69"/>
        <v>1.674165533117087E-2</v>
      </c>
      <c r="U80" s="259">
        <f t="shared" si="48"/>
        <v>1</v>
      </c>
      <c r="V80" s="336">
        <f>U79/V79</f>
        <v>0.63853811719115383</v>
      </c>
    </row>
    <row r="81" spans="1:22" s="21" customFormat="1" ht="18.95" customHeight="1" x14ac:dyDescent="0.25">
      <c r="A81" s="346">
        <v>38</v>
      </c>
      <c r="B81" s="348" t="s">
        <v>109</v>
      </c>
      <c r="C81" s="388">
        <v>7</v>
      </c>
      <c r="D81" s="234">
        <f>LARGE(E81:R81,1)-LARGE(E81:R81,2)</f>
        <v>291</v>
      </c>
      <c r="E81" s="235">
        <f>'38. TOPIA'!E52</f>
        <v>1230</v>
      </c>
      <c r="F81" s="235">
        <f>'38. TOPIA'!I52</f>
        <v>895</v>
      </c>
      <c r="G81" s="235">
        <f>'38. TOPIA'!G52</f>
        <v>24</v>
      </c>
      <c r="H81" s="239">
        <f>'AYUNTAMIENTOS CON COALICIÓN'!H81</f>
        <v>0</v>
      </c>
      <c r="I81" s="235">
        <f>'38. TOPIA'!J52</f>
        <v>28</v>
      </c>
      <c r="J81" s="235">
        <f>'38. TOPIA'!K52</f>
        <v>279</v>
      </c>
      <c r="K81" s="239">
        <f>'AYUNTAMIENTOS CON COALICIÓN'!K81</f>
        <v>0</v>
      </c>
      <c r="L81" s="235">
        <f>'38. TOPIA'!L52</f>
        <v>939</v>
      </c>
      <c r="M81" s="239">
        <f>'AYUNTAMIENTOS CON COALICIÓN'!M81</f>
        <v>0</v>
      </c>
      <c r="N81" s="239">
        <f>'AYUNTAMIENTOS CON COALICIÓN'!N81</f>
        <v>0</v>
      </c>
      <c r="O81" s="239">
        <f>'AYUNTAMIENTOS CON COALICIÓN'!O81</f>
        <v>0</v>
      </c>
      <c r="P81" s="239">
        <f>'AYUNTAMIENTOS CON COALICIÓN'!P81</f>
        <v>0</v>
      </c>
      <c r="Q81" s="239">
        <f>'AYUNTAMIENTOS CON COALICIÓN'!Q81</f>
        <v>0</v>
      </c>
      <c r="R81" s="239">
        <f>'AYUNTAMIENTOS CON COALICIÓN'!R81</f>
        <v>0</v>
      </c>
      <c r="S81" s="234">
        <f>'AYUNTAMIENTOS CON COALICIÓN'!S81</f>
        <v>0</v>
      </c>
      <c r="T81" s="234">
        <f>'AYUNTAMIENTOS CON COALICIÓN'!T81</f>
        <v>59</v>
      </c>
      <c r="U81" s="236">
        <f t="shared" si="48"/>
        <v>3454</v>
      </c>
      <c r="V81" s="315">
        <f>'38. TOPIA'!$P$44</f>
        <v>5773</v>
      </c>
    </row>
    <row r="82" spans="1:22" s="21" customFormat="1" ht="18.95" customHeight="1" x14ac:dyDescent="0.25">
      <c r="A82" s="347"/>
      <c r="B82" s="349"/>
      <c r="C82" s="389"/>
      <c r="D82" s="259">
        <f>IFERROR(D81/$U81,0)</f>
        <v>8.42501447596989E-2</v>
      </c>
      <c r="E82" s="259">
        <f>IFERROR(E81/$U81,0)</f>
        <v>0.35610885929357267</v>
      </c>
      <c r="F82" s="259">
        <f>IFERROR(F81/$U81,0)</f>
        <v>0.25911986103068907</v>
      </c>
      <c r="G82" s="259">
        <f>IFERROR(G81/$U81,0)</f>
        <v>6.9484655471916618E-3</v>
      </c>
      <c r="H82" s="339"/>
      <c r="I82" s="259">
        <f>IFERROR(I81/$U81,0)</f>
        <v>8.1065431383902722E-3</v>
      </c>
      <c r="J82" s="259">
        <f>IFERROR(J81/$U81,0)</f>
        <v>8.0775911986103066E-2</v>
      </c>
      <c r="K82" s="339"/>
      <c r="L82" s="259">
        <f>IFERROR(L81/$U81,0)</f>
        <v>0.27185871453387378</v>
      </c>
      <c r="M82" s="339"/>
      <c r="N82" s="339"/>
      <c r="O82" s="339"/>
      <c r="P82" s="339"/>
      <c r="Q82" s="339"/>
      <c r="R82" s="339"/>
      <c r="S82" s="259">
        <f t="shared" si="69"/>
        <v>0</v>
      </c>
      <c r="T82" s="259">
        <f t="shared" si="69"/>
        <v>1.7081644470179503E-2</v>
      </c>
      <c r="U82" s="259">
        <f t="shared" si="48"/>
        <v>0.99999999999999989</v>
      </c>
      <c r="V82" s="336">
        <f>U81/V81</f>
        <v>0.59830244240429586</v>
      </c>
    </row>
    <row r="83" spans="1:22" s="21" customFormat="1" ht="18.95" customHeight="1" x14ac:dyDescent="0.25">
      <c r="A83" s="356">
        <v>39</v>
      </c>
      <c r="B83" s="357" t="s">
        <v>110</v>
      </c>
      <c r="C83" s="386">
        <v>9</v>
      </c>
      <c r="D83" s="234">
        <f>LARGE(E83:R83,1)-LARGE(E83:R83,2)</f>
        <v>38</v>
      </c>
      <c r="E83" s="235">
        <f>'39. VICENTE GUERRERO'!E70</f>
        <v>3121</v>
      </c>
      <c r="F83" s="235">
        <f>'AYUNTAMIENTOS CON COALICIÓN'!G83</f>
        <v>1834</v>
      </c>
      <c r="G83" s="235">
        <f>'39. VICENTE GUERRERO'!G70</f>
        <v>96</v>
      </c>
      <c r="H83" s="239">
        <f>'AYUNTAMIENTOS CON COALICIÓN'!H83</f>
        <v>0</v>
      </c>
      <c r="I83" s="235">
        <f>'AYUNTAMIENTOS CON COALICIÓN'!I83</f>
        <v>3083</v>
      </c>
      <c r="J83" s="235">
        <f>'AYUNTAMIENTOS CON COALICIÓN'!J83</f>
        <v>305</v>
      </c>
      <c r="K83" s="235">
        <f>'AYUNTAMIENTOS CON COALICIÓN'!K83</f>
        <v>26</v>
      </c>
      <c r="L83" s="235">
        <f>'AYUNTAMIENTOS CON COALICIÓN'!L83</f>
        <v>930</v>
      </c>
      <c r="M83" s="239">
        <f>'AYUNTAMIENTOS CON COALICIÓN'!M83</f>
        <v>0</v>
      </c>
      <c r="N83" s="239">
        <f>'AYUNTAMIENTOS CON COALICIÓN'!N83</f>
        <v>0</v>
      </c>
      <c r="O83" s="239">
        <f>'AYUNTAMIENTOS CON COALICIÓN'!O83</f>
        <v>0</v>
      </c>
      <c r="P83" s="239">
        <f>'AYUNTAMIENTOS CON COALICIÓN'!P83</f>
        <v>0</v>
      </c>
      <c r="Q83" s="239">
        <f>'AYUNTAMIENTOS CON COALICIÓN'!Q83</f>
        <v>0</v>
      </c>
      <c r="R83" s="239">
        <f>'AYUNTAMIENTOS CON COALICIÓN'!R83</f>
        <v>0</v>
      </c>
      <c r="S83" s="234">
        <f>'AYUNTAMIENTOS CON COALICIÓN'!S83</f>
        <v>0</v>
      </c>
      <c r="T83" s="234">
        <f>'AYUNTAMIENTOS CON COALICIÓN'!T83</f>
        <v>163</v>
      </c>
      <c r="U83" s="236">
        <f t="shared" si="48"/>
        <v>9558</v>
      </c>
      <c r="V83" s="316">
        <f>'39. VICENTE GUERRERO'!$Q$62</f>
        <v>17222</v>
      </c>
    </row>
    <row r="84" spans="1:22" s="21" customFormat="1" ht="18.95" customHeight="1" x14ac:dyDescent="0.25">
      <c r="A84" s="356"/>
      <c r="B84" s="357"/>
      <c r="C84" s="387"/>
      <c r="D84" s="259">
        <f>IFERROR(D83/$U83,0)</f>
        <v>3.9757271395689476E-3</v>
      </c>
      <c r="E84" s="259">
        <f>IFERROR(E83/$U83,0)</f>
        <v>0.32653274743670224</v>
      </c>
      <c r="F84" s="259">
        <f>IFERROR(F83/$U83,0)</f>
        <v>0.19188114668340658</v>
      </c>
      <c r="G84" s="259">
        <f>IFERROR(G83/$U83,0)</f>
        <v>1.0043942247332079E-2</v>
      </c>
      <c r="H84" s="259"/>
      <c r="I84" s="259">
        <f>IFERROR(I83/$U83,0)</f>
        <v>0.32255702029713329</v>
      </c>
      <c r="J84" s="259">
        <f>IFERROR(J83/$U83,0)</f>
        <v>3.1910441514961287E-2</v>
      </c>
      <c r="K84" s="259">
        <f>IFERROR(K83/$U83,0)</f>
        <v>2.7202343586524378E-3</v>
      </c>
      <c r="L84" s="259">
        <f>IFERROR(L83/$U83,0)</f>
        <v>9.7300690521029506E-2</v>
      </c>
      <c r="M84" s="259"/>
      <c r="N84" s="259"/>
      <c r="O84" s="259"/>
      <c r="P84" s="259"/>
      <c r="Q84" s="259"/>
      <c r="R84" s="259"/>
      <c r="S84" s="259">
        <f t="shared" ref="S84:T84" si="70">IFERROR(S83/$U83,0)</f>
        <v>0</v>
      </c>
      <c r="T84" s="259">
        <f t="shared" si="70"/>
        <v>1.705377694078259E-2</v>
      </c>
      <c r="U84" s="259">
        <f t="shared" si="48"/>
        <v>1</v>
      </c>
      <c r="V84" s="336">
        <f>U83/V83</f>
        <v>0.5549878062942748</v>
      </c>
    </row>
    <row r="85" spans="1:22" s="21" customFormat="1" ht="20.25" customHeight="1" x14ac:dyDescent="0.25">
      <c r="A85" s="390" t="s">
        <v>114</v>
      </c>
      <c r="B85" s="391"/>
      <c r="C85" s="394">
        <f>SUM(C7:C84)</f>
        <v>327</v>
      </c>
      <c r="D85" s="248">
        <f>LARGE(E85:R85,1)-LARGE(E85:R85,2)</f>
        <v>26686</v>
      </c>
      <c r="E85" s="249">
        <f>E7+E9+E11+E13+E15+E17+E19+E21+E23+E25+E27+E29+E31+E33+E35+E37+E39+E41+E43+E45+E47+E49+E51+E53+E55+E57+E59+E61+E63+E65+E67+E69+E71+E73+E75+E77+E79+E81+E83</f>
        <v>163153</v>
      </c>
      <c r="F85" s="249">
        <f>F7+F9+F11+F13+F15+F17+F19+F21+F23+F25+F27+F29+F31+F33+F35+F37+F39+F41+F43+F45+F47+F49+F51+F53+F55+F57+F59+F61+F63+F65+F67+F69+F71+F73+F75+F77+F79+F81+F83</f>
        <v>136467</v>
      </c>
      <c r="G85" s="249">
        <f>G7+G9+G11+G13+G15+G17+G19+G21+G23+G25+G27+G29+G31+G33+G35+G37+G39+G41+G43+G45+G47+G49+G51+G53+G55+G57+G59+G61+G63+G65+G67+G69+G71+G73+G75+G77+G79+G81+G83</f>
        <v>14254</v>
      </c>
      <c r="H85" s="249">
        <f t="shared" ref="H85:V85" si="71">H7+H9+H11+H13+H15+H17+H19+H21+H23+H25+H27+H29+H31+H33+H35+H37+H39+H41+H43+H45+H47+H49+H51+H53+H55+H57+H59+H61+H63+H65+H67+H69+H71+H73+H75+H77+H79+H81+H83</f>
        <v>23561</v>
      </c>
      <c r="I85" s="249">
        <f t="shared" si="71"/>
        <v>39125</v>
      </c>
      <c r="J85" s="249">
        <f t="shared" si="71"/>
        <v>71805</v>
      </c>
      <c r="K85" s="249">
        <f>K7+K9+K11+K13+K15+K17+K19+K21+K23+K25+K27+K29+K31+K33+K35+K37+K39+K41+K43+K45+K47+K49+K51+K53+K55+K57+K59+K61+K63+K65+K67+K69+K71+K73+K75+K77+K79+K81+K83</f>
        <v>8568</v>
      </c>
      <c r="L85" s="249">
        <f t="shared" si="71"/>
        <v>105332</v>
      </c>
      <c r="M85" s="249">
        <f t="shared" si="71"/>
        <v>601</v>
      </c>
      <c r="N85" s="249">
        <f>N7+N9+N11+N13+N15+N17+N19+N21+N23+N25+N27+N29+N31+N33+N35+N37+N39+N41+N43+N45+N47+N49+N51+N53+N55+N57+N59+N61+N63+N65+N67+N69+N71+N73+N75+N77+N79+N81+N83</f>
        <v>4442</v>
      </c>
      <c r="O85" s="249">
        <f t="shared" si="71"/>
        <v>1406</v>
      </c>
      <c r="P85" s="249">
        <f t="shared" si="71"/>
        <v>43</v>
      </c>
      <c r="Q85" s="249">
        <f t="shared" si="71"/>
        <v>116</v>
      </c>
      <c r="R85" s="249">
        <f t="shared" si="71"/>
        <v>946</v>
      </c>
      <c r="S85" s="250">
        <f t="shared" si="71"/>
        <v>1392</v>
      </c>
      <c r="T85" s="250">
        <f t="shared" si="71"/>
        <v>14189</v>
      </c>
      <c r="U85" s="250">
        <f t="shared" si="71"/>
        <v>585400</v>
      </c>
      <c r="V85" s="323">
        <f t="shared" si="71"/>
        <v>1298587</v>
      </c>
    </row>
    <row r="86" spans="1:22" s="21" customFormat="1" ht="20.25" customHeight="1" x14ac:dyDescent="0.25">
      <c r="A86" s="392"/>
      <c r="B86" s="393"/>
      <c r="C86" s="395"/>
      <c r="D86" s="324">
        <f t="shared" ref="D86:T86" si="72">IFERROR(D85/$U85,0)</f>
        <v>4.5585924154424327E-2</v>
      </c>
      <c r="E86" s="325">
        <f t="shared" si="72"/>
        <v>0.27870345063204649</v>
      </c>
      <c r="F86" s="325">
        <f t="shared" si="72"/>
        <v>0.23311752647762213</v>
      </c>
      <c r="G86" s="325">
        <f t="shared" si="72"/>
        <v>2.4349162965493679E-2</v>
      </c>
      <c r="H86" s="325">
        <f t="shared" si="72"/>
        <v>4.02476938845234E-2</v>
      </c>
      <c r="I86" s="325">
        <f t="shared" si="72"/>
        <v>6.6834642979159545E-2</v>
      </c>
      <c r="J86" s="325">
        <f t="shared" si="72"/>
        <v>0.12265971984967544</v>
      </c>
      <c r="K86" s="325">
        <f t="shared" si="72"/>
        <v>1.4636146224803553E-2</v>
      </c>
      <c r="L86" s="325">
        <f t="shared" si="72"/>
        <v>0.17993167065254526</v>
      </c>
      <c r="M86" s="325">
        <f t="shared" si="72"/>
        <v>1.0266484455073454E-3</v>
      </c>
      <c r="N86" s="325">
        <f t="shared" si="72"/>
        <v>7.5879740348479673E-3</v>
      </c>
      <c r="O86" s="325">
        <f t="shared" si="72"/>
        <v>2.4017765630338231E-3</v>
      </c>
      <c r="P86" s="325">
        <f t="shared" si="72"/>
        <v>7.3454048513836698E-5</v>
      </c>
      <c r="Q86" s="325">
        <f t="shared" si="72"/>
        <v>1.9815510761872225E-4</v>
      </c>
      <c r="R86" s="325">
        <f t="shared" si="72"/>
        <v>1.6159890673044072E-3</v>
      </c>
      <c r="S86" s="325">
        <f t="shared" si="72"/>
        <v>2.3778612914246667E-3</v>
      </c>
      <c r="T86" s="325">
        <f t="shared" si="72"/>
        <v>2.4238127775879741E-2</v>
      </c>
      <c r="U86" s="325">
        <f>SUM(E86:T86)</f>
        <v>1.0000000000000002</v>
      </c>
      <c r="V86" s="327">
        <f>U85/V85</f>
        <v>0.45079767470335064</v>
      </c>
    </row>
  </sheetData>
  <mergeCells count="123">
    <mergeCell ref="D4:D6"/>
    <mergeCell ref="E4:T4"/>
    <mergeCell ref="U4:U6"/>
    <mergeCell ref="V4:V6"/>
    <mergeCell ref="A11:A12"/>
    <mergeCell ref="B11:B12"/>
    <mergeCell ref="C11:C12"/>
    <mergeCell ref="A13:A14"/>
    <mergeCell ref="B13:B14"/>
    <mergeCell ref="C13:C14"/>
    <mergeCell ref="A7:A8"/>
    <mergeCell ref="B7:B8"/>
    <mergeCell ref="C7:C8"/>
    <mergeCell ref="A9:A10"/>
    <mergeCell ref="B9:B10"/>
    <mergeCell ref="C9:C10"/>
    <mergeCell ref="A19:A20"/>
    <mergeCell ref="B19:B20"/>
    <mergeCell ref="C19:C20"/>
    <mergeCell ref="A21:A22"/>
    <mergeCell ref="B21:B22"/>
    <mergeCell ref="C21:C22"/>
    <mergeCell ref="A15:A16"/>
    <mergeCell ref="B15:B16"/>
    <mergeCell ref="C15:C16"/>
    <mergeCell ref="A17:A18"/>
    <mergeCell ref="B17:B18"/>
    <mergeCell ref="C17:C18"/>
    <mergeCell ref="A27:A28"/>
    <mergeCell ref="B27:B28"/>
    <mergeCell ref="C27:C28"/>
    <mergeCell ref="A29:A30"/>
    <mergeCell ref="B29:B30"/>
    <mergeCell ref="C29:C30"/>
    <mergeCell ref="A23:A24"/>
    <mergeCell ref="B23:B24"/>
    <mergeCell ref="C23:C24"/>
    <mergeCell ref="A25:A26"/>
    <mergeCell ref="B25:B26"/>
    <mergeCell ref="C25:C26"/>
    <mergeCell ref="A35:A36"/>
    <mergeCell ref="B35:B36"/>
    <mergeCell ref="C35:C36"/>
    <mergeCell ref="A37:A38"/>
    <mergeCell ref="B37:B38"/>
    <mergeCell ref="C37:C38"/>
    <mergeCell ref="A31:A32"/>
    <mergeCell ref="B31:B32"/>
    <mergeCell ref="C31:C32"/>
    <mergeCell ref="A33:A34"/>
    <mergeCell ref="B33:B34"/>
    <mergeCell ref="C33:C34"/>
    <mergeCell ref="A43:A44"/>
    <mergeCell ref="B43:B44"/>
    <mergeCell ref="C43:C44"/>
    <mergeCell ref="A45:A46"/>
    <mergeCell ref="B45:B46"/>
    <mergeCell ref="C45:C46"/>
    <mergeCell ref="A39:A40"/>
    <mergeCell ref="B39:B40"/>
    <mergeCell ref="C39:C40"/>
    <mergeCell ref="A41:A42"/>
    <mergeCell ref="B41:B42"/>
    <mergeCell ref="C41:C42"/>
    <mergeCell ref="A51:A52"/>
    <mergeCell ref="B51:B52"/>
    <mergeCell ref="C51:C52"/>
    <mergeCell ref="A53:A54"/>
    <mergeCell ref="B53:B54"/>
    <mergeCell ref="C53:C54"/>
    <mergeCell ref="A47:A48"/>
    <mergeCell ref="B47:B48"/>
    <mergeCell ref="C47:C48"/>
    <mergeCell ref="A49:A50"/>
    <mergeCell ref="B49:B50"/>
    <mergeCell ref="C49:C50"/>
    <mergeCell ref="A59:A60"/>
    <mergeCell ref="B59:B60"/>
    <mergeCell ref="C59:C60"/>
    <mergeCell ref="A61:A62"/>
    <mergeCell ref="B61:B62"/>
    <mergeCell ref="C61:C62"/>
    <mergeCell ref="A55:A56"/>
    <mergeCell ref="B55:B56"/>
    <mergeCell ref="C55:C56"/>
    <mergeCell ref="A57:A58"/>
    <mergeCell ref="B57:B58"/>
    <mergeCell ref="C57:C58"/>
    <mergeCell ref="A67:A68"/>
    <mergeCell ref="B67:B68"/>
    <mergeCell ref="C67:C68"/>
    <mergeCell ref="A69:A70"/>
    <mergeCell ref="B69:B70"/>
    <mergeCell ref="C69:C70"/>
    <mergeCell ref="A63:A64"/>
    <mergeCell ref="B63:B64"/>
    <mergeCell ref="C63:C64"/>
    <mergeCell ref="A65:A66"/>
    <mergeCell ref="B65:B66"/>
    <mergeCell ref="C65:C66"/>
    <mergeCell ref="A83:A84"/>
    <mergeCell ref="B83:B84"/>
    <mergeCell ref="C83:C84"/>
    <mergeCell ref="A85:B86"/>
    <mergeCell ref="C85:C86"/>
    <mergeCell ref="A79:A80"/>
    <mergeCell ref="B79:B80"/>
    <mergeCell ref="C79:C80"/>
    <mergeCell ref="A81:A82"/>
    <mergeCell ref="B81:B82"/>
    <mergeCell ref="C81:C82"/>
    <mergeCell ref="A75:A76"/>
    <mergeCell ref="B75:B76"/>
    <mergeCell ref="C75:C76"/>
    <mergeCell ref="A77:A78"/>
    <mergeCell ref="B77:B78"/>
    <mergeCell ref="C77:C78"/>
    <mergeCell ref="A71:A72"/>
    <mergeCell ref="B71:B72"/>
    <mergeCell ref="C71:C72"/>
    <mergeCell ref="A73:A74"/>
    <mergeCell ref="B73:B74"/>
    <mergeCell ref="C73:C74"/>
  </mergeCells>
  <conditionalFormatting sqref="E13:F13 H13:R13">
    <cfRule type="cellIs" dxfId="3107" priority="227" operator="equal">
      <formula>LARGE($E13:$R13,2)</formula>
    </cfRule>
    <cfRule type="cellIs" dxfId="3106" priority="228" operator="equal">
      <formula>LARGE($E13:$R13,1)</formula>
    </cfRule>
  </conditionalFormatting>
  <conditionalFormatting sqref="E27:R27">
    <cfRule type="cellIs" dxfId="3105" priority="218" operator="equal">
      <formula>LARGE($E27:$R27,1)</formula>
    </cfRule>
  </conditionalFormatting>
  <conditionalFormatting sqref="B9">
    <cfRule type="cellIs" dxfId="3104" priority="81" operator="equal">
      <formula>$X$9</formula>
    </cfRule>
    <cfRule type="cellIs" dxfId="3103" priority="82" operator="equal">
      <formula>$W$9</formula>
    </cfRule>
  </conditionalFormatting>
  <conditionalFormatting sqref="A9">
    <cfRule type="cellIs" dxfId="3102" priority="75" operator="equal">
      <formula>$X$9</formula>
    </cfRule>
    <cfRule type="cellIs" dxfId="3101" priority="76" operator="equal">
      <formula>$W$9</formula>
    </cfRule>
  </conditionalFormatting>
  <conditionalFormatting sqref="B13">
    <cfRule type="cellIs" dxfId="3100" priority="73" operator="equal">
      <formula>$X$9</formula>
    </cfRule>
    <cfRule type="cellIs" dxfId="3099" priority="74" operator="equal">
      <formula>$W$9</formula>
    </cfRule>
  </conditionalFormatting>
  <conditionalFormatting sqref="A13">
    <cfRule type="cellIs" dxfId="3098" priority="71" operator="equal">
      <formula>$X$9</formula>
    </cfRule>
    <cfRule type="cellIs" dxfId="3097" priority="72" operator="equal">
      <formula>$W$9</formula>
    </cfRule>
  </conditionalFormatting>
  <conditionalFormatting sqref="B17">
    <cfRule type="cellIs" dxfId="3096" priority="69" operator="equal">
      <formula>$X$9</formula>
    </cfRule>
    <cfRule type="cellIs" dxfId="3095" priority="70" operator="equal">
      <formula>$W$9</formula>
    </cfRule>
  </conditionalFormatting>
  <conditionalFormatting sqref="A17">
    <cfRule type="cellIs" dxfId="3094" priority="67" operator="equal">
      <formula>$X$9</formula>
    </cfRule>
    <cfRule type="cellIs" dxfId="3093" priority="68" operator="equal">
      <formula>$W$9</formula>
    </cfRule>
  </conditionalFormatting>
  <conditionalFormatting sqref="B21">
    <cfRule type="cellIs" dxfId="3092" priority="65" operator="equal">
      <formula>$X$9</formula>
    </cfRule>
    <cfRule type="cellIs" dxfId="3091" priority="66" operator="equal">
      <formula>$W$9</formula>
    </cfRule>
  </conditionalFormatting>
  <conditionalFormatting sqref="A21">
    <cfRule type="cellIs" dxfId="3090" priority="63" operator="equal">
      <formula>$X$9</formula>
    </cfRule>
    <cfRule type="cellIs" dxfId="3089" priority="64" operator="equal">
      <formula>$W$9</formula>
    </cfRule>
  </conditionalFormatting>
  <conditionalFormatting sqref="B25">
    <cfRule type="cellIs" dxfId="3088" priority="61" operator="equal">
      <formula>$X$9</formula>
    </cfRule>
    <cfRule type="cellIs" dxfId="3087" priority="62" operator="equal">
      <formula>$W$9</formula>
    </cfRule>
  </conditionalFormatting>
  <conditionalFormatting sqref="A25">
    <cfRule type="cellIs" dxfId="3086" priority="59" operator="equal">
      <formula>$X$9</formula>
    </cfRule>
    <cfRule type="cellIs" dxfId="3085" priority="60" operator="equal">
      <formula>$W$9</formula>
    </cfRule>
  </conditionalFormatting>
  <conditionalFormatting sqref="B29">
    <cfRule type="cellIs" dxfId="3084" priority="57" operator="equal">
      <formula>$X$9</formula>
    </cfRule>
    <cfRule type="cellIs" dxfId="3083" priority="58" operator="equal">
      <formula>$W$9</formula>
    </cfRule>
  </conditionalFormatting>
  <conditionalFormatting sqref="A29">
    <cfRule type="cellIs" dxfId="3082" priority="55" operator="equal">
      <formula>$X$9</formula>
    </cfRule>
    <cfRule type="cellIs" dxfId="3081" priority="56" operator="equal">
      <formula>$W$9</formula>
    </cfRule>
  </conditionalFormatting>
  <conditionalFormatting sqref="B37">
    <cfRule type="cellIs" dxfId="3080" priority="53" operator="equal">
      <formula>$X$9</formula>
    </cfRule>
    <cfRule type="cellIs" dxfId="3079" priority="54" operator="equal">
      <formula>$W$9</formula>
    </cfRule>
  </conditionalFormatting>
  <conditionalFormatting sqref="A37">
    <cfRule type="cellIs" dxfId="3078" priority="51" operator="equal">
      <formula>$X$9</formula>
    </cfRule>
    <cfRule type="cellIs" dxfId="3077" priority="52" operator="equal">
      <formula>$W$9</formula>
    </cfRule>
  </conditionalFormatting>
  <conditionalFormatting sqref="B41">
    <cfRule type="cellIs" dxfId="3076" priority="49" operator="equal">
      <formula>$X$9</formula>
    </cfRule>
    <cfRule type="cellIs" dxfId="3075" priority="50" operator="equal">
      <formula>$W$9</formula>
    </cfRule>
  </conditionalFormatting>
  <conditionalFormatting sqref="A41">
    <cfRule type="cellIs" dxfId="3074" priority="47" operator="equal">
      <formula>$X$9</formula>
    </cfRule>
    <cfRule type="cellIs" dxfId="3073" priority="48" operator="equal">
      <formula>$W$9</formula>
    </cfRule>
  </conditionalFormatting>
  <conditionalFormatting sqref="B45">
    <cfRule type="cellIs" dxfId="3072" priority="45" operator="equal">
      <formula>$X$9</formula>
    </cfRule>
    <cfRule type="cellIs" dxfId="3071" priority="46" operator="equal">
      <formula>$W$9</formula>
    </cfRule>
  </conditionalFormatting>
  <conditionalFormatting sqref="A45">
    <cfRule type="cellIs" dxfId="3070" priority="43" operator="equal">
      <formula>$X$9</formula>
    </cfRule>
    <cfRule type="cellIs" dxfId="3069" priority="44" operator="equal">
      <formula>$W$9</formula>
    </cfRule>
  </conditionalFormatting>
  <conditionalFormatting sqref="B65">
    <cfRule type="cellIs" dxfId="3068" priority="41" operator="equal">
      <formula>$X$9</formula>
    </cfRule>
    <cfRule type="cellIs" dxfId="3067" priority="42" operator="equal">
      <formula>$W$9</formula>
    </cfRule>
  </conditionalFormatting>
  <conditionalFormatting sqref="A65">
    <cfRule type="cellIs" dxfId="3066" priority="39" operator="equal">
      <formula>$X$9</formula>
    </cfRule>
    <cfRule type="cellIs" dxfId="3065" priority="40" operator="equal">
      <formula>$W$9</formula>
    </cfRule>
  </conditionalFormatting>
  <conditionalFormatting sqref="B73">
    <cfRule type="cellIs" dxfId="3064" priority="37" operator="equal">
      <formula>$X$9</formula>
    </cfRule>
    <cfRule type="cellIs" dxfId="3063" priority="38" operator="equal">
      <formula>$W$9</formula>
    </cfRule>
  </conditionalFormatting>
  <conditionalFormatting sqref="A73">
    <cfRule type="cellIs" dxfId="3062" priority="35" operator="equal">
      <formula>$X$9</formula>
    </cfRule>
    <cfRule type="cellIs" dxfId="3061" priority="36" operator="equal">
      <formula>$W$9</formula>
    </cfRule>
  </conditionalFormatting>
  <conditionalFormatting sqref="B61">
    <cfRule type="cellIs" dxfId="3060" priority="33" operator="equal">
      <formula>$X$9</formula>
    </cfRule>
    <cfRule type="cellIs" dxfId="3059" priority="34" operator="equal">
      <formula>$W$9</formula>
    </cfRule>
  </conditionalFormatting>
  <conditionalFormatting sqref="A61">
    <cfRule type="cellIs" dxfId="3058" priority="31" operator="equal">
      <formula>$X$9</formula>
    </cfRule>
    <cfRule type="cellIs" dxfId="3057" priority="32" operator="equal">
      <formula>$W$9</formula>
    </cfRule>
  </conditionalFormatting>
  <conditionalFormatting sqref="B57">
    <cfRule type="cellIs" dxfId="3056" priority="29" operator="equal">
      <formula>$X$9</formula>
    </cfRule>
    <cfRule type="cellIs" dxfId="3055" priority="30" operator="equal">
      <formula>$W$9</formula>
    </cfRule>
  </conditionalFormatting>
  <conditionalFormatting sqref="A57">
    <cfRule type="cellIs" dxfId="3054" priority="27" operator="equal">
      <formula>$X$9</formula>
    </cfRule>
    <cfRule type="cellIs" dxfId="3053" priority="28" operator="equal">
      <formula>$W$9</formula>
    </cfRule>
  </conditionalFormatting>
  <conditionalFormatting sqref="B53">
    <cfRule type="cellIs" dxfId="3052" priority="25" operator="equal">
      <formula>$X$9</formula>
    </cfRule>
    <cfRule type="cellIs" dxfId="3051" priority="26" operator="equal">
      <formula>$W$9</formula>
    </cfRule>
  </conditionalFormatting>
  <conditionalFormatting sqref="A53">
    <cfRule type="cellIs" dxfId="3050" priority="23" operator="equal">
      <formula>$X$9</formula>
    </cfRule>
    <cfRule type="cellIs" dxfId="3049" priority="24" operator="equal">
      <formula>$W$9</formula>
    </cfRule>
  </conditionalFormatting>
  <conditionalFormatting sqref="B69">
    <cfRule type="cellIs" dxfId="3048" priority="21" operator="equal">
      <formula>$X$9</formula>
    </cfRule>
    <cfRule type="cellIs" dxfId="3047" priority="22" operator="equal">
      <formula>$W$9</formula>
    </cfRule>
  </conditionalFormatting>
  <conditionalFormatting sqref="A69">
    <cfRule type="cellIs" dxfId="3046" priority="19" operator="equal">
      <formula>$X$9</formula>
    </cfRule>
    <cfRule type="cellIs" dxfId="3045" priority="20" operator="equal">
      <formula>$W$9</formula>
    </cfRule>
  </conditionalFormatting>
  <conditionalFormatting sqref="B49">
    <cfRule type="cellIs" dxfId="3044" priority="17" operator="equal">
      <formula>$X$9</formula>
    </cfRule>
    <cfRule type="cellIs" dxfId="3043" priority="18" operator="equal">
      <formula>$W$9</formula>
    </cfRule>
  </conditionalFormatting>
  <conditionalFormatting sqref="A49">
    <cfRule type="cellIs" dxfId="3042" priority="15" operator="equal">
      <formula>$X$9</formula>
    </cfRule>
    <cfRule type="cellIs" dxfId="3041" priority="16" operator="equal">
      <formula>$W$9</formula>
    </cfRule>
  </conditionalFormatting>
  <conditionalFormatting sqref="B33">
    <cfRule type="cellIs" dxfId="3040" priority="13" operator="equal">
      <formula>$X$9</formula>
    </cfRule>
    <cfRule type="cellIs" dxfId="3039" priority="14" operator="equal">
      <formula>$W$9</formula>
    </cfRule>
  </conditionalFormatting>
  <conditionalFormatting sqref="A33">
    <cfRule type="cellIs" dxfId="3038" priority="11" operator="equal">
      <formula>$X$9</formula>
    </cfRule>
    <cfRule type="cellIs" dxfId="3037" priority="12" operator="equal">
      <formula>$W$9</formula>
    </cfRule>
  </conditionalFormatting>
  <conditionalFormatting sqref="B77">
    <cfRule type="cellIs" dxfId="3036" priority="9" operator="equal">
      <formula>$X$9</formula>
    </cfRule>
    <cfRule type="cellIs" dxfId="3035" priority="10" operator="equal">
      <formula>$W$9</formula>
    </cfRule>
  </conditionalFormatting>
  <conditionalFormatting sqref="A77">
    <cfRule type="cellIs" dxfId="3034" priority="7" operator="equal">
      <formula>$X$9</formula>
    </cfRule>
    <cfRule type="cellIs" dxfId="3033" priority="8" operator="equal">
      <formula>$W$9</formula>
    </cfRule>
  </conditionalFormatting>
  <conditionalFormatting sqref="B81">
    <cfRule type="cellIs" dxfId="3032" priority="5" operator="equal">
      <formula>$X$9</formula>
    </cfRule>
    <cfRule type="cellIs" dxfId="3031" priority="6" operator="equal">
      <formula>$W$9</formula>
    </cfRule>
  </conditionalFormatting>
  <conditionalFormatting sqref="A81">
    <cfRule type="cellIs" dxfId="3030" priority="3" operator="equal">
      <formula>$X$9</formula>
    </cfRule>
    <cfRule type="cellIs" dxfId="3029" priority="4" operator="equal">
      <formula>$W$9</formula>
    </cfRule>
  </conditionalFormatting>
  <conditionalFormatting sqref="E7:R7">
    <cfRule type="cellIs" dxfId="3028" priority="165" operator="equal">
      <formula>LARGE($E7:$R7,2)</formula>
    </cfRule>
    <cfRule type="cellIs" dxfId="3027" priority="166" operator="equal">
      <formula>LARGE($E7:$R7,1)</formula>
    </cfRule>
  </conditionalFormatting>
  <conditionalFormatting sqref="E9:R9">
    <cfRule type="cellIs" dxfId="3026" priority="223" operator="equal">
      <formula>LARGE($E9:$R9,2)</formula>
    </cfRule>
    <cfRule type="cellIs" dxfId="3025" priority="224" operator="equal">
      <formula>LARGE($E9:$R9,1)</formula>
    </cfRule>
  </conditionalFormatting>
  <conditionalFormatting sqref="E11:R11">
    <cfRule type="cellIs" dxfId="3024" priority="225" operator="equal">
      <formula>LARGE($E11:$R11,2)</formula>
    </cfRule>
    <cfRule type="cellIs" dxfId="3023" priority="226" operator="equal">
      <formula>LARGE($E11:$R11,1)</formula>
    </cfRule>
  </conditionalFormatting>
  <conditionalFormatting sqref="E15:R15">
    <cfRule type="cellIs" dxfId="3022" priority="229" operator="equal">
      <formula>LARGE($E15:$R15,2)</formula>
    </cfRule>
    <cfRule type="cellIs" dxfId="3021" priority="230" operator="equal">
      <formula>LARGE($E15:$R15,1)</formula>
    </cfRule>
  </conditionalFormatting>
  <conditionalFormatting sqref="E17:R17">
    <cfRule type="cellIs" dxfId="3020" priority="231" operator="equal">
      <formula>LARGE($E17:$R17,2)</formula>
    </cfRule>
    <cfRule type="cellIs" dxfId="3019" priority="232" operator="equal">
      <formula>LARGE($E17:$R17,1)</formula>
    </cfRule>
  </conditionalFormatting>
  <conditionalFormatting sqref="E19:R19">
    <cfRule type="cellIs" dxfId="3018" priority="233" operator="equal">
      <formula>LARGE($E19:$R19,2)</formula>
    </cfRule>
    <cfRule type="cellIs" dxfId="3017" priority="234" operator="equal">
      <formula>LARGE($E19:$R19,1)</formula>
    </cfRule>
  </conditionalFormatting>
  <conditionalFormatting sqref="E23:R23">
    <cfRule type="cellIs" dxfId="3016" priority="237" operator="equal">
      <formula>LARGE($E23:$R23,2)</formula>
    </cfRule>
    <cfRule type="cellIs" dxfId="3015" priority="238" operator="equal">
      <formula>LARGE($E23:$R23,1)</formula>
    </cfRule>
  </conditionalFormatting>
  <conditionalFormatting sqref="E21:R21">
    <cfRule type="cellIs" dxfId="3014" priority="235" operator="equal">
      <formula>LARGE($E21:$R21,2)</formula>
    </cfRule>
    <cfRule type="cellIs" dxfId="3013" priority="236" operator="equal">
      <formula>LARGE($E21:$R21,1)</formula>
    </cfRule>
  </conditionalFormatting>
  <conditionalFormatting sqref="E25:R25">
    <cfRule type="cellIs" dxfId="3012" priority="221" operator="equal">
      <formula>LARGE($E25:$R25,2)</formula>
    </cfRule>
    <cfRule type="cellIs" dxfId="3011" priority="222" operator="equal">
      <formula>LARGE($E25:$R25,1)</formula>
    </cfRule>
  </conditionalFormatting>
  <conditionalFormatting sqref="E29:R29">
    <cfRule type="cellIs" dxfId="3010" priority="239" operator="equal">
      <formula>LARGE($E29:$R29,2)</formula>
    </cfRule>
    <cfRule type="cellIs" dxfId="3009" priority="240" operator="equal">
      <formula>LARGE($E29:$R29,1)</formula>
    </cfRule>
  </conditionalFormatting>
  <conditionalFormatting sqref="E31:R31">
    <cfRule type="cellIs" dxfId="3008" priority="241" operator="equal">
      <formula>LARGE($E31:$R31,2)</formula>
    </cfRule>
    <cfRule type="cellIs" dxfId="3007" priority="242" operator="equal">
      <formula>LARGE($E31:$R31,1)</formula>
    </cfRule>
  </conditionalFormatting>
  <conditionalFormatting sqref="E33:R33">
    <cfRule type="cellIs" dxfId="3006" priority="219" operator="equal">
      <formula>LARGE($E33:$R33,2)</formula>
    </cfRule>
    <cfRule type="cellIs" dxfId="3005" priority="220" operator="equal">
      <formula>LARGE($E33:$R33,1)</formula>
    </cfRule>
  </conditionalFormatting>
  <conditionalFormatting sqref="E35:R35">
    <cfRule type="cellIs" dxfId="3004" priority="215" operator="equal">
      <formula>LARGE($E35:$R35,2)</formula>
    </cfRule>
    <cfRule type="cellIs" dxfId="3003" priority="216" operator="equal">
      <formula>LARGE($E35:$R35,1)</formula>
    </cfRule>
  </conditionalFormatting>
  <conditionalFormatting sqref="E37:R37">
    <cfRule type="cellIs" dxfId="3002" priority="187" operator="equal">
      <formula>LARGE($E37:$R37,2)</formula>
    </cfRule>
    <cfRule type="cellIs" dxfId="3001" priority="188" operator="equal">
      <formula>LARGE($E37:$R37,1)</formula>
    </cfRule>
  </conditionalFormatting>
  <conditionalFormatting sqref="E39:R39">
    <cfRule type="cellIs" dxfId="3000" priority="185" operator="equal">
      <formula>LARGE($E39:$R39,2)</formula>
    </cfRule>
    <cfRule type="cellIs" dxfId="2999" priority="186" operator="equal">
      <formula>LARGE($E39:$R39,1)</formula>
    </cfRule>
  </conditionalFormatting>
  <conditionalFormatting sqref="E41:R41">
    <cfRule type="cellIs" dxfId="2998" priority="209" operator="equal">
      <formula>LARGE($E41:$R41,2)</formula>
    </cfRule>
    <cfRule type="cellIs" dxfId="2997" priority="210" operator="equal">
      <formula>LARGE($E41:$R41,1)</formula>
    </cfRule>
  </conditionalFormatting>
  <conditionalFormatting sqref="E43:R43">
    <cfRule type="cellIs" dxfId="2996" priority="207" operator="equal">
      <formula>LARGE($E43:$R43,2)</formula>
    </cfRule>
    <cfRule type="cellIs" dxfId="2995" priority="208" operator="equal">
      <formula>LARGE($E43:$R43,1)</formula>
    </cfRule>
  </conditionalFormatting>
  <conditionalFormatting sqref="E45:R45">
    <cfRule type="cellIs" dxfId="2994" priority="211" operator="equal">
      <formula>LARGE($E45:$R45,2)</formula>
    </cfRule>
    <cfRule type="cellIs" dxfId="2993" priority="212" operator="equal">
      <formula>LARGE($E45:$R45,1)</formula>
    </cfRule>
  </conditionalFormatting>
  <conditionalFormatting sqref="E47:R47">
    <cfRule type="cellIs" dxfId="2992" priority="205" operator="equal">
      <formula>LARGE($E47:$R47,2)</formula>
    </cfRule>
    <cfRule type="cellIs" dxfId="2991" priority="206" operator="equal">
      <formula>LARGE($E47:$R47,1)</formula>
    </cfRule>
  </conditionalFormatting>
  <conditionalFormatting sqref="E49:R49">
    <cfRule type="cellIs" dxfId="2990" priority="213" operator="equal">
      <formula>LARGE($E49:$R49,2)</formula>
    </cfRule>
    <cfRule type="cellIs" dxfId="2989" priority="214" operator="equal">
      <formula>LARGE($E49:$R49,1)</formula>
    </cfRule>
  </conditionalFormatting>
  <conditionalFormatting sqref="E51:R51">
    <cfRule type="cellIs" dxfId="2988" priority="201" operator="equal">
      <formula>LARGE($E51:$R51,2)</formula>
    </cfRule>
    <cfRule type="cellIs" dxfId="2987" priority="202" operator="equal">
      <formula>LARGE($E51:$R51,1)</formula>
    </cfRule>
  </conditionalFormatting>
  <conditionalFormatting sqref="E53:R53">
    <cfRule type="cellIs" dxfId="2986" priority="199" operator="equal">
      <formula>LARGE($E53:$R53,2)</formula>
    </cfRule>
    <cfRule type="cellIs" dxfId="2985" priority="200" operator="equal">
      <formula>LARGE($E53:$R53,1)</formula>
    </cfRule>
  </conditionalFormatting>
  <conditionalFormatting sqref="E55:R55">
    <cfRule type="cellIs" dxfId="2984" priority="197" operator="equal">
      <formula>LARGE($E55:$R55,2)</formula>
    </cfRule>
    <cfRule type="cellIs" dxfId="2983" priority="198" operator="equal">
      <formula>LARGE($E55:$R55,1)</formula>
    </cfRule>
  </conditionalFormatting>
  <conditionalFormatting sqref="E57:R57">
    <cfRule type="cellIs" dxfId="2982" priority="203" operator="equal">
      <formula>LARGE($E57:$R57,2)</formula>
    </cfRule>
    <cfRule type="cellIs" dxfId="2981" priority="204" operator="equal">
      <formula>LARGE($E57:$R57,1)</formula>
    </cfRule>
  </conditionalFormatting>
  <conditionalFormatting sqref="E59:R59">
    <cfRule type="cellIs" dxfId="2980" priority="195" operator="equal">
      <formula>LARGE($E59:$R59,2)</formula>
    </cfRule>
    <cfRule type="cellIs" dxfId="2979" priority="196" operator="equal">
      <formula>LARGE($E59:$R59,1)</formula>
    </cfRule>
  </conditionalFormatting>
  <conditionalFormatting sqref="E61:R61">
    <cfRule type="cellIs" dxfId="2978" priority="193" operator="equal">
      <formula>LARGE($E61:$R61,2)</formula>
    </cfRule>
    <cfRule type="cellIs" dxfId="2977" priority="194" operator="equal">
      <formula>LARGE($E61:$R61,1)</formula>
    </cfRule>
  </conditionalFormatting>
  <conditionalFormatting sqref="E63:R63">
    <cfRule type="cellIs" dxfId="2976" priority="191" operator="equal">
      <formula>LARGE($E63:$R63,2)</formula>
    </cfRule>
    <cfRule type="cellIs" dxfId="2975" priority="192" operator="equal">
      <formula>LARGE($E63:$R63,1)</formula>
    </cfRule>
  </conditionalFormatting>
  <conditionalFormatting sqref="E65:R65">
    <cfRule type="cellIs" dxfId="2974" priority="189" operator="equal">
      <formula>LARGE($E65:$R65,2)</formula>
    </cfRule>
    <cfRule type="cellIs" dxfId="2973" priority="190" operator="equal">
      <formula>LARGE($E65:$R65,1)</formula>
    </cfRule>
  </conditionalFormatting>
  <conditionalFormatting sqref="E67:R67">
    <cfRule type="cellIs" dxfId="2972" priority="183" operator="equal">
      <formula>LARGE($E67:$R67,2)</formula>
    </cfRule>
    <cfRule type="cellIs" dxfId="2971" priority="184" operator="equal">
      <formula>LARGE($E67:$R67,1)</formula>
    </cfRule>
  </conditionalFormatting>
  <conditionalFormatting sqref="E69:R69">
    <cfRule type="cellIs" dxfId="2970" priority="179" operator="equal">
      <formula>LARGE($E69:$R69,2)</formula>
    </cfRule>
    <cfRule type="cellIs" dxfId="2969" priority="180" operator="equal">
      <formula>LARGE($E69:$R69,1)</formula>
    </cfRule>
  </conditionalFormatting>
  <conditionalFormatting sqref="E71:R71">
    <cfRule type="cellIs" dxfId="2968" priority="177" operator="equal">
      <formula>LARGE($E71:$R71,2)</formula>
    </cfRule>
    <cfRule type="cellIs" dxfId="2967" priority="178" operator="equal">
      <formula>LARGE($E71:$R71,1)</formula>
    </cfRule>
  </conditionalFormatting>
  <conditionalFormatting sqref="E73:R73">
    <cfRule type="cellIs" dxfId="2966" priority="175" operator="equal">
      <formula>LARGE($E73:$R73,2)</formula>
    </cfRule>
    <cfRule type="cellIs" dxfId="2965" priority="176" operator="equal">
      <formula>LARGE($E73:$R73,1)</formula>
    </cfRule>
  </conditionalFormatting>
  <conditionalFormatting sqref="E75:R75">
    <cfRule type="cellIs" dxfId="2964" priority="181" operator="equal">
      <formula>LARGE($E75:$R75,2)</formula>
    </cfRule>
    <cfRule type="cellIs" dxfId="2963" priority="182" operator="equal">
      <formula>LARGE($E75:$R75,1)</formula>
    </cfRule>
  </conditionalFormatting>
  <conditionalFormatting sqref="E77:R77">
    <cfRule type="cellIs" dxfId="2962" priority="173" operator="equal">
      <formula>LARGE($E77:$R77,2)</formula>
    </cfRule>
    <cfRule type="cellIs" dxfId="2961" priority="174" operator="equal">
      <formula>LARGE($E77:$R77,1)</formula>
    </cfRule>
  </conditionalFormatting>
  <conditionalFormatting sqref="E79:R79">
    <cfRule type="cellIs" dxfId="2960" priority="171" operator="equal">
      <formula>LARGE($E79:$R79,2)</formula>
    </cfRule>
    <cfRule type="cellIs" dxfId="2959" priority="172" operator="equal">
      <formula>LARGE($E79:$R79,1)</formula>
    </cfRule>
  </conditionalFormatting>
  <conditionalFormatting sqref="E81:R81">
    <cfRule type="cellIs" dxfId="2958" priority="169" operator="equal">
      <formula>LARGE($E81:$R81,2)</formula>
    </cfRule>
    <cfRule type="cellIs" dxfId="2957" priority="170" operator="equal">
      <formula>LARGE($E81:$R81,1)</formula>
    </cfRule>
  </conditionalFormatting>
  <conditionalFormatting sqref="E83:R83">
    <cfRule type="cellIs" dxfId="2956" priority="167" operator="equal">
      <formula>LARGE($E83:$R83,2)</formula>
    </cfRule>
    <cfRule type="cellIs" dxfId="2955" priority="168" operator="equal">
      <formula>LARGE($E83:$R83,1)</formula>
    </cfRule>
  </conditionalFormatting>
  <conditionalFormatting sqref="E85:R85">
    <cfRule type="cellIs" dxfId="2954" priority="243" operator="equal">
      <formula>LARGE($E85:$R85,2)</formula>
    </cfRule>
    <cfRule type="cellIs" dxfId="2953" priority="244" operator="equal">
      <formula>LARGE($E85:$R85,1)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2327"/>
  <sheetViews>
    <sheetView view="pageBreakPreview" zoomScale="110" zoomScaleNormal="158" zoomScaleSheetLayoutView="110" workbookViewId="0">
      <selection activeCell="B10" sqref="B10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12.42578125" customWidth="1"/>
    <col min="7" max="8" width="12.140625" customWidth="1"/>
    <col min="9" max="10" width="12.28515625" customWidth="1"/>
    <col min="11" max="14" width="12.140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5.75" customHeight="1" x14ac:dyDescent="0.3">
      <c r="B4" s="1"/>
      <c r="C4" s="1"/>
      <c r="D4" s="402" t="s">
        <v>35</v>
      </c>
      <c r="E4" s="436" t="s">
        <v>233</v>
      </c>
      <c r="F4" s="437"/>
      <c r="G4" s="437"/>
      <c r="H4" s="437"/>
      <c r="I4" s="437"/>
      <c r="J4" s="437"/>
      <c r="K4" s="437"/>
      <c r="L4" s="437"/>
      <c r="M4" s="437"/>
      <c r="N4" s="438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513" t="s">
        <v>75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8"/>
      <c r="L7" s="8"/>
      <c r="M7" s="319"/>
      <c r="N7" s="320"/>
      <c r="O7" s="408"/>
      <c r="P7" s="408"/>
      <c r="Q7" s="367"/>
    </row>
    <row r="8" spans="1:17" ht="18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5</v>
      </c>
      <c r="K8" s="293" t="s">
        <v>6</v>
      </c>
      <c r="L8" s="293" t="s">
        <v>7</v>
      </c>
      <c r="M8" s="321" t="s">
        <v>32</v>
      </c>
      <c r="N8" s="322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1098</v>
      </c>
      <c r="C9" s="55" t="s">
        <v>126</v>
      </c>
      <c r="D9" s="131">
        <f t="shared" ref="D9:D72" si="0">(LARGE(H9:L9,1)-LARGE(H9:L9,2))</f>
        <v>103</v>
      </c>
      <c r="E9" s="132">
        <v>137</v>
      </c>
      <c r="F9" s="132">
        <v>2</v>
      </c>
      <c r="G9" s="132">
        <v>9</v>
      </c>
      <c r="H9" s="132">
        <v>148</v>
      </c>
      <c r="I9" s="132">
        <v>45</v>
      </c>
      <c r="J9" s="132">
        <v>5</v>
      </c>
      <c r="K9" s="132">
        <v>1</v>
      </c>
      <c r="L9" s="132">
        <v>36</v>
      </c>
      <c r="M9" s="132">
        <v>0</v>
      </c>
      <c r="N9" s="132">
        <v>4</v>
      </c>
      <c r="O9" s="132">
        <v>239</v>
      </c>
      <c r="P9" s="132">
        <v>413</v>
      </c>
      <c r="Q9" s="133">
        <f t="shared" ref="Q9:Q72" si="1">O9/P9</f>
        <v>0.57869249394673128</v>
      </c>
    </row>
    <row r="10" spans="1:17" ht="17.100000000000001" customHeight="1" x14ac:dyDescent="0.25">
      <c r="A10" s="71">
        <v>2</v>
      </c>
      <c r="B10" s="72">
        <v>1098</v>
      </c>
      <c r="C10" s="73" t="s">
        <v>128</v>
      </c>
      <c r="D10" s="134">
        <f t="shared" si="0"/>
        <v>72</v>
      </c>
      <c r="E10" s="135">
        <v>119</v>
      </c>
      <c r="F10" s="135">
        <v>1</v>
      </c>
      <c r="G10" s="135">
        <v>8</v>
      </c>
      <c r="H10" s="135">
        <v>128</v>
      </c>
      <c r="I10" s="135">
        <v>56</v>
      </c>
      <c r="J10" s="135">
        <v>5</v>
      </c>
      <c r="K10" s="135">
        <v>1</v>
      </c>
      <c r="L10" s="135">
        <v>39</v>
      </c>
      <c r="M10" s="135">
        <v>0</v>
      </c>
      <c r="N10" s="135">
        <v>6</v>
      </c>
      <c r="O10" s="135">
        <v>235</v>
      </c>
      <c r="P10" s="135">
        <v>412</v>
      </c>
      <c r="Q10" s="136">
        <f t="shared" si="1"/>
        <v>0.57038834951456308</v>
      </c>
    </row>
    <row r="11" spans="1:17" ht="17.100000000000001" customHeight="1" x14ac:dyDescent="0.25">
      <c r="A11" s="59" t="s">
        <v>203</v>
      </c>
      <c r="B11" s="60">
        <v>1098</v>
      </c>
      <c r="C11" s="61" t="s">
        <v>11</v>
      </c>
      <c r="D11" s="137">
        <f t="shared" si="0"/>
        <v>175</v>
      </c>
      <c r="E11" s="138">
        <v>256</v>
      </c>
      <c r="F11" s="138">
        <v>3</v>
      </c>
      <c r="G11" s="138">
        <v>17</v>
      </c>
      <c r="H11" s="138">
        <v>276</v>
      </c>
      <c r="I11" s="138">
        <v>101</v>
      </c>
      <c r="J11" s="138">
        <v>10</v>
      </c>
      <c r="K11" s="138">
        <v>2</v>
      </c>
      <c r="L11" s="138">
        <v>75</v>
      </c>
      <c r="M11" s="138">
        <v>0</v>
      </c>
      <c r="N11" s="138">
        <v>10</v>
      </c>
      <c r="O11" s="138">
        <v>474</v>
      </c>
      <c r="P11" s="138">
        <v>825</v>
      </c>
      <c r="Q11" s="139">
        <f t="shared" si="1"/>
        <v>0.57454545454545458</v>
      </c>
    </row>
    <row r="12" spans="1:17" ht="17.100000000000001" customHeight="1" x14ac:dyDescent="0.25">
      <c r="A12" s="71">
        <v>3</v>
      </c>
      <c r="B12" s="72">
        <v>1099</v>
      </c>
      <c r="C12" s="73" t="s">
        <v>126</v>
      </c>
      <c r="D12" s="134">
        <f t="shared" si="0"/>
        <v>101</v>
      </c>
      <c r="E12" s="135">
        <v>146</v>
      </c>
      <c r="F12" s="135">
        <v>1</v>
      </c>
      <c r="G12" s="135">
        <v>9</v>
      </c>
      <c r="H12" s="135">
        <v>156</v>
      </c>
      <c r="I12" s="135">
        <v>55</v>
      </c>
      <c r="J12" s="135">
        <v>22</v>
      </c>
      <c r="K12" s="135">
        <v>1</v>
      </c>
      <c r="L12" s="135">
        <v>42</v>
      </c>
      <c r="M12" s="135">
        <v>0</v>
      </c>
      <c r="N12" s="135">
        <v>7</v>
      </c>
      <c r="O12" s="135">
        <v>283</v>
      </c>
      <c r="P12" s="135">
        <v>675</v>
      </c>
      <c r="Q12" s="136">
        <f t="shared" si="1"/>
        <v>0.41925925925925928</v>
      </c>
    </row>
    <row r="13" spans="1:17" ht="17.100000000000001" customHeight="1" x14ac:dyDescent="0.25">
      <c r="A13" s="65">
        <v>4</v>
      </c>
      <c r="B13" s="66">
        <v>1099</v>
      </c>
      <c r="C13" s="67" t="s">
        <v>128</v>
      </c>
      <c r="D13" s="140">
        <f t="shared" si="0"/>
        <v>125</v>
      </c>
      <c r="E13" s="141">
        <v>163</v>
      </c>
      <c r="F13" s="141">
        <v>3</v>
      </c>
      <c r="G13" s="141">
        <v>6</v>
      </c>
      <c r="H13" s="141">
        <v>172</v>
      </c>
      <c r="I13" s="141">
        <v>47</v>
      </c>
      <c r="J13" s="141">
        <v>14</v>
      </c>
      <c r="K13" s="141">
        <v>0</v>
      </c>
      <c r="L13" s="141">
        <v>40</v>
      </c>
      <c r="M13" s="141">
        <v>0</v>
      </c>
      <c r="N13" s="141">
        <v>6</v>
      </c>
      <c r="O13" s="141">
        <v>279</v>
      </c>
      <c r="P13" s="141">
        <v>628</v>
      </c>
      <c r="Q13" s="142">
        <f t="shared" si="1"/>
        <v>0.44426751592356689</v>
      </c>
    </row>
    <row r="14" spans="1:17" ht="17.100000000000001" customHeight="1" x14ac:dyDescent="0.25">
      <c r="A14" s="71">
        <v>5</v>
      </c>
      <c r="B14" s="72">
        <v>1099</v>
      </c>
      <c r="C14" s="73" t="s">
        <v>129</v>
      </c>
      <c r="D14" s="134">
        <f t="shared" si="0"/>
        <v>116</v>
      </c>
      <c r="E14" s="135">
        <v>150</v>
      </c>
      <c r="F14" s="135">
        <v>2</v>
      </c>
      <c r="G14" s="135">
        <v>11</v>
      </c>
      <c r="H14" s="135">
        <v>163</v>
      </c>
      <c r="I14" s="135">
        <v>47</v>
      </c>
      <c r="J14" s="135">
        <v>18</v>
      </c>
      <c r="K14" s="135">
        <v>2</v>
      </c>
      <c r="L14" s="135">
        <v>30</v>
      </c>
      <c r="M14" s="135">
        <v>0</v>
      </c>
      <c r="N14" s="135">
        <v>10</v>
      </c>
      <c r="O14" s="135">
        <v>270</v>
      </c>
      <c r="P14" s="135">
        <v>627</v>
      </c>
      <c r="Q14" s="136">
        <f t="shared" si="1"/>
        <v>0.43062200956937802</v>
      </c>
    </row>
    <row r="15" spans="1:17" ht="17.100000000000001" customHeight="1" x14ac:dyDescent="0.25">
      <c r="A15" s="59" t="s">
        <v>203</v>
      </c>
      <c r="B15" s="60">
        <v>1099</v>
      </c>
      <c r="C15" s="61" t="s">
        <v>12</v>
      </c>
      <c r="D15" s="137">
        <f t="shared" si="0"/>
        <v>342</v>
      </c>
      <c r="E15" s="138">
        <v>459</v>
      </c>
      <c r="F15" s="138">
        <v>6</v>
      </c>
      <c r="G15" s="138">
        <v>26</v>
      </c>
      <c r="H15" s="138">
        <v>491</v>
      </c>
      <c r="I15" s="138">
        <v>149</v>
      </c>
      <c r="J15" s="138">
        <v>54</v>
      </c>
      <c r="K15" s="138">
        <v>3</v>
      </c>
      <c r="L15" s="138">
        <v>112</v>
      </c>
      <c r="M15" s="138">
        <v>0</v>
      </c>
      <c r="N15" s="138">
        <v>23</v>
      </c>
      <c r="O15" s="138">
        <v>832</v>
      </c>
      <c r="P15" s="138">
        <v>1930</v>
      </c>
      <c r="Q15" s="139">
        <f t="shared" si="1"/>
        <v>0.43108808290155443</v>
      </c>
    </row>
    <row r="16" spans="1:17" ht="17.100000000000001" customHeight="1" x14ac:dyDescent="0.25">
      <c r="A16" s="71">
        <v>6</v>
      </c>
      <c r="B16" s="72">
        <v>1100</v>
      </c>
      <c r="C16" s="73" t="s">
        <v>126</v>
      </c>
      <c r="D16" s="134">
        <f t="shared" si="0"/>
        <v>81</v>
      </c>
      <c r="E16" s="135">
        <v>144</v>
      </c>
      <c r="F16" s="135">
        <v>0</v>
      </c>
      <c r="G16" s="135">
        <v>7</v>
      </c>
      <c r="H16" s="135">
        <v>151</v>
      </c>
      <c r="I16" s="135">
        <v>70</v>
      </c>
      <c r="J16" s="135">
        <v>11</v>
      </c>
      <c r="K16" s="135">
        <v>1</v>
      </c>
      <c r="L16" s="135">
        <v>60</v>
      </c>
      <c r="M16" s="135">
        <v>0</v>
      </c>
      <c r="N16" s="135">
        <v>4</v>
      </c>
      <c r="O16" s="135">
        <v>297</v>
      </c>
      <c r="P16" s="135">
        <v>562</v>
      </c>
      <c r="Q16" s="136">
        <f t="shared" si="1"/>
        <v>0.52846975088967973</v>
      </c>
    </row>
    <row r="17" spans="1:17" ht="17.100000000000001" customHeight="1" x14ac:dyDescent="0.25">
      <c r="A17" s="65">
        <v>7</v>
      </c>
      <c r="B17" s="66">
        <v>1100</v>
      </c>
      <c r="C17" s="67" t="s">
        <v>128</v>
      </c>
      <c r="D17" s="140">
        <f t="shared" si="0"/>
        <v>90</v>
      </c>
      <c r="E17" s="141">
        <v>146</v>
      </c>
      <c r="F17" s="141">
        <v>0</v>
      </c>
      <c r="G17" s="141">
        <v>5</v>
      </c>
      <c r="H17" s="141">
        <v>151</v>
      </c>
      <c r="I17" s="141">
        <v>50</v>
      </c>
      <c r="J17" s="141">
        <v>11</v>
      </c>
      <c r="K17" s="141">
        <v>2</v>
      </c>
      <c r="L17" s="141">
        <v>61</v>
      </c>
      <c r="M17" s="141">
        <v>0</v>
      </c>
      <c r="N17" s="141">
        <v>8</v>
      </c>
      <c r="O17" s="141">
        <v>283</v>
      </c>
      <c r="P17" s="141">
        <v>561</v>
      </c>
      <c r="Q17" s="142">
        <f t="shared" si="1"/>
        <v>0.50445632798573981</v>
      </c>
    </row>
    <row r="18" spans="1:17" ht="17.100000000000001" customHeight="1" x14ac:dyDescent="0.25">
      <c r="A18" s="59" t="s">
        <v>203</v>
      </c>
      <c r="B18" s="60">
        <v>1100</v>
      </c>
      <c r="C18" s="61" t="s">
        <v>11</v>
      </c>
      <c r="D18" s="137">
        <f t="shared" si="0"/>
        <v>181</v>
      </c>
      <c r="E18" s="138">
        <v>290</v>
      </c>
      <c r="F18" s="138">
        <v>0</v>
      </c>
      <c r="G18" s="138">
        <v>12</v>
      </c>
      <c r="H18" s="138">
        <v>302</v>
      </c>
      <c r="I18" s="138">
        <v>120</v>
      </c>
      <c r="J18" s="138">
        <v>22</v>
      </c>
      <c r="K18" s="138">
        <v>3</v>
      </c>
      <c r="L18" s="138">
        <v>121</v>
      </c>
      <c r="M18" s="138">
        <v>0</v>
      </c>
      <c r="N18" s="138">
        <v>12</v>
      </c>
      <c r="O18" s="138">
        <v>580</v>
      </c>
      <c r="P18" s="138">
        <v>1123</v>
      </c>
      <c r="Q18" s="139">
        <f t="shared" si="1"/>
        <v>0.51647373107747108</v>
      </c>
    </row>
    <row r="19" spans="1:17" ht="17.100000000000001" customHeight="1" x14ac:dyDescent="0.25">
      <c r="A19" s="65">
        <v>8</v>
      </c>
      <c r="B19" s="66">
        <v>1102</v>
      </c>
      <c r="C19" s="67" t="s">
        <v>126</v>
      </c>
      <c r="D19" s="140">
        <f t="shared" si="0"/>
        <v>7</v>
      </c>
      <c r="E19" s="141">
        <v>44</v>
      </c>
      <c r="F19" s="141">
        <v>0</v>
      </c>
      <c r="G19" s="141">
        <v>0</v>
      </c>
      <c r="H19" s="141">
        <v>44</v>
      </c>
      <c r="I19" s="141">
        <v>10</v>
      </c>
      <c r="J19" s="141">
        <v>4</v>
      </c>
      <c r="K19" s="141">
        <v>1</v>
      </c>
      <c r="L19" s="141">
        <v>51</v>
      </c>
      <c r="M19" s="141">
        <v>0</v>
      </c>
      <c r="N19" s="141">
        <v>5</v>
      </c>
      <c r="O19" s="141">
        <v>115</v>
      </c>
      <c r="P19" s="141">
        <v>253</v>
      </c>
      <c r="Q19" s="142">
        <f t="shared" si="1"/>
        <v>0.45454545454545453</v>
      </c>
    </row>
    <row r="20" spans="1:17" ht="17.100000000000001" customHeight="1" x14ac:dyDescent="0.25">
      <c r="A20" s="59" t="s">
        <v>203</v>
      </c>
      <c r="B20" s="60">
        <v>1102</v>
      </c>
      <c r="C20" s="61" t="s">
        <v>9</v>
      </c>
      <c r="D20" s="137">
        <f t="shared" si="0"/>
        <v>7</v>
      </c>
      <c r="E20" s="138">
        <v>44</v>
      </c>
      <c r="F20" s="138">
        <v>0</v>
      </c>
      <c r="G20" s="138">
        <v>0</v>
      </c>
      <c r="H20" s="138">
        <v>44</v>
      </c>
      <c r="I20" s="138">
        <v>10</v>
      </c>
      <c r="J20" s="138">
        <v>4</v>
      </c>
      <c r="K20" s="138">
        <v>1</v>
      </c>
      <c r="L20" s="138">
        <v>51</v>
      </c>
      <c r="M20" s="138">
        <v>0</v>
      </c>
      <c r="N20" s="138">
        <v>5</v>
      </c>
      <c r="O20" s="138">
        <v>115</v>
      </c>
      <c r="P20" s="138">
        <v>253</v>
      </c>
      <c r="Q20" s="139">
        <f t="shared" si="1"/>
        <v>0.45454545454545453</v>
      </c>
    </row>
    <row r="21" spans="1:17" ht="17.100000000000001" customHeight="1" x14ac:dyDescent="0.25">
      <c r="A21" s="65">
        <v>9</v>
      </c>
      <c r="B21" s="66">
        <v>1103</v>
      </c>
      <c r="C21" s="67" t="s">
        <v>126</v>
      </c>
      <c r="D21" s="140">
        <f t="shared" si="0"/>
        <v>93</v>
      </c>
      <c r="E21" s="141">
        <v>16</v>
      </c>
      <c r="F21" s="141">
        <v>0</v>
      </c>
      <c r="G21" s="141">
        <v>1</v>
      </c>
      <c r="H21" s="141">
        <v>17</v>
      </c>
      <c r="I21" s="141">
        <v>11</v>
      </c>
      <c r="J21" s="141">
        <v>7</v>
      </c>
      <c r="K21" s="141">
        <v>2</v>
      </c>
      <c r="L21" s="141">
        <v>110</v>
      </c>
      <c r="M21" s="141">
        <v>0</v>
      </c>
      <c r="N21" s="141">
        <v>2</v>
      </c>
      <c r="O21" s="141">
        <v>149</v>
      </c>
      <c r="P21" s="141">
        <v>237</v>
      </c>
      <c r="Q21" s="142">
        <f t="shared" si="1"/>
        <v>0.62869198312236285</v>
      </c>
    </row>
    <row r="22" spans="1:17" ht="17.100000000000001" customHeight="1" x14ac:dyDescent="0.25">
      <c r="A22" s="59" t="s">
        <v>203</v>
      </c>
      <c r="B22" s="60">
        <v>1103</v>
      </c>
      <c r="C22" s="61" t="s">
        <v>9</v>
      </c>
      <c r="D22" s="137">
        <f t="shared" si="0"/>
        <v>93</v>
      </c>
      <c r="E22" s="138">
        <v>16</v>
      </c>
      <c r="F22" s="138">
        <v>0</v>
      </c>
      <c r="G22" s="138">
        <v>1</v>
      </c>
      <c r="H22" s="138">
        <v>17</v>
      </c>
      <c r="I22" s="138">
        <v>11</v>
      </c>
      <c r="J22" s="138">
        <v>7</v>
      </c>
      <c r="K22" s="138">
        <v>2</v>
      </c>
      <c r="L22" s="138">
        <v>110</v>
      </c>
      <c r="M22" s="138">
        <v>0</v>
      </c>
      <c r="N22" s="138">
        <v>2</v>
      </c>
      <c r="O22" s="138">
        <v>149</v>
      </c>
      <c r="P22" s="138">
        <v>237</v>
      </c>
      <c r="Q22" s="139">
        <f t="shared" si="1"/>
        <v>0.62869198312236285</v>
      </c>
    </row>
    <row r="23" spans="1:17" ht="17.100000000000001" customHeight="1" x14ac:dyDescent="0.25">
      <c r="A23" s="65">
        <v>10</v>
      </c>
      <c r="B23" s="66">
        <v>1104</v>
      </c>
      <c r="C23" s="67" t="s">
        <v>126</v>
      </c>
      <c r="D23" s="140">
        <f t="shared" si="0"/>
        <v>47</v>
      </c>
      <c r="E23" s="141">
        <v>0</v>
      </c>
      <c r="F23" s="141">
        <v>0</v>
      </c>
      <c r="G23" s="141">
        <v>93</v>
      </c>
      <c r="H23" s="141">
        <v>93</v>
      </c>
      <c r="I23" s="141">
        <v>24</v>
      </c>
      <c r="J23" s="141">
        <v>22</v>
      </c>
      <c r="K23" s="141">
        <v>1</v>
      </c>
      <c r="L23" s="141">
        <v>46</v>
      </c>
      <c r="M23" s="141">
        <v>0</v>
      </c>
      <c r="N23" s="141">
        <v>2</v>
      </c>
      <c r="O23" s="141">
        <v>188</v>
      </c>
      <c r="P23" s="141">
        <v>308</v>
      </c>
      <c r="Q23" s="142">
        <f t="shared" si="1"/>
        <v>0.61038961038961037</v>
      </c>
    </row>
    <row r="24" spans="1:17" ht="17.100000000000001" customHeight="1" x14ac:dyDescent="0.25">
      <c r="A24" s="59" t="s">
        <v>203</v>
      </c>
      <c r="B24" s="60">
        <v>1104</v>
      </c>
      <c r="C24" s="61" t="s">
        <v>9</v>
      </c>
      <c r="D24" s="137">
        <f t="shared" si="0"/>
        <v>47</v>
      </c>
      <c r="E24" s="138">
        <v>0</v>
      </c>
      <c r="F24" s="138">
        <v>0</v>
      </c>
      <c r="G24" s="138">
        <v>93</v>
      </c>
      <c r="H24" s="138">
        <v>93</v>
      </c>
      <c r="I24" s="138">
        <v>24</v>
      </c>
      <c r="J24" s="138">
        <v>22</v>
      </c>
      <c r="K24" s="138">
        <v>1</v>
      </c>
      <c r="L24" s="138">
        <v>46</v>
      </c>
      <c r="M24" s="138">
        <v>0</v>
      </c>
      <c r="N24" s="138">
        <v>2</v>
      </c>
      <c r="O24" s="138">
        <v>188</v>
      </c>
      <c r="P24" s="138">
        <v>308</v>
      </c>
      <c r="Q24" s="139">
        <f t="shared" si="1"/>
        <v>0.61038961038961037</v>
      </c>
    </row>
    <row r="25" spans="1:17" ht="17.100000000000001" customHeight="1" x14ac:dyDescent="0.25">
      <c r="A25" s="65">
        <v>11</v>
      </c>
      <c r="B25" s="66">
        <v>1106</v>
      </c>
      <c r="C25" s="67" t="s">
        <v>126</v>
      </c>
      <c r="D25" s="140">
        <f t="shared" si="0"/>
        <v>56</v>
      </c>
      <c r="E25" s="141">
        <v>5</v>
      </c>
      <c r="F25" s="141">
        <v>0</v>
      </c>
      <c r="G25" s="141">
        <v>0</v>
      </c>
      <c r="H25" s="141">
        <v>5</v>
      </c>
      <c r="I25" s="141">
        <v>15</v>
      </c>
      <c r="J25" s="141">
        <v>5</v>
      </c>
      <c r="K25" s="141">
        <v>1</v>
      </c>
      <c r="L25" s="141">
        <v>71</v>
      </c>
      <c r="M25" s="141">
        <v>0</v>
      </c>
      <c r="N25" s="141">
        <v>1</v>
      </c>
      <c r="O25" s="141">
        <v>98</v>
      </c>
      <c r="P25" s="141">
        <v>155</v>
      </c>
      <c r="Q25" s="142">
        <f t="shared" si="1"/>
        <v>0.63225806451612898</v>
      </c>
    </row>
    <row r="26" spans="1:17" ht="17.100000000000001" customHeight="1" x14ac:dyDescent="0.25">
      <c r="A26" s="59" t="s">
        <v>203</v>
      </c>
      <c r="B26" s="60">
        <v>1106</v>
      </c>
      <c r="C26" s="61" t="s">
        <v>9</v>
      </c>
      <c r="D26" s="137">
        <f t="shared" si="0"/>
        <v>56</v>
      </c>
      <c r="E26" s="138">
        <v>5</v>
      </c>
      <c r="F26" s="138">
        <v>0</v>
      </c>
      <c r="G26" s="138">
        <v>0</v>
      </c>
      <c r="H26" s="138">
        <v>5</v>
      </c>
      <c r="I26" s="138">
        <v>15</v>
      </c>
      <c r="J26" s="138">
        <v>5</v>
      </c>
      <c r="K26" s="138">
        <v>1</v>
      </c>
      <c r="L26" s="138">
        <v>71</v>
      </c>
      <c r="M26" s="138">
        <v>0</v>
      </c>
      <c r="N26" s="138">
        <v>1</v>
      </c>
      <c r="O26" s="138">
        <v>98</v>
      </c>
      <c r="P26" s="138">
        <v>155</v>
      </c>
      <c r="Q26" s="139">
        <f t="shared" si="1"/>
        <v>0.63225806451612898</v>
      </c>
    </row>
    <row r="27" spans="1:17" ht="17.100000000000001" customHeight="1" x14ac:dyDescent="0.25">
      <c r="A27" s="65">
        <v>12</v>
      </c>
      <c r="B27" s="66">
        <v>1107</v>
      </c>
      <c r="C27" s="67" t="s">
        <v>126</v>
      </c>
      <c r="D27" s="140">
        <f t="shared" si="0"/>
        <v>19</v>
      </c>
      <c r="E27" s="141">
        <v>29</v>
      </c>
      <c r="F27" s="141">
        <v>1</v>
      </c>
      <c r="G27" s="141">
        <v>0</v>
      </c>
      <c r="H27" s="141">
        <v>30</v>
      </c>
      <c r="I27" s="141">
        <v>84</v>
      </c>
      <c r="J27" s="141">
        <v>9</v>
      </c>
      <c r="K27" s="141">
        <v>0</v>
      </c>
      <c r="L27" s="141">
        <v>103</v>
      </c>
      <c r="M27" s="141">
        <v>0</v>
      </c>
      <c r="N27" s="141">
        <v>4</v>
      </c>
      <c r="O27" s="141">
        <v>230</v>
      </c>
      <c r="P27" s="141">
        <v>326</v>
      </c>
      <c r="Q27" s="142">
        <f t="shared" si="1"/>
        <v>0.70552147239263807</v>
      </c>
    </row>
    <row r="28" spans="1:17" ht="17.100000000000001" customHeight="1" x14ac:dyDescent="0.25">
      <c r="A28" s="59" t="s">
        <v>203</v>
      </c>
      <c r="B28" s="60">
        <v>1107</v>
      </c>
      <c r="C28" s="61" t="s">
        <v>9</v>
      </c>
      <c r="D28" s="137">
        <f t="shared" si="0"/>
        <v>19</v>
      </c>
      <c r="E28" s="138">
        <v>29</v>
      </c>
      <c r="F28" s="138">
        <v>1</v>
      </c>
      <c r="G28" s="138">
        <v>0</v>
      </c>
      <c r="H28" s="138">
        <v>30</v>
      </c>
      <c r="I28" s="138">
        <v>84</v>
      </c>
      <c r="J28" s="138">
        <v>9</v>
      </c>
      <c r="K28" s="138">
        <v>0</v>
      </c>
      <c r="L28" s="138">
        <v>103</v>
      </c>
      <c r="M28" s="138">
        <v>0</v>
      </c>
      <c r="N28" s="138">
        <v>4</v>
      </c>
      <c r="O28" s="138">
        <v>230</v>
      </c>
      <c r="P28" s="138">
        <v>326</v>
      </c>
      <c r="Q28" s="139">
        <f t="shared" si="1"/>
        <v>0.70552147239263807</v>
      </c>
    </row>
    <row r="29" spans="1:17" ht="17.100000000000001" customHeight="1" x14ac:dyDescent="0.25">
      <c r="A29" s="65">
        <v>13</v>
      </c>
      <c r="B29" s="66">
        <v>1108</v>
      </c>
      <c r="C29" s="67" t="s">
        <v>126</v>
      </c>
      <c r="D29" s="140">
        <f t="shared" si="0"/>
        <v>28</v>
      </c>
      <c r="E29" s="141">
        <v>118</v>
      </c>
      <c r="F29" s="141">
        <v>1</v>
      </c>
      <c r="G29" s="141">
        <v>5</v>
      </c>
      <c r="H29" s="141">
        <v>124</v>
      </c>
      <c r="I29" s="141">
        <v>76</v>
      </c>
      <c r="J29" s="141">
        <v>10</v>
      </c>
      <c r="K29" s="141">
        <v>2</v>
      </c>
      <c r="L29" s="141">
        <v>96</v>
      </c>
      <c r="M29" s="141">
        <v>0</v>
      </c>
      <c r="N29" s="141">
        <v>6</v>
      </c>
      <c r="O29" s="141">
        <v>314</v>
      </c>
      <c r="P29" s="141">
        <v>559</v>
      </c>
      <c r="Q29" s="142">
        <f t="shared" si="1"/>
        <v>0.56171735241502685</v>
      </c>
    </row>
    <row r="30" spans="1:17" ht="17.100000000000001" customHeight="1" x14ac:dyDescent="0.25">
      <c r="A30" s="59" t="s">
        <v>203</v>
      </c>
      <c r="B30" s="60">
        <v>1108</v>
      </c>
      <c r="C30" s="61" t="s">
        <v>9</v>
      </c>
      <c r="D30" s="137">
        <f t="shared" si="0"/>
        <v>28</v>
      </c>
      <c r="E30" s="138">
        <v>118</v>
      </c>
      <c r="F30" s="138">
        <v>1</v>
      </c>
      <c r="G30" s="138">
        <v>5</v>
      </c>
      <c r="H30" s="138">
        <v>124</v>
      </c>
      <c r="I30" s="138">
        <v>76</v>
      </c>
      <c r="J30" s="138">
        <v>10</v>
      </c>
      <c r="K30" s="138">
        <v>2</v>
      </c>
      <c r="L30" s="138">
        <v>96</v>
      </c>
      <c r="M30" s="138">
        <v>0</v>
      </c>
      <c r="N30" s="138">
        <v>6</v>
      </c>
      <c r="O30" s="138">
        <v>314</v>
      </c>
      <c r="P30" s="138">
        <v>559</v>
      </c>
      <c r="Q30" s="139">
        <f t="shared" si="1"/>
        <v>0.56171735241502685</v>
      </c>
    </row>
    <row r="31" spans="1:17" ht="17.100000000000001" customHeight="1" x14ac:dyDescent="0.25">
      <c r="A31" s="65">
        <v>14</v>
      </c>
      <c r="B31" s="66">
        <v>1109</v>
      </c>
      <c r="C31" s="67" t="s">
        <v>126</v>
      </c>
      <c r="D31" s="140">
        <f t="shared" si="0"/>
        <v>15</v>
      </c>
      <c r="E31" s="141">
        <v>82</v>
      </c>
      <c r="F31" s="141">
        <v>1</v>
      </c>
      <c r="G31" s="141">
        <v>1</v>
      </c>
      <c r="H31" s="141">
        <v>84</v>
      </c>
      <c r="I31" s="141">
        <v>69</v>
      </c>
      <c r="J31" s="141">
        <v>21</v>
      </c>
      <c r="K31" s="141">
        <v>1</v>
      </c>
      <c r="L31" s="141">
        <v>53</v>
      </c>
      <c r="M31" s="141">
        <v>0</v>
      </c>
      <c r="N31" s="141">
        <v>2</v>
      </c>
      <c r="O31" s="141">
        <v>230</v>
      </c>
      <c r="P31" s="141">
        <v>422</v>
      </c>
      <c r="Q31" s="142">
        <f t="shared" si="1"/>
        <v>0.54502369668246442</v>
      </c>
    </row>
    <row r="32" spans="1:17" ht="17.100000000000001" customHeight="1" x14ac:dyDescent="0.25">
      <c r="A32" s="59" t="s">
        <v>203</v>
      </c>
      <c r="B32" s="60">
        <v>1109</v>
      </c>
      <c r="C32" s="61" t="s">
        <v>9</v>
      </c>
      <c r="D32" s="137">
        <f t="shared" si="0"/>
        <v>15</v>
      </c>
      <c r="E32" s="138">
        <v>82</v>
      </c>
      <c r="F32" s="138">
        <v>1</v>
      </c>
      <c r="G32" s="138">
        <v>1</v>
      </c>
      <c r="H32" s="138">
        <v>84</v>
      </c>
      <c r="I32" s="138">
        <v>69</v>
      </c>
      <c r="J32" s="138">
        <v>21</v>
      </c>
      <c r="K32" s="138">
        <v>1</v>
      </c>
      <c r="L32" s="138">
        <v>53</v>
      </c>
      <c r="M32" s="138">
        <v>0</v>
      </c>
      <c r="N32" s="138">
        <v>2</v>
      </c>
      <c r="O32" s="138">
        <v>230</v>
      </c>
      <c r="P32" s="138">
        <v>422</v>
      </c>
      <c r="Q32" s="139">
        <f t="shared" si="1"/>
        <v>0.54502369668246442</v>
      </c>
    </row>
    <row r="33" spans="1:17" ht="17.100000000000001" customHeight="1" x14ac:dyDescent="0.25">
      <c r="A33" s="65">
        <v>15</v>
      </c>
      <c r="B33" s="66">
        <v>1110</v>
      </c>
      <c r="C33" s="67" t="s">
        <v>126</v>
      </c>
      <c r="D33" s="140">
        <f t="shared" si="0"/>
        <v>27</v>
      </c>
      <c r="E33" s="141">
        <v>75</v>
      </c>
      <c r="F33" s="141">
        <v>0</v>
      </c>
      <c r="G33" s="141">
        <v>2</v>
      </c>
      <c r="H33" s="141">
        <v>77</v>
      </c>
      <c r="I33" s="141">
        <v>104</v>
      </c>
      <c r="J33" s="141">
        <v>7</v>
      </c>
      <c r="K33" s="141">
        <v>1</v>
      </c>
      <c r="L33" s="141">
        <v>57</v>
      </c>
      <c r="M33" s="141">
        <v>0</v>
      </c>
      <c r="N33" s="141">
        <v>3</v>
      </c>
      <c r="O33" s="141">
        <v>249</v>
      </c>
      <c r="P33" s="141">
        <v>418</v>
      </c>
      <c r="Q33" s="142">
        <f t="shared" si="1"/>
        <v>0.59569377990430628</v>
      </c>
    </row>
    <row r="34" spans="1:17" ht="17.100000000000001" customHeight="1" x14ac:dyDescent="0.25">
      <c r="A34" s="59" t="s">
        <v>203</v>
      </c>
      <c r="B34" s="60">
        <v>1110</v>
      </c>
      <c r="C34" s="61" t="s">
        <v>9</v>
      </c>
      <c r="D34" s="137">
        <f t="shared" si="0"/>
        <v>27</v>
      </c>
      <c r="E34" s="138">
        <v>75</v>
      </c>
      <c r="F34" s="138">
        <v>0</v>
      </c>
      <c r="G34" s="138">
        <v>2</v>
      </c>
      <c r="H34" s="138">
        <v>77</v>
      </c>
      <c r="I34" s="138">
        <v>104</v>
      </c>
      <c r="J34" s="138">
        <v>7</v>
      </c>
      <c r="K34" s="138">
        <v>1</v>
      </c>
      <c r="L34" s="138">
        <v>57</v>
      </c>
      <c r="M34" s="138">
        <v>0</v>
      </c>
      <c r="N34" s="138">
        <v>3</v>
      </c>
      <c r="O34" s="138">
        <v>249</v>
      </c>
      <c r="P34" s="138">
        <v>418</v>
      </c>
      <c r="Q34" s="139">
        <f t="shared" si="1"/>
        <v>0.59569377990430628</v>
      </c>
    </row>
    <row r="35" spans="1:17" ht="17.100000000000001" customHeight="1" x14ac:dyDescent="0.25">
      <c r="A35" s="65">
        <v>16</v>
      </c>
      <c r="B35" s="66">
        <v>1112</v>
      </c>
      <c r="C35" s="67" t="s">
        <v>126</v>
      </c>
      <c r="D35" s="140">
        <f t="shared" si="0"/>
        <v>52</v>
      </c>
      <c r="E35" s="141">
        <v>135</v>
      </c>
      <c r="F35" s="141">
        <v>7</v>
      </c>
      <c r="G35" s="141">
        <v>1</v>
      </c>
      <c r="H35" s="141">
        <v>143</v>
      </c>
      <c r="I35" s="141">
        <v>91</v>
      </c>
      <c r="J35" s="141">
        <v>16</v>
      </c>
      <c r="K35" s="141">
        <v>1</v>
      </c>
      <c r="L35" s="141">
        <v>53</v>
      </c>
      <c r="M35" s="141">
        <v>0</v>
      </c>
      <c r="N35" s="141">
        <v>2</v>
      </c>
      <c r="O35" s="141">
        <v>306</v>
      </c>
      <c r="P35" s="141">
        <v>444</v>
      </c>
      <c r="Q35" s="142">
        <f t="shared" si="1"/>
        <v>0.68918918918918914</v>
      </c>
    </row>
    <row r="36" spans="1:17" ht="17.100000000000001" customHeight="1" x14ac:dyDescent="0.25">
      <c r="A36" s="71">
        <v>17</v>
      </c>
      <c r="B36" s="72">
        <v>1112</v>
      </c>
      <c r="C36" s="73" t="s">
        <v>128</v>
      </c>
      <c r="D36" s="134">
        <f t="shared" si="0"/>
        <v>48</v>
      </c>
      <c r="E36" s="135">
        <v>120</v>
      </c>
      <c r="F36" s="135">
        <v>4</v>
      </c>
      <c r="G36" s="135">
        <v>0</v>
      </c>
      <c r="H36" s="135">
        <v>124</v>
      </c>
      <c r="I36" s="135">
        <v>76</v>
      </c>
      <c r="J36" s="135">
        <v>16</v>
      </c>
      <c r="K36" s="135">
        <v>4</v>
      </c>
      <c r="L36" s="135">
        <v>70</v>
      </c>
      <c r="M36" s="135">
        <v>0</v>
      </c>
      <c r="N36" s="135">
        <v>4</v>
      </c>
      <c r="O36" s="135">
        <v>294</v>
      </c>
      <c r="P36" s="135">
        <v>443</v>
      </c>
      <c r="Q36" s="136">
        <f t="shared" si="1"/>
        <v>0.66365688487584651</v>
      </c>
    </row>
    <row r="37" spans="1:17" ht="17.100000000000001" customHeight="1" x14ac:dyDescent="0.25">
      <c r="A37" s="59" t="s">
        <v>203</v>
      </c>
      <c r="B37" s="60">
        <v>1112</v>
      </c>
      <c r="C37" s="61" t="s">
        <v>11</v>
      </c>
      <c r="D37" s="137">
        <f t="shared" si="0"/>
        <v>100</v>
      </c>
      <c r="E37" s="138">
        <v>255</v>
      </c>
      <c r="F37" s="138">
        <v>11</v>
      </c>
      <c r="G37" s="138">
        <v>1</v>
      </c>
      <c r="H37" s="138">
        <v>267</v>
      </c>
      <c r="I37" s="138">
        <v>167</v>
      </c>
      <c r="J37" s="138">
        <v>32</v>
      </c>
      <c r="K37" s="138">
        <v>5</v>
      </c>
      <c r="L37" s="138">
        <v>123</v>
      </c>
      <c r="M37" s="138">
        <v>0</v>
      </c>
      <c r="N37" s="138">
        <v>6</v>
      </c>
      <c r="O37" s="138">
        <v>600</v>
      </c>
      <c r="P37" s="138">
        <v>887</v>
      </c>
      <c r="Q37" s="139">
        <f t="shared" si="1"/>
        <v>0.67643742953776775</v>
      </c>
    </row>
    <row r="38" spans="1:17" ht="17.100000000000001" customHeight="1" x14ac:dyDescent="0.25">
      <c r="A38" s="65">
        <v>18</v>
      </c>
      <c r="B38" s="66">
        <v>1114</v>
      </c>
      <c r="C38" s="67" t="s">
        <v>126</v>
      </c>
      <c r="D38" s="140">
        <f t="shared" si="0"/>
        <v>56</v>
      </c>
      <c r="E38" s="141">
        <v>46</v>
      </c>
      <c r="F38" s="141">
        <v>0</v>
      </c>
      <c r="G38" s="141">
        <v>0</v>
      </c>
      <c r="H38" s="141">
        <v>46</v>
      </c>
      <c r="I38" s="141">
        <v>27</v>
      </c>
      <c r="J38" s="141">
        <v>11</v>
      </c>
      <c r="K38" s="141">
        <v>2</v>
      </c>
      <c r="L38" s="141">
        <v>102</v>
      </c>
      <c r="M38" s="141">
        <v>0</v>
      </c>
      <c r="N38" s="141">
        <v>5</v>
      </c>
      <c r="O38" s="141">
        <v>193</v>
      </c>
      <c r="P38" s="141">
        <v>311</v>
      </c>
      <c r="Q38" s="142">
        <f t="shared" si="1"/>
        <v>0.62057877813504825</v>
      </c>
    </row>
    <row r="39" spans="1:17" ht="17.100000000000001" customHeight="1" x14ac:dyDescent="0.25">
      <c r="A39" s="59" t="s">
        <v>203</v>
      </c>
      <c r="B39" s="60">
        <v>1114</v>
      </c>
      <c r="C39" s="61" t="s">
        <v>9</v>
      </c>
      <c r="D39" s="137">
        <f t="shared" si="0"/>
        <v>56</v>
      </c>
      <c r="E39" s="138">
        <v>46</v>
      </c>
      <c r="F39" s="138">
        <v>0</v>
      </c>
      <c r="G39" s="138">
        <v>0</v>
      </c>
      <c r="H39" s="138">
        <v>46</v>
      </c>
      <c r="I39" s="138">
        <v>27</v>
      </c>
      <c r="J39" s="138">
        <v>11</v>
      </c>
      <c r="K39" s="138">
        <v>2</v>
      </c>
      <c r="L39" s="138">
        <v>102</v>
      </c>
      <c r="M39" s="138">
        <v>0</v>
      </c>
      <c r="N39" s="138">
        <v>5</v>
      </c>
      <c r="O39" s="138">
        <v>193</v>
      </c>
      <c r="P39" s="138">
        <v>311</v>
      </c>
      <c r="Q39" s="139">
        <f t="shared" si="1"/>
        <v>0.62057877813504825</v>
      </c>
    </row>
    <row r="40" spans="1:17" ht="17.100000000000001" customHeight="1" x14ac:dyDescent="0.25">
      <c r="A40" s="65">
        <v>19</v>
      </c>
      <c r="B40" s="66">
        <v>1115</v>
      </c>
      <c r="C40" s="67" t="s">
        <v>126</v>
      </c>
      <c r="D40" s="140">
        <f t="shared" si="0"/>
        <v>31</v>
      </c>
      <c r="E40" s="141">
        <v>50</v>
      </c>
      <c r="F40" s="141">
        <v>0</v>
      </c>
      <c r="G40" s="141">
        <v>0</v>
      </c>
      <c r="H40" s="141">
        <v>50</v>
      </c>
      <c r="I40" s="141">
        <v>13</v>
      </c>
      <c r="J40" s="141">
        <v>19</v>
      </c>
      <c r="K40" s="141">
        <v>1</v>
      </c>
      <c r="L40" s="141">
        <v>6</v>
      </c>
      <c r="M40" s="141">
        <v>0</v>
      </c>
      <c r="N40" s="141">
        <v>0</v>
      </c>
      <c r="O40" s="141">
        <v>89</v>
      </c>
      <c r="P40" s="141">
        <v>131</v>
      </c>
      <c r="Q40" s="142">
        <f t="shared" si="1"/>
        <v>0.67938931297709926</v>
      </c>
    </row>
    <row r="41" spans="1:17" ht="17.100000000000001" customHeight="1" x14ac:dyDescent="0.25">
      <c r="A41" s="59" t="s">
        <v>203</v>
      </c>
      <c r="B41" s="60">
        <v>1115</v>
      </c>
      <c r="C41" s="61" t="s">
        <v>9</v>
      </c>
      <c r="D41" s="137">
        <f t="shared" si="0"/>
        <v>31</v>
      </c>
      <c r="E41" s="138">
        <v>50</v>
      </c>
      <c r="F41" s="138">
        <v>0</v>
      </c>
      <c r="G41" s="138">
        <v>0</v>
      </c>
      <c r="H41" s="138">
        <v>50</v>
      </c>
      <c r="I41" s="138">
        <v>13</v>
      </c>
      <c r="J41" s="138">
        <v>19</v>
      </c>
      <c r="K41" s="138">
        <v>1</v>
      </c>
      <c r="L41" s="138">
        <v>6</v>
      </c>
      <c r="M41" s="138">
        <v>0</v>
      </c>
      <c r="N41" s="138">
        <v>0</v>
      </c>
      <c r="O41" s="138">
        <v>89</v>
      </c>
      <c r="P41" s="138">
        <v>131</v>
      </c>
      <c r="Q41" s="139">
        <f t="shared" si="1"/>
        <v>0.67938931297709926</v>
      </c>
    </row>
    <row r="42" spans="1:17" ht="17.100000000000001" customHeight="1" x14ac:dyDescent="0.25">
      <c r="A42" s="65">
        <v>20</v>
      </c>
      <c r="B42" s="66">
        <v>1116</v>
      </c>
      <c r="C42" s="67" t="s">
        <v>126</v>
      </c>
      <c r="D42" s="140">
        <f t="shared" si="0"/>
        <v>6</v>
      </c>
      <c r="E42" s="141">
        <v>87</v>
      </c>
      <c r="F42" s="141">
        <v>0</v>
      </c>
      <c r="G42" s="141">
        <v>3</v>
      </c>
      <c r="H42" s="141">
        <v>90</v>
      </c>
      <c r="I42" s="141">
        <v>31</v>
      </c>
      <c r="J42" s="141">
        <v>9</v>
      </c>
      <c r="K42" s="141">
        <v>2</v>
      </c>
      <c r="L42" s="141">
        <v>84</v>
      </c>
      <c r="M42" s="141">
        <v>0</v>
      </c>
      <c r="N42" s="141">
        <v>0</v>
      </c>
      <c r="O42" s="141">
        <v>216</v>
      </c>
      <c r="P42" s="141">
        <v>341</v>
      </c>
      <c r="Q42" s="142">
        <f t="shared" si="1"/>
        <v>0.63343108504398826</v>
      </c>
    </row>
    <row r="43" spans="1:17" ht="17.100000000000001" customHeight="1" x14ac:dyDescent="0.25">
      <c r="A43" s="59" t="s">
        <v>203</v>
      </c>
      <c r="B43" s="60">
        <v>1116</v>
      </c>
      <c r="C43" s="61" t="s">
        <v>9</v>
      </c>
      <c r="D43" s="137">
        <f t="shared" si="0"/>
        <v>6</v>
      </c>
      <c r="E43" s="138">
        <v>87</v>
      </c>
      <c r="F43" s="138">
        <v>0</v>
      </c>
      <c r="G43" s="138">
        <v>3</v>
      </c>
      <c r="H43" s="138">
        <v>90</v>
      </c>
      <c r="I43" s="138">
        <v>31</v>
      </c>
      <c r="J43" s="138">
        <v>9</v>
      </c>
      <c r="K43" s="138">
        <v>2</v>
      </c>
      <c r="L43" s="138">
        <v>84</v>
      </c>
      <c r="M43" s="138">
        <v>0</v>
      </c>
      <c r="N43" s="138">
        <v>0</v>
      </c>
      <c r="O43" s="138">
        <v>216</v>
      </c>
      <c r="P43" s="138">
        <v>341</v>
      </c>
      <c r="Q43" s="139">
        <f t="shared" si="1"/>
        <v>0.63343108504398826</v>
      </c>
    </row>
    <row r="44" spans="1:17" ht="17.100000000000001" customHeight="1" x14ac:dyDescent="0.25">
      <c r="A44" s="65">
        <v>21</v>
      </c>
      <c r="B44" s="66">
        <v>1117</v>
      </c>
      <c r="C44" s="67" t="s">
        <v>126</v>
      </c>
      <c r="D44" s="140">
        <f t="shared" si="0"/>
        <v>0</v>
      </c>
      <c r="E44" s="141">
        <v>21</v>
      </c>
      <c r="F44" s="141">
        <v>0</v>
      </c>
      <c r="G44" s="141">
        <v>2</v>
      </c>
      <c r="H44" s="141">
        <v>23</v>
      </c>
      <c r="I44" s="141">
        <v>51</v>
      </c>
      <c r="J44" s="141">
        <v>8</v>
      </c>
      <c r="K44" s="141">
        <v>0</v>
      </c>
      <c r="L44" s="141">
        <v>51</v>
      </c>
      <c r="M44" s="141">
        <v>0</v>
      </c>
      <c r="N44" s="141">
        <v>0</v>
      </c>
      <c r="O44" s="141">
        <v>133</v>
      </c>
      <c r="P44" s="141">
        <v>250</v>
      </c>
      <c r="Q44" s="142">
        <f t="shared" si="1"/>
        <v>0.53200000000000003</v>
      </c>
    </row>
    <row r="45" spans="1:17" ht="17.100000000000001" customHeight="1" x14ac:dyDescent="0.25">
      <c r="A45" s="59" t="s">
        <v>203</v>
      </c>
      <c r="B45" s="60">
        <v>1117</v>
      </c>
      <c r="C45" s="61" t="s">
        <v>9</v>
      </c>
      <c r="D45" s="137">
        <f t="shared" si="0"/>
        <v>0</v>
      </c>
      <c r="E45" s="138">
        <v>21</v>
      </c>
      <c r="F45" s="138">
        <v>0</v>
      </c>
      <c r="G45" s="138">
        <v>2</v>
      </c>
      <c r="H45" s="138">
        <v>23</v>
      </c>
      <c r="I45" s="138">
        <v>51</v>
      </c>
      <c r="J45" s="138">
        <v>8</v>
      </c>
      <c r="K45" s="138">
        <v>0</v>
      </c>
      <c r="L45" s="138">
        <v>51</v>
      </c>
      <c r="M45" s="138">
        <v>0</v>
      </c>
      <c r="N45" s="138">
        <v>0</v>
      </c>
      <c r="O45" s="138">
        <v>133</v>
      </c>
      <c r="P45" s="138">
        <v>250</v>
      </c>
      <c r="Q45" s="139">
        <f t="shared" si="1"/>
        <v>0.53200000000000003</v>
      </c>
    </row>
    <row r="46" spans="1:17" ht="17.100000000000001" customHeight="1" x14ac:dyDescent="0.25">
      <c r="A46" s="65">
        <v>22</v>
      </c>
      <c r="B46" s="66">
        <v>1118</v>
      </c>
      <c r="C46" s="67" t="s">
        <v>126</v>
      </c>
      <c r="D46" s="140">
        <f t="shared" si="0"/>
        <v>23</v>
      </c>
      <c r="E46" s="141">
        <v>22</v>
      </c>
      <c r="F46" s="141">
        <v>0</v>
      </c>
      <c r="G46" s="141">
        <v>0</v>
      </c>
      <c r="H46" s="141">
        <v>22</v>
      </c>
      <c r="I46" s="141">
        <v>100</v>
      </c>
      <c r="J46" s="141">
        <v>3</v>
      </c>
      <c r="K46" s="141">
        <v>0</v>
      </c>
      <c r="L46" s="141">
        <v>77</v>
      </c>
      <c r="M46" s="141">
        <v>0</v>
      </c>
      <c r="N46" s="141">
        <v>2</v>
      </c>
      <c r="O46" s="141">
        <v>204</v>
      </c>
      <c r="P46" s="141">
        <v>311</v>
      </c>
      <c r="Q46" s="142">
        <f t="shared" si="1"/>
        <v>0.65594855305466238</v>
      </c>
    </row>
    <row r="47" spans="1:17" ht="17.100000000000001" customHeight="1" x14ac:dyDescent="0.25">
      <c r="A47" s="59" t="s">
        <v>203</v>
      </c>
      <c r="B47" s="60">
        <v>1118</v>
      </c>
      <c r="C47" s="61" t="s">
        <v>9</v>
      </c>
      <c r="D47" s="137">
        <f t="shared" si="0"/>
        <v>23</v>
      </c>
      <c r="E47" s="138">
        <v>22</v>
      </c>
      <c r="F47" s="138">
        <v>0</v>
      </c>
      <c r="G47" s="138">
        <v>0</v>
      </c>
      <c r="H47" s="138">
        <v>22</v>
      </c>
      <c r="I47" s="138">
        <v>100</v>
      </c>
      <c r="J47" s="138">
        <v>3</v>
      </c>
      <c r="K47" s="138">
        <v>0</v>
      </c>
      <c r="L47" s="138">
        <v>77</v>
      </c>
      <c r="M47" s="138">
        <v>0</v>
      </c>
      <c r="N47" s="138">
        <v>2</v>
      </c>
      <c r="O47" s="138">
        <v>204</v>
      </c>
      <c r="P47" s="138">
        <v>311</v>
      </c>
      <c r="Q47" s="139">
        <f t="shared" si="1"/>
        <v>0.65594855305466238</v>
      </c>
    </row>
    <row r="48" spans="1:17" ht="17.100000000000001" customHeight="1" x14ac:dyDescent="0.25">
      <c r="A48" s="65">
        <v>23</v>
      </c>
      <c r="B48" s="66">
        <v>1120</v>
      </c>
      <c r="C48" s="67" t="s">
        <v>126</v>
      </c>
      <c r="D48" s="140">
        <f t="shared" si="0"/>
        <v>20</v>
      </c>
      <c r="E48" s="141">
        <v>60</v>
      </c>
      <c r="F48" s="141">
        <v>0</v>
      </c>
      <c r="G48" s="141">
        <v>0</v>
      </c>
      <c r="H48" s="141">
        <v>60</v>
      </c>
      <c r="I48" s="141">
        <v>9</v>
      </c>
      <c r="J48" s="141">
        <v>35</v>
      </c>
      <c r="K48" s="141">
        <v>0</v>
      </c>
      <c r="L48" s="141">
        <v>80</v>
      </c>
      <c r="M48" s="141">
        <v>0</v>
      </c>
      <c r="N48" s="141">
        <v>2</v>
      </c>
      <c r="O48" s="141">
        <v>186</v>
      </c>
      <c r="P48" s="141">
        <v>295</v>
      </c>
      <c r="Q48" s="142">
        <f t="shared" si="1"/>
        <v>0.63050847457627124</v>
      </c>
    </row>
    <row r="49" spans="1:17" ht="17.100000000000001" customHeight="1" x14ac:dyDescent="0.25">
      <c r="A49" s="59" t="s">
        <v>203</v>
      </c>
      <c r="B49" s="60">
        <v>1120</v>
      </c>
      <c r="C49" s="61" t="s">
        <v>9</v>
      </c>
      <c r="D49" s="137">
        <f t="shared" si="0"/>
        <v>20</v>
      </c>
      <c r="E49" s="138">
        <v>60</v>
      </c>
      <c r="F49" s="138">
        <v>0</v>
      </c>
      <c r="G49" s="138">
        <v>0</v>
      </c>
      <c r="H49" s="138">
        <v>60</v>
      </c>
      <c r="I49" s="138">
        <v>9</v>
      </c>
      <c r="J49" s="138">
        <v>35</v>
      </c>
      <c r="K49" s="138">
        <v>0</v>
      </c>
      <c r="L49" s="138">
        <v>80</v>
      </c>
      <c r="M49" s="138">
        <v>0</v>
      </c>
      <c r="N49" s="138">
        <v>2</v>
      </c>
      <c r="O49" s="138">
        <v>186</v>
      </c>
      <c r="P49" s="138">
        <v>295</v>
      </c>
      <c r="Q49" s="139">
        <f t="shared" si="1"/>
        <v>0.63050847457627124</v>
      </c>
    </row>
    <row r="50" spans="1:17" ht="17.100000000000001" customHeight="1" x14ac:dyDescent="0.25">
      <c r="A50" s="65">
        <v>24</v>
      </c>
      <c r="B50" s="66">
        <v>1121</v>
      </c>
      <c r="C50" s="67" t="s">
        <v>126</v>
      </c>
      <c r="D50" s="140">
        <f t="shared" si="0"/>
        <v>16</v>
      </c>
      <c r="E50" s="141">
        <v>0</v>
      </c>
      <c r="F50" s="141">
        <v>0</v>
      </c>
      <c r="G50" s="141">
        <v>49</v>
      </c>
      <c r="H50" s="141">
        <v>49</v>
      </c>
      <c r="I50" s="141">
        <v>13</v>
      </c>
      <c r="J50" s="141">
        <v>6</v>
      </c>
      <c r="K50" s="141">
        <v>5</v>
      </c>
      <c r="L50" s="141">
        <v>33</v>
      </c>
      <c r="M50" s="141">
        <v>0</v>
      </c>
      <c r="N50" s="141">
        <v>3</v>
      </c>
      <c r="O50" s="141">
        <v>109</v>
      </c>
      <c r="P50" s="141">
        <v>161</v>
      </c>
      <c r="Q50" s="142">
        <f t="shared" si="1"/>
        <v>0.67701863354037262</v>
      </c>
    </row>
    <row r="51" spans="1:17" ht="17.100000000000001" customHeight="1" x14ac:dyDescent="0.25">
      <c r="A51" s="59" t="s">
        <v>203</v>
      </c>
      <c r="B51" s="60">
        <v>1121</v>
      </c>
      <c r="C51" s="61" t="s">
        <v>9</v>
      </c>
      <c r="D51" s="137">
        <f t="shared" si="0"/>
        <v>16</v>
      </c>
      <c r="E51" s="138">
        <v>0</v>
      </c>
      <c r="F51" s="138">
        <v>0</v>
      </c>
      <c r="G51" s="138">
        <v>49</v>
      </c>
      <c r="H51" s="138">
        <v>49</v>
      </c>
      <c r="I51" s="138">
        <v>13</v>
      </c>
      <c r="J51" s="138">
        <v>6</v>
      </c>
      <c r="K51" s="138">
        <v>5</v>
      </c>
      <c r="L51" s="138">
        <v>33</v>
      </c>
      <c r="M51" s="138">
        <v>0</v>
      </c>
      <c r="N51" s="138">
        <v>3</v>
      </c>
      <c r="O51" s="138">
        <v>109</v>
      </c>
      <c r="P51" s="138">
        <v>161</v>
      </c>
      <c r="Q51" s="139">
        <f t="shared" si="1"/>
        <v>0.67701863354037262</v>
      </c>
    </row>
    <row r="52" spans="1:17" ht="17.100000000000001" customHeight="1" x14ac:dyDescent="0.25">
      <c r="A52" s="65">
        <v>25</v>
      </c>
      <c r="B52" s="66">
        <v>1122</v>
      </c>
      <c r="C52" s="67" t="s">
        <v>126</v>
      </c>
      <c r="D52" s="140">
        <f t="shared" si="0"/>
        <v>76</v>
      </c>
      <c r="E52" s="141">
        <v>119</v>
      </c>
      <c r="F52" s="141">
        <v>1</v>
      </c>
      <c r="G52" s="141">
        <v>0</v>
      </c>
      <c r="H52" s="141">
        <v>120</v>
      </c>
      <c r="I52" s="141">
        <v>23</v>
      </c>
      <c r="J52" s="141">
        <v>25</v>
      </c>
      <c r="K52" s="141">
        <v>44</v>
      </c>
      <c r="L52" s="141">
        <v>9</v>
      </c>
      <c r="M52" s="141">
        <v>0</v>
      </c>
      <c r="N52" s="141">
        <v>2</v>
      </c>
      <c r="O52" s="141">
        <v>223</v>
      </c>
      <c r="P52" s="141">
        <v>389</v>
      </c>
      <c r="Q52" s="142">
        <f t="shared" si="1"/>
        <v>0.57326478149100257</v>
      </c>
    </row>
    <row r="53" spans="1:17" ht="17.100000000000001" customHeight="1" x14ac:dyDescent="0.25">
      <c r="A53" s="77" t="s">
        <v>203</v>
      </c>
      <c r="B53" s="78">
        <v>1122</v>
      </c>
      <c r="C53" s="79" t="s">
        <v>9</v>
      </c>
      <c r="D53" s="152">
        <f t="shared" si="0"/>
        <v>76</v>
      </c>
      <c r="E53" s="145">
        <v>119</v>
      </c>
      <c r="F53" s="145">
        <v>1</v>
      </c>
      <c r="G53" s="145">
        <v>0</v>
      </c>
      <c r="H53" s="145">
        <v>120</v>
      </c>
      <c r="I53" s="145">
        <v>23</v>
      </c>
      <c r="J53" s="145">
        <v>25</v>
      </c>
      <c r="K53" s="145">
        <v>44</v>
      </c>
      <c r="L53" s="145">
        <v>9</v>
      </c>
      <c r="M53" s="145">
        <v>0</v>
      </c>
      <c r="N53" s="145">
        <v>2</v>
      </c>
      <c r="O53" s="145">
        <v>223</v>
      </c>
      <c r="P53" s="145">
        <v>389</v>
      </c>
      <c r="Q53" s="146">
        <f t="shared" si="1"/>
        <v>0.57326478149100257</v>
      </c>
    </row>
    <row r="54" spans="1:17" ht="17.100000000000001" customHeight="1" x14ac:dyDescent="0.25">
      <c r="A54" s="104">
        <v>26</v>
      </c>
      <c r="B54" s="105">
        <v>1125</v>
      </c>
      <c r="C54" s="106" t="s">
        <v>126</v>
      </c>
      <c r="D54" s="153">
        <f t="shared" si="0"/>
        <v>70</v>
      </c>
      <c r="E54" s="147">
        <v>86</v>
      </c>
      <c r="F54" s="147">
        <v>0</v>
      </c>
      <c r="G54" s="147">
        <v>2</v>
      </c>
      <c r="H54" s="147">
        <v>88</v>
      </c>
      <c r="I54" s="147">
        <v>12</v>
      </c>
      <c r="J54" s="147">
        <v>4</v>
      </c>
      <c r="K54" s="147">
        <v>1</v>
      </c>
      <c r="L54" s="147">
        <v>18</v>
      </c>
      <c r="M54" s="147">
        <v>0</v>
      </c>
      <c r="N54" s="147">
        <v>0</v>
      </c>
      <c r="O54" s="147">
        <v>123</v>
      </c>
      <c r="P54" s="147">
        <v>179</v>
      </c>
      <c r="Q54" s="148">
        <f t="shared" si="1"/>
        <v>0.68715083798882681</v>
      </c>
    </row>
    <row r="55" spans="1:17" ht="17.100000000000001" customHeight="1" x14ac:dyDescent="0.25">
      <c r="A55" s="59" t="s">
        <v>203</v>
      </c>
      <c r="B55" s="60">
        <v>1125</v>
      </c>
      <c r="C55" s="61" t="s">
        <v>9</v>
      </c>
      <c r="D55" s="137">
        <f t="shared" si="0"/>
        <v>70</v>
      </c>
      <c r="E55" s="138">
        <v>86</v>
      </c>
      <c r="F55" s="138">
        <v>0</v>
      </c>
      <c r="G55" s="138">
        <v>2</v>
      </c>
      <c r="H55" s="138">
        <v>88</v>
      </c>
      <c r="I55" s="138">
        <v>12</v>
      </c>
      <c r="J55" s="138">
        <v>4</v>
      </c>
      <c r="K55" s="138">
        <v>1</v>
      </c>
      <c r="L55" s="138">
        <v>18</v>
      </c>
      <c r="M55" s="138">
        <v>0</v>
      </c>
      <c r="N55" s="138">
        <v>0</v>
      </c>
      <c r="O55" s="138">
        <v>123</v>
      </c>
      <c r="P55" s="138">
        <v>179</v>
      </c>
      <c r="Q55" s="139">
        <f t="shared" si="1"/>
        <v>0.68715083798882681</v>
      </c>
    </row>
    <row r="56" spans="1:17" ht="17.100000000000001" customHeight="1" x14ac:dyDescent="0.25">
      <c r="A56" s="71">
        <v>27</v>
      </c>
      <c r="B56" s="72">
        <v>1126</v>
      </c>
      <c r="C56" s="73" t="s">
        <v>126</v>
      </c>
      <c r="D56" s="134">
        <f t="shared" si="0"/>
        <v>14</v>
      </c>
      <c r="E56" s="135">
        <v>51</v>
      </c>
      <c r="F56" s="135">
        <v>1</v>
      </c>
      <c r="G56" s="135">
        <v>1</v>
      </c>
      <c r="H56" s="135">
        <v>53</v>
      </c>
      <c r="I56" s="135">
        <v>39</v>
      </c>
      <c r="J56" s="135">
        <v>21</v>
      </c>
      <c r="K56" s="135">
        <v>0</v>
      </c>
      <c r="L56" s="135">
        <v>13</v>
      </c>
      <c r="M56" s="135">
        <v>0</v>
      </c>
      <c r="N56" s="135">
        <v>3</v>
      </c>
      <c r="O56" s="135">
        <v>129</v>
      </c>
      <c r="P56" s="135">
        <v>270</v>
      </c>
      <c r="Q56" s="136">
        <f t="shared" si="1"/>
        <v>0.4777777777777778</v>
      </c>
    </row>
    <row r="57" spans="1:17" ht="17.100000000000001" customHeight="1" x14ac:dyDescent="0.25">
      <c r="A57" s="65">
        <v>28</v>
      </c>
      <c r="B57" s="66">
        <v>1126</v>
      </c>
      <c r="C57" s="67" t="s">
        <v>130</v>
      </c>
      <c r="D57" s="140">
        <f t="shared" si="0"/>
        <v>16</v>
      </c>
      <c r="E57" s="141">
        <v>17</v>
      </c>
      <c r="F57" s="141">
        <v>0</v>
      </c>
      <c r="G57" s="141">
        <v>0</v>
      </c>
      <c r="H57" s="141">
        <v>17</v>
      </c>
      <c r="I57" s="141">
        <v>6</v>
      </c>
      <c r="J57" s="141">
        <v>13</v>
      </c>
      <c r="K57" s="141">
        <v>1</v>
      </c>
      <c r="L57" s="141">
        <v>33</v>
      </c>
      <c r="M57" s="141">
        <v>0</v>
      </c>
      <c r="N57" s="141">
        <v>0</v>
      </c>
      <c r="O57" s="141">
        <v>70</v>
      </c>
      <c r="P57" s="141">
        <v>141</v>
      </c>
      <c r="Q57" s="142">
        <f t="shared" si="1"/>
        <v>0.49645390070921985</v>
      </c>
    </row>
    <row r="58" spans="1:17" ht="17.100000000000001" customHeight="1" x14ac:dyDescent="0.25">
      <c r="A58" s="59" t="s">
        <v>203</v>
      </c>
      <c r="B58" s="60">
        <v>1126</v>
      </c>
      <c r="C58" s="61" t="s">
        <v>11</v>
      </c>
      <c r="D58" s="137">
        <f t="shared" si="0"/>
        <v>24</v>
      </c>
      <c r="E58" s="138">
        <v>68</v>
      </c>
      <c r="F58" s="138">
        <v>1</v>
      </c>
      <c r="G58" s="138">
        <v>1</v>
      </c>
      <c r="H58" s="138">
        <v>70</v>
      </c>
      <c r="I58" s="138">
        <v>45</v>
      </c>
      <c r="J58" s="138">
        <v>34</v>
      </c>
      <c r="K58" s="138">
        <v>1</v>
      </c>
      <c r="L58" s="138">
        <v>46</v>
      </c>
      <c r="M58" s="138">
        <v>0</v>
      </c>
      <c r="N58" s="138">
        <v>3</v>
      </c>
      <c r="O58" s="138">
        <v>199</v>
      </c>
      <c r="P58" s="138">
        <v>411</v>
      </c>
      <c r="Q58" s="139">
        <f t="shared" si="1"/>
        <v>0.48418491484184917</v>
      </c>
    </row>
    <row r="59" spans="1:17" ht="17.100000000000001" customHeight="1" x14ac:dyDescent="0.25">
      <c r="A59" s="65">
        <v>29</v>
      </c>
      <c r="B59" s="66">
        <v>1127</v>
      </c>
      <c r="C59" s="67" t="s">
        <v>126</v>
      </c>
      <c r="D59" s="140">
        <f t="shared" si="0"/>
        <v>32</v>
      </c>
      <c r="E59" s="141">
        <v>114</v>
      </c>
      <c r="F59" s="141">
        <v>1</v>
      </c>
      <c r="G59" s="141">
        <v>1</v>
      </c>
      <c r="H59" s="141">
        <v>116</v>
      </c>
      <c r="I59" s="141">
        <v>84</v>
      </c>
      <c r="J59" s="141">
        <v>6</v>
      </c>
      <c r="K59" s="141">
        <v>0</v>
      </c>
      <c r="L59" s="141">
        <v>8</v>
      </c>
      <c r="M59" s="141">
        <v>0</v>
      </c>
      <c r="N59" s="141">
        <v>1</v>
      </c>
      <c r="O59" s="141">
        <v>215</v>
      </c>
      <c r="P59" s="141">
        <v>393</v>
      </c>
      <c r="Q59" s="142">
        <f t="shared" si="1"/>
        <v>0.54707379134860046</v>
      </c>
    </row>
    <row r="60" spans="1:17" ht="17.100000000000001" customHeight="1" x14ac:dyDescent="0.25">
      <c r="A60" s="59" t="s">
        <v>203</v>
      </c>
      <c r="B60" s="60">
        <v>1127</v>
      </c>
      <c r="C60" s="61" t="s">
        <v>9</v>
      </c>
      <c r="D60" s="137">
        <f t="shared" si="0"/>
        <v>32</v>
      </c>
      <c r="E60" s="138">
        <v>114</v>
      </c>
      <c r="F60" s="138">
        <v>1</v>
      </c>
      <c r="G60" s="138">
        <v>1</v>
      </c>
      <c r="H60" s="138">
        <v>116</v>
      </c>
      <c r="I60" s="138">
        <v>84</v>
      </c>
      <c r="J60" s="138">
        <v>6</v>
      </c>
      <c r="K60" s="138">
        <v>0</v>
      </c>
      <c r="L60" s="138">
        <v>8</v>
      </c>
      <c r="M60" s="138">
        <v>0</v>
      </c>
      <c r="N60" s="138">
        <v>1</v>
      </c>
      <c r="O60" s="138">
        <v>215</v>
      </c>
      <c r="P60" s="138">
        <v>393</v>
      </c>
      <c r="Q60" s="139">
        <f t="shared" si="1"/>
        <v>0.54707379134860046</v>
      </c>
    </row>
    <row r="61" spans="1:17" ht="17.100000000000001" customHeight="1" x14ac:dyDescent="0.25">
      <c r="A61" s="65">
        <v>30</v>
      </c>
      <c r="B61" s="66">
        <v>1128</v>
      </c>
      <c r="C61" s="67" t="s">
        <v>126</v>
      </c>
      <c r="D61" s="140">
        <f t="shared" si="0"/>
        <v>17</v>
      </c>
      <c r="E61" s="141">
        <v>38</v>
      </c>
      <c r="F61" s="141">
        <v>0</v>
      </c>
      <c r="G61" s="141">
        <v>1</v>
      </c>
      <c r="H61" s="141">
        <v>39</v>
      </c>
      <c r="I61" s="141">
        <v>22</v>
      </c>
      <c r="J61" s="141">
        <v>6</v>
      </c>
      <c r="K61" s="141">
        <v>1</v>
      </c>
      <c r="L61" s="141">
        <v>14</v>
      </c>
      <c r="M61" s="141">
        <v>0</v>
      </c>
      <c r="N61" s="141">
        <v>0</v>
      </c>
      <c r="O61" s="141">
        <v>82</v>
      </c>
      <c r="P61" s="141">
        <v>130</v>
      </c>
      <c r="Q61" s="142">
        <f t="shared" si="1"/>
        <v>0.63076923076923075</v>
      </c>
    </row>
    <row r="62" spans="1:17" ht="17.100000000000001" customHeight="1" x14ac:dyDescent="0.25">
      <c r="A62" s="71">
        <v>31</v>
      </c>
      <c r="B62" s="72">
        <v>1128</v>
      </c>
      <c r="C62" s="73" t="s">
        <v>130</v>
      </c>
      <c r="D62" s="134">
        <f t="shared" si="0"/>
        <v>65</v>
      </c>
      <c r="E62" s="135">
        <v>12</v>
      </c>
      <c r="F62" s="135">
        <v>0</v>
      </c>
      <c r="G62" s="135">
        <v>0</v>
      </c>
      <c r="H62" s="135">
        <v>12</v>
      </c>
      <c r="I62" s="135">
        <v>11</v>
      </c>
      <c r="J62" s="135">
        <v>5</v>
      </c>
      <c r="K62" s="135">
        <v>1</v>
      </c>
      <c r="L62" s="135">
        <v>77</v>
      </c>
      <c r="M62" s="135">
        <v>0</v>
      </c>
      <c r="N62" s="135">
        <v>1</v>
      </c>
      <c r="O62" s="135">
        <v>107</v>
      </c>
      <c r="P62" s="135">
        <v>178</v>
      </c>
      <c r="Q62" s="136">
        <f t="shared" si="1"/>
        <v>0.601123595505618</v>
      </c>
    </row>
    <row r="63" spans="1:17" ht="17.100000000000001" customHeight="1" x14ac:dyDescent="0.25">
      <c r="A63" s="59" t="s">
        <v>203</v>
      </c>
      <c r="B63" s="60">
        <v>1128</v>
      </c>
      <c r="C63" s="61" t="s">
        <v>11</v>
      </c>
      <c r="D63" s="137">
        <f t="shared" si="0"/>
        <v>40</v>
      </c>
      <c r="E63" s="138">
        <v>50</v>
      </c>
      <c r="F63" s="138">
        <v>0</v>
      </c>
      <c r="G63" s="138">
        <v>1</v>
      </c>
      <c r="H63" s="138">
        <v>51</v>
      </c>
      <c r="I63" s="138">
        <v>33</v>
      </c>
      <c r="J63" s="138">
        <v>11</v>
      </c>
      <c r="K63" s="138">
        <v>2</v>
      </c>
      <c r="L63" s="138">
        <v>91</v>
      </c>
      <c r="M63" s="138">
        <v>0</v>
      </c>
      <c r="N63" s="138">
        <v>1</v>
      </c>
      <c r="O63" s="138">
        <v>189</v>
      </c>
      <c r="P63" s="138">
        <v>308</v>
      </c>
      <c r="Q63" s="139">
        <f t="shared" si="1"/>
        <v>0.61363636363636365</v>
      </c>
    </row>
    <row r="64" spans="1:17" ht="17.100000000000001" customHeight="1" x14ac:dyDescent="0.25">
      <c r="A64" s="65">
        <v>32</v>
      </c>
      <c r="B64" s="66">
        <v>1130</v>
      </c>
      <c r="C64" s="67" t="s">
        <v>126</v>
      </c>
      <c r="D64" s="140">
        <f t="shared" si="0"/>
        <v>33</v>
      </c>
      <c r="E64" s="141">
        <v>48</v>
      </c>
      <c r="F64" s="141">
        <v>1</v>
      </c>
      <c r="G64" s="141">
        <v>0</v>
      </c>
      <c r="H64" s="141">
        <v>49</v>
      </c>
      <c r="I64" s="141">
        <v>16</v>
      </c>
      <c r="J64" s="141">
        <v>3</v>
      </c>
      <c r="K64" s="141">
        <v>0</v>
      </c>
      <c r="L64" s="141">
        <v>6</v>
      </c>
      <c r="M64" s="141">
        <v>0</v>
      </c>
      <c r="N64" s="141">
        <v>2</v>
      </c>
      <c r="O64" s="141">
        <v>76</v>
      </c>
      <c r="P64" s="141">
        <v>176</v>
      </c>
      <c r="Q64" s="142">
        <f t="shared" si="1"/>
        <v>0.43181818181818182</v>
      </c>
    </row>
    <row r="65" spans="1:17" ht="17.100000000000001" customHeight="1" x14ac:dyDescent="0.25">
      <c r="A65" s="59" t="s">
        <v>203</v>
      </c>
      <c r="B65" s="60">
        <v>1130</v>
      </c>
      <c r="C65" s="61" t="s">
        <v>9</v>
      </c>
      <c r="D65" s="137">
        <f t="shared" si="0"/>
        <v>33</v>
      </c>
      <c r="E65" s="138">
        <v>48</v>
      </c>
      <c r="F65" s="138">
        <v>1</v>
      </c>
      <c r="G65" s="138">
        <v>0</v>
      </c>
      <c r="H65" s="138">
        <v>49</v>
      </c>
      <c r="I65" s="138">
        <v>16</v>
      </c>
      <c r="J65" s="138">
        <v>3</v>
      </c>
      <c r="K65" s="138">
        <v>0</v>
      </c>
      <c r="L65" s="138">
        <v>6</v>
      </c>
      <c r="M65" s="138">
        <v>0</v>
      </c>
      <c r="N65" s="138">
        <v>2</v>
      </c>
      <c r="O65" s="138">
        <v>76</v>
      </c>
      <c r="P65" s="138">
        <v>176</v>
      </c>
      <c r="Q65" s="139">
        <f t="shared" si="1"/>
        <v>0.43181818181818182</v>
      </c>
    </row>
    <row r="66" spans="1:17" ht="17.100000000000001" customHeight="1" x14ac:dyDescent="0.25">
      <c r="A66" s="71">
        <v>33</v>
      </c>
      <c r="B66" s="72">
        <v>1131</v>
      </c>
      <c r="C66" s="73" t="s">
        <v>126</v>
      </c>
      <c r="D66" s="134">
        <f t="shared" si="0"/>
        <v>3</v>
      </c>
      <c r="E66" s="135">
        <v>42</v>
      </c>
      <c r="F66" s="135">
        <v>1</v>
      </c>
      <c r="G66" s="135">
        <v>1</v>
      </c>
      <c r="H66" s="135">
        <v>44</v>
      </c>
      <c r="I66" s="135">
        <v>47</v>
      </c>
      <c r="J66" s="135">
        <v>26</v>
      </c>
      <c r="K66" s="135">
        <v>1</v>
      </c>
      <c r="L66" s="135">
        <v>4</v>
      </c>
      <c r="M66" s="135">
        <v>0</v>
      </c>
      <c r="N66" s="135">
        <v>0</v>
      </c>
      <c r="O66" s="135">
        <v>122</v>
      </c>
      <c r="P66" s="135">
        <v>208</v>
      </c>
      <c r="Q66" s="136">
        <f t="shared" si="1"/>
        <v>0.58653846153846156</v>
      </c>
    </row>
    <row r="67" spans="1:17" ht="17.100000000000001" customHeight="1" x14ac:dyDescent="0.25">
      <c r="A67" s="65">
        <v>34</v>
      </c>
      <c r="B67" s="66">
        <v>1131</v>
      </c>
      <c r="C67" s="67" t="s">
        <v>130</v>
      </c>
      <c r="D67" s="140">
        <f t="shared" si="0"/>
        <v>9</v>
      </c>
      <c r="E67" s="141">
        <v>41</v>
      </c>
      <c r="F67" s="141">
        <v>0</v>
      </c>
      <c r="G67" s="141">
        <v>0</v>
      </c>
      <c r="H67" s="141">
        <v>41</v>
      </c>
      <c r="I67" s="141">
        <v>32</v>
      </c>
      <c r="J67" s="141">
        <v>9</v>
      </c>
      <c r="K67" s="141">
        <v>1</v>
      </c>
      <c r="L67" s="141">
        <v>5</v>
      </c>
      <c r="M67" s="141">
        <v>0</v>
      </c>
      <c r="N67" s="141">
        <v>2</v>
      </c>
      <c r="O67" s="141">
        <v>90</v>
      </c>
      <c r="P67" s="141">
        <v>190</v>
      </c>
      <c r="Q67" s="142">
        <f t="shared" si="1"/>
        <v>0.47368421052631576</v>
      </c>
    </row>
    <row r="68" spans="1:17" ht="17.100000000000001" customHeight="1" x14ac:dyDescent="0.25">
      <c r="A68" s="59" t="s">
        <v>203</v>
      </c>
      <c r="B68" s="60">
        <v>1131</v>
      </c>
      <c r="C68" s="61" t="s">
        <v>11</v>
      </c>
      <c r="D68" s="137">
        <f t="shared" si="0"/>
        <v>6</v>
      </c>
      <c r="E68" s="138">
        <v>83</v>
      </c>
      <c r="F68" s="138">
        <v>1</v>
      </c>
      <c r="G68" s="138">
        <v>1</v>
      </c>
      <c r="H68" s="138">
        <v>85</v>
      </c>
      <c r="I68" s="138">
        <v>79</v>
      </c>
      <c r="J68" s="138">
        <v>35</v>
      </c>
      <c r="K68" s="138">
        <v>2</v>
      </c>
      <c r="L68" s="138">
        <v>9</v>
      </c>
      <c r="M68" s="138">
        <v>0</v>
      </c>
      <c r="N68" s="138">
        <v>2</v>
      </c>
      <c r="O68" s="138">
        <v>212</v>
      </c>
      <c r="P68" s="138">
        <v>398</v>
      </c>
      <c r="Q68" s="139">
        <f t="shared" si="1"/>
        <v>0.53266331658291455</v>
      </c>
    </row>
    <row r="69" spans="1:17" ht="17.100000000000001" customHeight="1" x14ac:dyDescent="0.25">
      <c r="A69" s="65">
        <v>35</v>
      </c>
      <c r="B69" s="66">
        <v>1132</v>
      </c>
      <c r="C69" s="67" t="s">
        <v>126</v>
      </c>
      <c r="D69" s="140">
        <f t="shared" si="0"/>
        <v>45</v>
      </c>
      <c r="E69" s="141">
        <v>88</v>
      </c>
      <c r="F69" s="141">
        <v>0</v>
      </c>
      <c r="G69" s="141">
        <v>1</v>
      </c>
      <c r="H69" s="141">
        <v>89</v>
      </c>
      <c r="I69" s="141">
        <v>44</v>
      </c>
      <c r="J69" s="141">
        <v>43</v>
      </c>
      <c r="K69" s="141">
        <v>0</v>
      </c>
      <c r="L69" s="141">
        <v>4</v>
      </c>
      <c r="M69" s="141">
        <v>0</v>
      </c>
      <c r="N69" s="141">
        <v>3</v>
      </c>
      <c r="O69" s="141">
        <v>183</v>
      </c>
      <c r="P69" s="141">
        <v>377</v>
      </c>
      <c r="Q69" s="142">
        <f t="shared" si="1"/>
        <v>0.48541114058355439</v>
      </c>
    </row>
    <row r="70" spans="1:17" ht="17.100000000000001" customHeight="1" x14ac:dyDescent="0.25">
      <c r="A70" s="59" t="s">
        <v>203</v>
      </c>
      <c r="B70" s="60">
        <v>1132</v>
      </c>
      <c r="C70" s="61" t="s">
        <v>9</v>
      </c>
      <c r="D70" s="137">
        <f t="shared" si="0"/>
        <v>45</v>
      </c>
      <c r="E70" s="138">
        <v>88</v>
      </c>
      <c r="F70" s="138">
        <v>0</v>
      </c>
      <c r="G70" s="138">
        <v>1</v>
      </c>
      <c r="H70" s="138">
        <v>89</v>
      </c>
      <c r="I70" s="138">
        <v>44</v>
      </c>
      <c r="J70" s="138">
        <v>43</v>
      </c>
      <c r="K70" s="138">
        <v>0</v>
      </c>
      <c r="L70" s="138">
        <v>4</v>
      </c>
      <c r="M70" s="138">
        <v>0</v>
      </c>
      <c r="N70" s="138">
        <v>3</v>
      </c>
      <c r="O70" s="138">
        <v>183</v>
      </c>
      <c r="P70" s="138">
        <v>377</v>
      </c>
      <c r="Q70" s="139">
        <f t="shared" si="1"/>
        <v>0.48541114058355439</v>
      </c>
    </row>
    <row r="71" spans="1:17" ht="17.100000000000001" customHeight="1" x14ac:dyDescent="0.25">
      <c r="A71" s="65">
        <v>36</v>
      </c>
      <c r="B71" s="66">
        <v>1134</v>
      </c>
      <c r="C71" s="67" t="s">
        <v>126</v>
      </c>
      <c r="D71" s="140">
        <f t="shared" si="0"/>
        <v>74</v>
      </c>
      <c r="E71" s="141">
        <v>105</v>
      </c>
      <c r="F71" s="141">
        <v>0</v>
      </c>
      <c r="G71" s="141">
        <v>3</v>
      </c>
      <c r="H71" s="141">
        <v>108</v>
      </c>
      <c r="I71" s="141">
        <v>182</v>
      </c>
      <c r="J71" s="141">
        <v>2</v>
      </c>
      <c r="K71" s="141">
        <v>0</v>
      </c>
      <c r="L71" s="141">
        <v>2</v>
      </c>
      <c r="M71" s="141">
        <v>0</v>
      </c>
      <c r="N71" s="141">
        <v>2</v>
      </c>
      <c r="O71" s="141">
        <v>296</v>
      </c>
      <c r="P71" s="141">
        <v>408</v>
      </c>
      <c r="Q71" s="142">
        <f t="shared" si="1"/>
        <v>0.72549019607843135</v>
      </c>
    </row>
    <row r="72" spans="1:17" ht="17.100000000000001" customHeight="1" x14ac:dyDescent="0.25">
      <c r="A72" s="59" t="s">
        <v>203</v>
      </c>
      <c r="B72" s="60">
        <v>1134</v>
      </c>
      <c r="C72" s="61" t="s">
        <v>9</v>
      </c>
      <c r="D72" s="137">
        <f t="shared" si="0"/>
        <v>74</v>
      </c>
      <c r="E72" s="138">
        <v>105</v>
      </c>
      <c r="F72" s="138">
        <v>0</v>
      </c>
      <c r="G72" s="138">
        <v>3</v>
      </c>
      <c r="H72" s="138">
        <v>108</v>
      </c>
      <c r="I72" s="138">
        <v>182</v>
      </c>
      <c r="J72" s="138">
        <v>2</v>
      </c>
      <c r="K72" s="138">
        <v>0</v>
      </c>
      <c r="L72" s="138">
        <v>2</v>
      </c>
      <c r="M72" s="138">
        <v>0</v>
      </c>
      <c r="N72" s="138">
        <v>2</v>
      </c>
      <c r="O72" s="138">
        <v>296</v>
      </c>
      <c r="P72" s="138">
        <v>408</v>
      </c>
      <c r="Q72" s="139">
        <f t="shared" si="1"/>
        <v>0.72549019607843135</v>
      </c>
    </row>
    <row r="73" spans="1:17" ht="17.100000000000001" customHeight="1" x14ac:dyDescent="0.25">
      <c r="A73" s="65">
        <v>37</v>
      </c>
      <c r="B73" s="66">
        <v>1135</v>
      </c>
      <c r="C73" s="67" t="s">
        <v>126</v>
      </c>
      <c r="D73" s="140">
        <f t="shared" ref="D73:D83" si="2">(LARGE(H73:L73,1)-LARGE(H73:L73,2))</f>
        <v>15</v>
      </c>
      <c r="E73" s="141">
        <v>55</v>
      </c>
      <c r="F73" s="141">
        <v>0</v>
      </c>
      <c r="G73" s="141">
        <v>0</v>
      </c>
      <c r="H73" s="141">
        <v>55</v>
      </c>
      <c r="I73" s="141">
        <v>70</v>
      </c>
      <c r="J73" s="141">
        <v>7</v>
      </c>
      <c r="K73" s="141">
        <v>1</v>
      </c>
      <c r="L73" s="141">
        <v>8</v>
      </c>
      <c r="M73" s="141">
        <v>0</v>
      </c>
      <c r="N73" s="141">
        <v>1</v>
      </c>
      <c r="O73" s="141">
        <v>142</v>
      </c>
      <c r="P73" s="141">
        <v>259</v>
      </c>
      <c r="Q73" s="142">
        <f t="shared" ref="Q73:Q83" si="3">O73/P73</f>
        <v>0.54826254826254828</v>
      </c>
    </row>
    <row r="74" spans="1:17" ht="17.100000000000001" customHeight="1" x14ac:dyDescent="0.25">
      <c r="A74" s="59" t="s">
        <v>203</v>
      </c>
      <c r="B74" s="60">
        <v>1135</v>
      </c>
      <c r="C74" s="61" t="s">
        <v>9</v>
      </c>
      <c r="D74" s="137">
        <f t="shared" si="2"/>
        <v>15</v>
      </c>
      <c r="E74" s="138">
        <v>55</v>
      </c>
      <c r="F74" s="138">
        <v>0</v>
      </c>
      <c r="G74" s="138">
        <v>0</v>
      </c>
      <c r="H74" s="138">
        <v>55</v>
      </c>
      <c r="I74" s="138">
        <v>70</v>
      </c>
      <c r="J74" s="138">
        <v>7</v>
      </c>
      <c r="K74" s="138">
        <v>1</v>
      </c>
      <c r="L74" s="138">
        <v>8</v>
      </c>
      <c r="M74" s="138">
        <v>0</v>
      </c>
      <c r="N74" s="138">
        <v>1</v>
      </c>
      <c r="O74" s="138">
        <v>142</v>
      </c>
      <c r="P74" s="138">
        <v>259</v>
      </c>
      <c r="Q74" s="139">
        <f t="shared" si="3"/>
        <v>0.54826254826254828</v>
      </c>
    </row>
    <row r="75" spans="1:17" ht="17.100000000000001" customHeight="1" x14ac:dyDescent="0.25">
      <c r="A75" s="65">
        <v>38</v>
      </c>
      <c r="B75" s="66">
        <v>1136</v>
      </c>
      <c r="C75" s="67" t="s">
        <v>126</v>
      </c>
      <c r="D75" s="140">
        <f t="shared" si="2"/>
        <v>26</v>
      </c>
      <c r="E75" s="141">
        <v>12</v>
      </c>
      <c r="F75" s="141">
        <v>0</v>
      </c>
      <c r="G75" s="141">
        <v>0</v>
      </c>
      <c r="H75" s="141">
        <v>12</v>
      </c>
      <c r="I75" s="141">
        <v>38</v>
      </c>
      <c r="J75" s="141">
        <v>0</v>
      </c>
      <c r="K75" s="141">
        <v>0</v>
      </c>
      <c r="L75" s="141">
        <v>10</v>
      </c>
      <c r="M75" s="141">
        <v>0</v>
      </c>
      <c r="N75" s="141">
        <v>1</v>
      </c>
      <c r="O75" s="141">
        <v>61</v>
      </c>
      <c r="P75" s="141">
        <v>197</v>
      </c>
      <c r="Q75" s="142">
        <f t="shared" si="3"/>
        <v>0.30964467005076141</v>
      </c>
    </row>
    <row r="76" spans="1:17" ht="17.100000000000001" customHeight="1" x14ac:dyDescent="0.25">
      <c r="A76" s="71">
        <v>39</v>
      </c>
      <c r="B76" s="72">
        <v>1136</v>
      </c>
      <c r="C76" s="73" t="s">
        <v>130</v>
      </c>
      <c r="D76" s="134">
        <f t="shared" si="2"/>
        <v>64</v>
      </c>
      <c r="E76" s="135">
        <v>16</v>
      </c>
      <c r="F76" s="135">
        <v>0</v>
      </c>
      <c r="G76" s="135">
        <v>0</v>
      </c>
      <c r="H76" s="135">
        <v>16</v>
      </c>
      <c r="I76" s="135">
        <v>80</v>
      </c>
      <c r="J76" s="135">
        <v>2</v>
      </c>
      <c r="K76" s="135">
        <v>0</v>
      </c>
      <c r="L76" s="135">
        <v>0</v>
      </c>
      <c r="M76" s="135">
        <v>0</v>
      </c>
      <c r="N76" s="135">
        <v>0</v>
      </c>
      <c r="O76" s="135">
        <v>98</v>
      </c>
      <c r="P76" s="135">
        <v>160</v>
      </c>
      <c r="Q76" s="136">
        <f t="shared" si="3"/>
        <v>0.61250000000000004</v>
      </c>
    </row>
    <row r="77" spans="1:17" ht="17.100000000000001" customHeight="1" x14ac:dyDescent="0.25">
      <c r="A77" s="59" t="s">
        <v>203</v>
      </c>
      <c r="B77" s="60">
        <v>1136</v>
      </c>
      <c r="C77" s="61" t="s">
        <v>11</v>
      </c>
      <c r="D77" s="137">
        <f t="shared" si="2"/>
        <v>90</v>
      </c>
      <c r="E77" s="138">
        <v>28</v>
      </c>
      <c r="F77" s="138">
        <v>0</v>
      </c>
      <c r="G77" s="138">
        <v>0</v>
      </c>
      <c r="H77" s="138">
        <v>28</v>
      </c>
      <c r="I77" s="138">
        <v>118</v>
      </c>
      <c r="J77" s="138">
        <v>2</v>
      </c>
      <c r="K77" s="138">
        <v>0</v>
      </c>
      <c r="L77" s="138">
        <v>10</v>
      </c>
      <c r="M77" s="138">
        <v>0</v>
      </c>
      <c r="N77" s="138">
        <v>1</v>
      </c>
      <c r="O77" s="138">
        <v>159</v>
      </c>
      <c r="P77" s="138">
        <v>357</v>
      </c>
      <c r="Q77" s="139">
        <f t="shared" si="3"/>
        <v>0.44537815126050423</v>
      </c>
    </row>
    <row r="78" spans="1:17" ht="17.100000000000001" customHeight="1" x14ac:dyDescent="0.25">
      <c r="A78" s="65">
        <v>40</v>
      </c>
      <c r="B78" s="66">
        <v>1137</v>
      </c>
      <c r="C78" s="67" t="s">
        <v>126</v>
      </c>
      <c r="D78" s="140">
        <f t="shared" si="2"/>
        <v>11</v>
      </c>
      <c r="E78" s="141">
        <v>88</v>
      </c>
      <c r="F78" s="141">
        <v>0</v>
      </c>
      <c r="G78" s="141">
        <v>0</v>
      </c>
      <c r="H78" s="141">
        <v>88</v>
      </c>
      <c r="I78" s="141">
        <v>77</v>
      </c>
      <c r="J78" s="141">
        <v>1</v>
      </c>
      <c r="K78" s="141">
        <v>2</v>
      </c>
      <c r="L78" s="141">
        <v>15</v>
      </c>
      <c r="M78" s="141">
        <v>0</v>
      </c>
      <c r="N78" s="141">
        <v>7</v>
      </c>
      <c r="O78" s="141">
        <v>190</v>
      </c>
      <c r="P78" s="141">
        <v>317</v>
      </c>
      <c r="Q78" s="142">
        <f t="shared" si="3"/>
        <v>0.59936908517350163</v>
      </c>
    </row>
    <row r="79" spans="1:17" ht="17.100000000000001" customHeight="1" x14ac:dyDescent="0.25">
      <c r="A79" s="59" t="s">
        <v>203</v>
      </c>
      <c r="B79" s="60">
        <v>1137</v>
      </c>
      <c r="C79" s="61" t="s">
        <v>9</v>
      </c>
      <c r="D79" s="137">
        <f t="shared" si="2"/>
        <v>11</v>
      </c>
      <c r="E79" s="138">
        <v>88</v>
      </c>
      <c r="F79" s="138">
        <v>0</v>
      </c>
      <c r="G79" s="138">
        <v>0</v>
      </c>
      <c r="H79" s="138">
        <v>88</v>
      </c>
      <c r="I79" s="138">
        <v>77</v>
      </c>
      <c r="J79" s="138">
        <v>1</v>
      </c>
      <c r="K79" s="138">
        <v>2</v>
      </c>
      <c r="L79" s="138">
        <v>15</v>
      </c>
      <c r="M79" s="138">
        <v>0</v>
      </c>
      <c r="N79" s="138">
        <v>7</v>
      </c>
      <c r="O79" s="138">
        <v>190</v>
      </c>
      <c r="P79" s="138">
        <v>317</v>
      </c>
      <c r="Q79" s="139">
        <f t="shared" si="3"/>
        <v>0.59936908517350163</v>
      </c>
    </row>
    <row r="80" spans="1:17" ht="17.100000000000001" customHeight="1" x14ac:dyDescent="0.25">
      <c r="A80" s="65">
        <v>41</v>
      </c>
      <c r="B80" s="66">
        <v>1138</v>
      </c>
      <c r="C80" s="67" t="s">
        <v>126</v>
      </c>
      <c r="D80" s="140">
        <f t="shared" si="2"/>
        <v>16</v>
      </c>
      <c r="E80" s="141">
        <v>2</v>
      </c>
      <c r="F80" s="141">
        <v>0</v>
      </c>
      <c r="G80" s="141">
        <v>0</v>
      </c>
      <c r="H80" s="141">
        <v>2</v>
      </c>
      <c r="I80" s="141">
        <v>43</v>
      </c>
      <c r="J80" s="141">
        <v>12</v>
      </c>
      <c r="K80" s="141">
        <v>1</v>
      </c>
      <c r="L80" s="141">
        <v>59</v>
      </c>
      <c r="M80" s="141">
        <v>0</v>
      </c>
      <c r="N80" s="141">
        <v>1</v>
      </c>
      <c r="O80" s="141">
        <v>118</v>
      </c>
      <c r="P80" s="141">
        <v>272</v>
      </c>
      <c r="Q80" s="142">
        <f t="shared" si="3"/>
        <v>0.43382352941176472</v>
      </c>
    </row>
    <row r="81" spans="1:17" ht="17.100000000000001" customHeight="1" x14ac:dyDescent="0.25">
      <c r="A81" s="59" t="s">
        <v>203</v>
      </c>
      <c r="B81" s="60">
        <v>1138</v>
      </c>
      <c r="C81" s="61" t="s">
        <v>9</v>
      </c>
      <c r="D81" s="137">
        <f t="shared" si="2"/>
        <v>16</v>
      </c>
      <c r="E81" s="138">
        <v>2</v>
      </c>
      <c r="F81" s="138">
        <v>0</v>
      </c>
      <c r="G81" s="138">
        <v>0</v>
      </c>
      <c r="H81" s="138">
        <v>2</v>
      </c>
      <c r="I81" s="138">
        <v>43</v>
      </c>
      <c r="J81" s="138">
        <v>12</v>
      </c>
      <c r="K81" s="138">
        <v>1</v>
      </c>
      <c r="L81" s="138">
        <v>59</v>
      </c>
      <c r="M81" s="138">
        <v>0</v>
      </c>
      <c r="N81" s="138">
        <v>1</v>
      </c>
      <c r="O81" s="138">
        <v>118</v>
      </c>
      <c r="P81" s="138">
        <v>272</v>
      </c>
      <c r="Q81" s="139">
        <f t="shared" si="3"/>
        <v>0.43382352941176472</v>
      </c>
    </row>
    <row r="82" spans="1:17" ht="17.100000000000001" customHeight="1" x14ac:dyDescent="0.25">
      <c r="A82" s="65">
        <v>42</v>
      </c>
      <c r="B82" s="66">
        <v>1139</v>
      </c>
      <c r="C82" s="67" t="s">
        <v>126</v>
      </c>
      <c r="D82" s="140">
        <f t="shared" si="2"/>
        <v>40</v>
      </c>
      <c r="E82" s="141">
        <v>13</v>
      </c>
      <c r="F82" s="141">
        <v>0</v>
      </c>
      <c r="G82" s="141">
        <v>0</v>
      </c>
      <c r="H82" s="141">
        <v>13</v>
      </c>
      <c r="I82" s="141">
        <v>43</v>
      </c>
      <c r="J82" s="141">
        <v>2</v>
      </c>
      <c r="K82" s="141">
        <v>0</v>
      </c>
      <c r="L82" s="141">
        <v>83</v>
      </c>
      <c r="M82" s="141">
        <v>0</v>
      </c>
      <c r="N82" s="141">
        <v>0</v>
      </c>
      <c r="O82" s="141">
        <v>141</v>
      </c>
      <c r="P82" s="141">
        <v>224</v>
      </c>
      <c r="Q82" s="142">
        <f t="shared" si="3"/>
        <v>0.6294642857142857</v>
      </c>
    </row>
    <row r="83" spans="1:17" x14ac:dyDescent="0.25">
      <c r="A83" s="77" t="s">
        <v>203</v>
      </c>
      <c r="B83" s="78">
        <v>1139</v>
      </c>
      <c r="C83" s="79" t="s">
        <v>9</v>
      </c>
      <c r="D83" s="152">
        <f t="shared" si="2"/>
        <v>40</v>
      </c>
      <c r="E83" s="145">
        <v>13</v>
      </c>
      <c r="F83" s="145">
        <v>0</v>
      </c>
      <c r="G83" s="145">
        <v>0</v>
      </c>
      <c r="H83" s="145">
        <v>13</v>
      </c>
      <c r="I83" s="145">
        <v>43</v>
      </c>
      <c r="J83" s="145">
        <v>2</v>
      </c>
      <c r="K83" s="145">
        <v>0</v>
      </c>
      <c r="L83" s="145">
        <v>83</v>
      </c>
      <c r="M83" s="145">
        <v>0</v>
      </c>
      <c r="N83" s="145">
        <v>0</v>
      </c>
      <c r="O83" s="145">
        <v>141</v>
      </c>
      <c r="P83" s="145">
        <v>224</v>
      </c>
      <c r="Q83" s="146">
        <f t="shared" si="3"/>
        <v>0.6294642857142857</v>
      </c>
    </row>
    <row r="84" spans="1:17" ht="11.1" customHeight="1" x14ac:dyDescent="0.25">
      <c r="B84" s="2"/>
      <c r="C84" s="2"/>
      <c r="D84" s="2"/>
    </row>
    <row r="85" spans="1:17" ht="17.100000000000001" customHeight="1" x14ac:dyDescent="0.3">
      <c r="A85" s="427" t="s">
        <v>43</v>
      </c>
      <c r="B85" s="405"/>
      <c r="C85" s="406"/>
      <c r="D85" s="407" t="s">
        <v>35</v>
      </c>
      <c r="E85" s="436" t="s">
        <v>234</v>
      </c>
      <c r="F85" s="437"/>
      <c r="G85" s="437"/>
      <c r="H85" s="437"/>
      <c r="I85" s="437"/>
      <c r="J85" s="437"/>
      <c r="K85" s="437"/>
      <c r="L85" s="437"/>
      <c r="M85" s="437"/>
      <c r="N85" s="438"/>
      <c r="O85" s="407" t="s">
        <v>39</v>
      </c>
      <c r="P85" s="407" t="s">
        <v>211</v>
      </c>
      <c r="Q85" s="366" t="s">
        <v>33</v>
      </c>
    </row>
    <row r="86" spans="1:17" ht="15.75" customHeight="1" x14ac:dyDescent="0.25">
      <c r="A86" s="431" t="s">
        <v>123</v>
      </c>
      <c r="B86" s="425" t="s">
        <v>25</v>
      </c>
      <c r="C86" s="425" t="s">
        <v>26</v>
      </c>
      <c r="D86" s="408"/>
      <c r="E86" s="14"/>
      <c r="F86" s="7"/>
      <c r="G86" s="52" t="s">
        <v>38</v>
      </c>
      <c r="H86" s="410" t="s">
        <v>34</v>
      </c>
      <c r="I86" s="35"/>
      <c r="J86" s="7"/>
      <c r="K86" s="7"/>
      <c r="L86" s="7"/>
      <c r="M86" s="43"/>
      <c r="N86" s="96"/>
      <c r="O86" s="408"/>
      <c r="P86" s="408"/>
      <c r="Q86" s="367"/>
    </row>
    <row r="87" spans="1:17" ht="15.75" x14ac:dyDescent="0.25">
      <c r="A87" s="432"/>
      <c r="B87" s="360"/>
      <c r="C87" s="360"/>
      <c r="D87" s="408"/>
      <c r="E87" s="14"/>
      <c r="F87" s="7"/>
      <c r="G87" s="7"/>
      <c r="H87" s="410"/>
      <c r="I87" s="35"/>
      <c r="J87" s="7"/>
      <c r="K87" s="7"/>
      <c r="L87" s="7"/>
      <c r="M87" s="317"/>
      <c r="N87" s="318"/>
      <c r="O87" s="408"/>
      <c r="P87" s="408"/>
      <c r="Q87" s="367"/>
    </row>
    <row r="88" spans="1:17" ht="15.75" x14ac:dyDescent="0.25">
      <c r="A88" s="432"/>
      <c r="B88" s="360"/>
      <c r="C88" s="360"/>
      <c r="D88" s="408"/>
      <c r="E88" s="15"/>
      <c r="F88" s="8"/>
      <c r="G88" s="8"/>
      <c r="H88" s="8"/>
      <c r="I88" s="35"/>
      <c r="J88" s="8"/>
      <c r="K88" s="8"/>
      <c r="L88" s="8"/>
      <c r="M88" s="319"/>
      <c r="N88" s="320"/>
      <c r="O88" s="408"/>
      <c r="P88" s="408"/>
      <c r="Q88" s="367"/>
    </row>
    <row r="89" spans="1:17" ht="15" customHeight="1" x14ac:dyDescent="0.25">
      <c r="A89" s="433"/>
      <c r="B89" s="360"/>
      <c r="C89" s="426"/>
      <c r="D89" s="365"/>
      <c r="E89" s="293" t="s">
        <v>0</v>
      </c>
      <c r="F89" s="293" t="s">
        <v>2</v>
      </c>
      <c r="G89" s="293" t="s">
        <v>8</v>
      </c>
      <c r="H89" s="293" t="s">
        <v>34</v>
      </c>
      <c r="I89" s="293" t="s">
        <v>1</v>
      </c>
      <c r="J89" s="293" t="s">
        <v>5</v>
      </c>
      <c r="K89" s="293" t="s">
        <v>6</v>
      </c>
      <c r="L89" s="293" t="s">
        <v>7</v>
      </c>
      <c r="M89" s="321" t="s">
        <v>32</v>
      </c>
      <c r="N89" s="322" t="s">
        <v>40</v>
      </c>
      <c r="O89" s="409"/>
      <c r="P89" s="409"/>
      <c r="Q89" s="368"/>
    </row>
    <row r="90" spans="1:17" s="30" customFormat="1" ht="15" customHeight="1" x14ac:dyDescent="0.25">
      <c r="A90" s="434" t="s">
        <v>203</v>
      </c>
      <c r="B90" s="434">
        <v>33</v>
      </c>
      <c r="C90" s="434">
        <v>42</v>
      </c>
      <c r="D90" s="124">
        <f>(LARGE(H90:L90,1)-LARGE(H90:L90,2))</f>
        <v>1069</v>
      </c>
      <c r="E90" s="125">
        <f>SUM(E9:E83)/2</f>
        <v>2862</v>
      </c>
      <c r="F90" s="125">
        <f t="shared" ref="F90:P90" si="4">SUM(F9:F83)/2</f>
        <v>28</v>
      </c>
      <c r="G90" s="125">
        <f t="shared" si="4"/>
        <v>222</v>
      </c>
      <c r="H90" s="155">
        <f t="shared" si="4"/>
        <v>3112</v>
      </c>
      <c r="I90" s="155">
        <f t="shared" si="4"/>
        <v>2043</v>
      </c>
      <c r="J90" s="155">
        <f t="shared" si="4"/>
        <v>481</v>
      </c>
      <c r="K90" s="155">
        <f t="shared" si="4"/>
        <v>86</v>
      </c>
      <c r="L90" s="155">
        <f t="shared" si="4"/>
        <v>1819</v>
      </c>
      <c r="M90" s="125">
        <f t="shared" si="4"/>
        <v>0</v>
      </c>
      <c r="N90" s="125">
        <f t="shared" si="4"/>
        <v>114</v>
      </c>
      <c r="O90" s="33">
        <f>SUM(H90:N90)</f>
        <v>7655</v>
      </c>
      <c r="P90" s="125">
        <f t="shared" si="4"/>
        <v>13711</v>
      </c>
      <c r="Q90" s="126">
        <f>O90/P90</f>
        <v>0.55831084530668806</v>
      </c>
    </row>
    <row r="91" spans="1:17" s="30" customFormat="1" ht="15" customHeight="1" x14ac:dyDescent="0.25">
      <c r="A91" s="435"/>
      <c r="B91" s="435"/>
      <c r="C91" s="435"/>
      <c r="D91" s="127">
        <f t="shared" ref="D91:O91" si="5">D90/$O90</f>
        <v>0.13964728935336382</v>
      </c>
      <c r="E91" s="127">
        <f t="shared" si="5"/>
        <v>0.37387328543435661</v>
      </c>
      <c r="F91" s="127">
        <f t="shared" si="5"/>
        <v>3.6577400391900718E-3</v>
      </c>
      <c r="G91" s="127">
        <f t="shared" si="5"/>
        <v>2.900065316786414E-2</v>
      </c>
      <c r="H91" s="127">
        <f t="shared" si="5"/>
        <v>0.40653167864141082</v>
      </c>
      <c r="I91" s="127">
        <f t="shared" si="5"/>
        <v>0.26688438928804703</v>
      </c>
      <c r="J91" s="127">
        <f t="shared" si="5"/>
        <v>6.2834748530372311E-2</v>
      </c>
      <c r="K91" s="127">
        <f t="shared" si="5"/>
        <v>1.1234487263226648E-2</v>
      </c>
      <c r="L91" s="127">
        <f t="shared" si="5"/>
        <v>0.23762246897452646</v>
      </c>
      <c r="M91" s="127">
        <f t="shared" si="5"/>
        <v>0</v>
      </c>
      <c r="N91" s="127">
        <f t="shared" si="5"/>
        <v>1.4892227302416721E-2</v>
      </c>
      <c r="O91" s="127">
        <f t="shared" si="5"/>
        <v>1</v>
      </c>
      <c r="P91" s="128"/>
      <c r="Q91" s="128"/>
    </row>
    <row r="92" spans="1:17" ht="11.1" customHeight="1" x14ac:dyDescent="0.25">
      <c r="B92" s="2"/>
      <c r="C92" s="2"/>
      <c r="D92" s="2"/>
    </row>
    <row r="93" spans="1:17" ht="15.75" customHeight="1" x14ac:dyDescent="0.3">
      <c r="A93" s="427" t="s">
        <v>43</v>
      </c>
      <c r="B93" s="405"/>
      <c r="C93" s="406"/>
      <c r="D93" s="407" t="s">
        <v>35</v>
      </c>
      <c r="E93" s="436" t="s">
        <v>235</v>
      </c>
      <c r="F93" s="437"/>
      <c r="G93" s="437"/>
      <c r="H93" s="437"/>
      <c r="I93" s="437"/>
      <c r="J93" s="437"/>
      <c r="K93" s="437"/>
      <c r="L93" s="437"/>
      <c r="M93" s="437"/>
      <c r="N93" s="438"/>
      <c r="O93" s="407" t="s">
        <v>39</v>
      </c>
      <c r="P93" s="407" t="s">
        <v>211</v>
      </c>
      <c r="Q93" s="366" t="s">
        <v>33</v>
      </c>
    </row>
    <row r="94" spans="1:17" ht="15.75" customHeight="1" x14ac:dyDescent="0.25">
      <c r="A94" s="431" t="s">
        <v>123</v>
      </c>
      <c r="B94" s="425" t="s">
        <v>25</v>
      </c>
      <c r="C94" s="425" t="s">
        <v>26</v>
      </c>
      <c r="D94" s="408"/>
      <c r="E94" s="415"/>
      <c r="F94" s="416"/>
      <c r="G94" s="421"/>
      <c r="H94" s="416"/>
      <c r="I94" s="35"/>
      <c r="J94" s="7"/>
      <c r="K94" s="7"/>
      <c r="L94" s="7"/>
      <c r="M94" s="43"/>
      <c r="N94" s="96"/>
      <c r="O94" s="408"/>
      <c r="P94" s="408"/>
      <c r="Q94" s="367"/>
    </row>
    <row r="95" spans="1:17" ht="15.75" x14ac:dyDescent="0.25">
      <c r="A95" s="432"/>
      <c r="B95" s="360"/>
      <c r="C95" s="360"/>
      <c r="D95" s="408"/>
      <c r="E95" s="417"/>
      <c r="F95" s="418"/>
      <c r="G95" s="422"/>
      <c r="H95" s="418"/>
      <c r="I95" s="35"/>
      <c r="J95" s="7"/>
      <c r="K95" s="7"/>
      <c r="L95" s="7"/>
      <c r="M95" s="317"/>
      <c r="N95" s="318"/>
      <c r="O95" s="408"/>
      <c r="P95" s="408"/>
      <c r="Q95" s="367"/>
    </row>
    <row r="96" spans="1:17" ht="15.75" x14ac:dyDescent="0.25">
      <c r="A96" s="432"/>
      <c r="B96" s="360"/>
      <c r="C96" s="360"/>
      <c r="D96" s="408"/>
      <c r="E96" s="456"/>
      <c r="F96" s="450"/>
      <c r="G96" s="451"/>
      <c r="H96" s="450"/>
      <c r="I96" s="35"/>
      <c r="J96" s="8"/>
      <c r="K96" s="8"/>
      <c r="L96" s="8"/>
      <c r="M96" s="319"/>
      <c r="N96" s="320"/>
      <c r="O96" s="408"/>
      <c r="P96" s="408"/>
      <c r="Q96" s="367"/>
    </row>
    <row r="97" spans="1:17" ht="17.100000000000001" customHeight="1" x14ac:dyDescent="0.25">
      <c r="A97" s="433"/>
      <c r="B97" s="360"/>
      <c r="C97" s="426"/>
      <c r="D97" s="365"/>
      <c r="E97" s="457" t="s">
        <v>0</v>
      </c>
      <c r="F97" s="453"/>
      <c r="G97" s="454" t="s">
        <v>2</v>
      </c>
      <c r="H97" s="453"/>
      <c r="I97" s="293" t="s">
        <v>1</v>
      </c>
      <c r="J97" s="293" t="s">
        <v>5</v>
      </c>
      <c r="K97" s="293" t="s">
        <v>6</v>
      </c>
      <c r="L97" s="293" t="s">
        <v>7</v>
      </c>
      <c r="M97" s="321" t="s">
        <v>32</v>
      </c>
      <c r="N97" s="322" t="s">
        <v>40</v>
      </c>
      <c r="O97" s="409"/>
      <c r="P97" s="409"/>
      <c r="Q97" s="368"/>
    </row>
    <row r="98" spans="1:17" s="30" customFormat="1" ht="17.100000000000001" customHeight="1" x14ac:dyDescent="0.25">
      <c r="A98" s="434" t="s">
        <v>203</v>
      </c>
      <c r="B98" s="434">
        <v>33</v>
      </c>
      <c r="C98" s="434">
        <v>42</v>
      </c>
      <c r="D98" s="33">
        <f>(LARGE(E98:L98,1)-LARGE(E98:L98,2))</f>
        <v>930</v>
      </c>
      <c r="E98" s="515">
        <f>ROUND(G90/2,0)+E90</f>
        <v>2973</v>
      </c>
      <c r="F98" s="516"/>
      <c r="G98" s="515">
        <f>INT(G90/2)+F90</f>
        <v>139</v>
      </c>
      <c r="H98" s="516"/>
      <c r="I98" s="125">
        <f t="shared" ref="I98:N98" si="6">I90</f>
        <v>2043</v>
      </c>
      <c r="J98" s="125">
        <f t="shared" si="6"/>
        <v>481</v>
      </c>
      <c r="K98" s="125">
        <f t="shared" si="6"/>
        <v>86</v>
      </c>
      <c r="L98" s="125">
        <f t="shared" si="6"/>
        <v>1819</v>
      </c>
      <c r="M98" s="125">
        <f t="shared" si="6"/>
        <v>0</v>
      </c>
      <c r="N98" s="125">
        <f t="shared" si="6"/>
        <v>114</v>
      </c>
      <c r="O98" s="33">
        <f>INT(SUM(E98:N98))</f>
        <v>7655</v>
      </c>
      <c r="P98" s="125">
        <f>P90</f>
        <v>13711</v>
      </c>
      <c r="Q98" s="126">
        <f>O98/P98</f>
        <v>0.55831084530668806</v>
      </c>
    </row>
    <row r="99" spans="1:17" s="30" customFormat="1" ht="17.100000000000001" customHeight="1" x14ac:dyDescent="0.25">
      <c r="A99" s="435"/>
      <c r="B99" s="435"/>
      <c r="C99" s="435"/>
      <c r="D99" s="127">
        <f>D98/$O98</f>
        <v>0.12148922273024167</v>
      </c>
      <c r="E99" s="445">
        <f>E98/$O98</f>
        <v>0.38837361201828868</v>
      </c>
      <c r="F99" s="446"/>
      <c r="G99" s="445">
        <f>G98/$O98</f>
        <v>1.8158066623122141E-2</v>
      </c>
      <c r="H99" s="446"/>
      <c r="I99" s="127">
        <f t="shared" ref="I99:O99" si="7">I98/$O98</f>
        <v>0.26688438928804703</v>
      </c>
      <c r="J99" s="127">
        <f t="shared" si="7"/>
        <v>6.2834748530372311E-2</v>
      </c>
      <c r="K99" s="127">
        <f t="shared" si="7"/>
        <v>1.1234487263226648E-2</v>
      </c>
      <c r="L99" s="127">
        <f t="shared" si="7"/>
        <v>0.23762246897452646</v>
      </c>
      <c r="M99" s="127">
        <f t="shared" si="7"/>
        <v>0</v>
      </c>
      <c r="N99" s="127">
        <f t="shared" si="7"/>
        <v>1.4892227302416721E-2</v>
      </c>
      <c r="O99" s="127">
        <f t="shared" si="7"/>
        <v>1</v>
      </c>
      <c r="P99" s="128"/>
      <c r="Q99" s="128"/>
    </row>
    <row r="100" spans="1:17" x14ac:dyDescent="0.25">
      <c r="B100" s="2"/>
      <c r="C100" s="2"/>
      <c r="D100" s="2"/>
    </row>
    <row r="101" spans="1:17" x14ac:dyDescent="0.25">
      <c r="B101" s="2"/>
      <c r="C101" s="2"/>
      <c r="D101" s="2"/>
    </row>
    <row r="102" spans="1:17" x14ac:dyDescent="0.25">
      <c r="B102" s="2"/>
      <c r="C102" s="2"/>
      <c r="D102" s="2"/>
    </row>
    <row r="103" spans="1:17" x14ac:dyDescent="0.25">
      <c r="B103" s="2"/>
      <c r="C103" s="2"/>
      <c r="D103" s="2"/>
    </row>
    <row r="104" spans="1:17" x14ac:dyDescent="0.25">
      <c r="B104" s="2"/>
      <c r="C104" s="2"/>
      <c r="D104" s="2"/>
    </row>
    <row r="105" spans="1:17" x14ac:dyDescent="0.25">
      <c r="B105" s="2"/>
      <c r="C105" s="2"/>
      <c r="D105" s="2"/>
    </row>
    <row r="106" spans="1:17" x14ac:dyDescent="0.25">
      <c r="B106" s="2"/>
      <c r="C106" s="2"/>
      <c r="D106" s="2"/>
    </row>
    <row r="107" spans="1:17" x14ac:dyDescent="0.25">
      <c r="B107" s="2"/>
      <c r="C107" s="2"/>
      <c r="D107" s="2"/>
    </row>
    <row r="108" spans="1:17" x14ac:dyDescent="0.25">
      <c r="B108" s="2"/>
      <c r="C108" s="2"/>
      <c r="D108" s="2"/>
    </row>
    <row r="109" spans="1:17" x14ac:dyDescent="0.25">
      <c r="B109" s="2"/>
      <c r="C109" s="2"/>
      <c r="D109" s="2"/>
    </row>
    <row r="110" spans="1:17" x14ac:dyDescent="0.25">
      <c r="B110" s="2"/>
      <c r="C110" s="2"/>
      <c r="D110" s="2"/>
    </row>
    <row r="111" spans="1:17" x14ac:dyDescent="0.25">
      <c r="B111" s="2"/>
      <c r="C111" s="2"/>
      <c r="D111" s="2"/>
    </row>
    <row r="112" spans="1:17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</sheetData>
  <mergeCells count="40">
    <mergeCell ref="A90:A91"/>
    <mergeCell ref="B90:B91"/>
    <mergeCell ref="C90:C91"/>
    <mergeCell ref="A85:C85"/>
    <mergeCell ref="C86:C89"/>
    <mergeCell ref="A86:A89"/>
    <mergeCell ref="Q4:Q8"/>
    <mergeCell ref="O85:O89"/>
    <mergeCell ref="P85:P89"/>
    <mergeCell ref="Q85:Q89"/>
    <mergeCell ref="B5:C7"/>
    <mergeCell ref="B86:B89"/>
    <mergeCell ref="E4:N4"/>
    <mergeCell ref="D4:D8"/>
    <mergeCell ref="H86:H87"/>
    <mergeCell ref="O4:O8"/>
    <mergeCell ref="P4:P8"/>
    <mergeCell ref="H5:H6"/>
    <mergeCell ref="D85:D89"/>
    <mergeCell ref="E85:N85"/>
    <mergeCell ref="E99:F99"/>
    <mergeCell ref="G99:H99"/>
    <mergeCell ref="O93:O97"/>
    <mergeCell ref="P93:P97"/>
    <mergeCell ref="Q93:Q97"/>
    <mergeCell ref="E93:N93"/>
    <mergeCell ref="G97:H97"/>
    <mergeCell ref="E94:F96"/>
    <mergeCell ref="G94:H96"/>
    <mergeCell ref="E97:F97"/>
    <mergeCell ref="E98:F98"/>
    <mergeCell ref="G98:H98"/>
    <mergeCell ref="A98:A99"/>
    <mergeCell ref="B98:B99"/>
    <mergeCell ref="C94:C97"/>
    <mergeCell ref="A93:C93"/>
    <mergeCell ref="D93:D97"/>
    <mergeCell ref="A94:A97"/>
    <mergeCell ref="B94:B97"/>
    <mergeCell ref="C98:C99"/>
  </mergeCells>
  <conditionalFormatting sqref="H11:L11">
    <cfRule type="cellIs" dxfId="655" priority="67" operator="equal">
      <formula>LARGE($H11:$L11,2)</formula>
    </cfRule>
    <cfRule type="cellIs" dxfId="654" priority="68" operator="equal">
      <formula>LARGE($H11:$L11,1)</formula>
    </cfRule>
  </conditionalFormatting>
  <conditionalFormatting sqref="H20:L20">
    <cfRule type="cellIs" dxfId="653" priority="65" operator="equal">
      <formula>LARGE($H20:$L20,2)</formula>
    </cfRule>
    <cfRule type="cellIs" dxfId="652" priority="66" operator="equal">
      <formula>LARGE($H20:$L20,1)</formula>
    </cfRule>
  </conditionalFormatting>
  <conditionalFormatting sqref="H24:L24">
    <cfRule type="cellIs" dxfId="651" priority="63" operator="equal">
      <formula>LARGE($H24:$L24,2)</formula>
    </cfRule>
    <cfRule type="cellIs" dxfId="650" priority="64" operator="equal">
      <formula>LARGE($H24:$L24,1)</formula>
    </cfRule>
  </conditionalFormatting>
  <conditionalFormatting sqref="H18:L18">
    <cfRule type="cellIs" dxfId="649" priority="61" operator="equal">
      <formula>LARGE($H18:$L18,2)</formula>
    </cfRule>
    <cfRule type="cellIs" dxfId="648" priority="62" operator="equal">
      <formula>LARGE($H18:$L18,1)</formula>
    </cfRule>
  </conditionalFormatting>
  <conditionalFormatting sqref="H15:L15">
    <cfRule type="cellIs" dxfId="647" priority="59" operator="equal">
      <formula>LARGE($H15:$L15,2)</formula>
    </cfRule>
    <cfRule type="cellIs" dxfId="646" priority="60" operator="equal">
      <formula>LARGE($H15:$L15,1)</formula>
    </cfRule>
  </conditionalFormatting>
  <conditionalFormatting sqref="H22:L22">
    <cfRule type="cellIs" dxfId="645" priority="57" operator="equal">
      <formula>LARGE($H22:$L22,2)</formula>
    </cfRule>
    <cfRule type="cellIs" dxfId="644" priority="58" operator="equal">
      <formula>LARGE($H22:$L22,1)</formula>
    </cfRule>
  </conditionalFormatting>
  <conditionalFormatting sqref="H30:L30">
    <cfRule type="cellIs" dxfId="643" priority="55" operator="equal">
      <formula>LARGE($H30:$L30,2)</formula>
    </cfRule>
    <cfRule type="cellIs" dxfId="642" priority="56" operator="equal">
      <formula>LARGE($H30:$L30,1)</formula>
    </cfRule>
  </conditionalFormatting>
  <conditionalFormatting sqref="H26:L26">
    <cfRule type="cellIs" dxfId="641" priority="53" operator="equal">
      <formula>LARGE($H26:$L26,2)</formula>
    </cfRule>
    <cfRule type="cellIs" dxfId="640" priority="54" operator="equal">
      <formula>LARGE($H26:$L26,1)</formula>
    </cfRule>
  </conditionalFormatting>
  <conditionalFormatting sqref="H28:L28">
    <cfRule type="cellIs" dxfId="639" priority="51" operator="equal">
      <formula>LARGE($H28:$L28,2)</formula>
    </cfRule>
    <cfRule type="cellIs" dxfId="638" priority="52" operator="equal">
      <formula>LARGE($H28:$L28,1)</formula>
    </cfRule>
  </conditionalFormatting>
  <conditionalFormatting sqref="H39:L39">
    <cfRule type="cellIs" dxfId="637" priority="49" operator="equal">
      <formula>LARGE($H39:$L39,2)</formula>
    </cfRule>
    <cfRule type="cellIs" dxfId="636" priority="50" operator="equal">
      <formula>LARGE($H39:$L39,1)</formula>
    </cfRule>
  </conditionalFormatting>
  <conditionalFormatting sqref="H51:L51">
    <cfRule type="cellIs" dxfId="635" priority="47" operator="equal">
      <formula>LARGE($H51:$L51,2)</formula>
    </cfRule>
    <cfRule type="cellIs" dxfId="634" priority="48" operator="equal">
      <formula>LARGE($H51:$L51,1)</formula>
    </cfRule>
  </conditionalFormatting>
  <conditionalFormatting sqref="H32:L32">
    <cfRule type="cellIs" dxfId="633" priority="45" operator="equal">
      <formula>LARGE($H32:$L32,2)</formula>
    </cfRule>
    <cfRule type="cellIs" dxfId="632" priority="46" operator="equal">
      <formula>LARGE($H32:$L32,1)</formula>
    </cfRule>
  </conditionalFormatting>
  <conditionalFormatting sqref="H34:L34">
    <cfRule type="cellIs" dxfId="631" priority="43" operator="equal">
      <formula>LARGE($H34:$L34,2)</formula>
    </cfRule>
    <cfRule type="cellIs" dxfId="630" priority="44" operator="equal">
      <formula>LARGE($H34:$L34,1)</formula>
    </cfRule>
  </conditionalFormatting>
  <conditionalFormatting sqref="H37:L37">
    <cfRule type="cellIs" dxfId="629" priority="41" operator="equal">
      <formula>LARGE($H37:$L37,2)</formula>
    </cfRule>
    <cfRule type="cellIs" dxfId="628" priority="42" operator="equal">
      <formula>LARGE($H37:$L37,1)</formula>
    </cfRule>
  </conditionalFormatting>
  <conditionalFormatting sqref="H41:L41">
    <cfRule type="cellIs" dxfId="627" priority="39" operator="equal">
      <formula>LARGE($H41:$L41,2)</formula>
    </cfRule>
    <cfRule type="cellIs" dxfId="626" priority="40" operator="equal">
      <formula>LARGE($H41:$L41,1)</formula>
    </cfRule>
  </conditionalFormatting>
  <conditionalFormatting sqref="H43:L43">
    <cfRule type="cellIs" dxfId="625" priority="37" operator="equal">
      <formula>LARGE($H43:$L43,2)</formula>
    </cfRule>
    <cfRule type="cellIs" dxfId="624" priority="38" operator="equal">
      <formula>LARGE($H43:$L43,1)</formula>
    </cfRule>
  </conditionalFormatting>
  <conditionalFormatting sqref="H45:L45">
    <cfRule type="cellIs" dxfId="623" priority="35" operator="equal">
      <formula>LARGE($H45:$L45,2)</formula>
    </cfRule>
    <cfRule type="cellIs" dxfId="622" priority="36" operator="equal">
      <formula>LARGE($H45:$L45,1)</formula>
    </cfRule>
  </conditionalFormatting>
  <conditionalFormatting sqref="H47:L47">
    <cfRule type="cellIs" dxfId="621" priority="33" operator="equal">
      <formula>LARGE($H47:$L47,2)</formula>
    </cfRule>
    <cfRule type="cellIs" dxfId="620" priority="34" operator="equal">
      <formula>LARGE($H47:$L47,1)</formula>
    </cfRule>
  </conditionalFormatting>
  <conditionalFormatting sqref="H49:L49">
    <cfRule type="cellIs" dxfId="619" priority="31" operator="equal">
      <formula>LARGE($H49:$L49,2)</formula>
    </cfRule>
    <cfRule type="cellIs" dxfId="618" priority="32" operator="equal">
      <formula>LARGE($H49:$L49,1)</formula>
    </cfRule>
  </conditionalFormatting>
  <conditionalFormatting sqref="H53:L53">
    <cfRule type="cellIs" dxfId="617" priority="29" operator="equal">
      <formula>LARGE($H53:$L53,2)</formula>
    </cfRule>
    <cfRule type="cellIs" dxfId="616" priority="30" operator="equal">
      <formula>LARGE($H53:$L53,1)</formula>
    </cfRule>
  </conditionalFormatting>
  <conditionalFormatting sqref="H55:L55">
    <cfRule type="cellIs" dxfId="615" priority="27" operator="equal">
      <formula>LARGE($H55:$L55,2)</formula>
    </cfRule>
    <cfRule type="cellIs" dxfId="614" priority="28" operator="equal">
      <formula>LARGE($H55:$L55,1)</formula>
    </cfRule>
  </conditionalFormatting>
  <conditionalFormatting sqref="H58:L58">
    <cfRule type="cellIs" dxfId="613" priority="25" operator="equal">
      <formula>LARGE($H58:$L58,2)</formula>
    </cfRule>
    <cfRule type="cellIs" dxfId="612" priority="26" operator="equal">
      <formula>LARGE($H58:$L58,1)</formula>
    </cfRule>
  </conditionalFormatting>
  <conditionalFormatting sqref="H63:L63">
    <cfRule type="cellIs" dxfId="611" priority="23" operator="equal">
      <formula>LARGE($H63:$L63,2)</formula>
    </cfRule>
    <cfRule type="cellIs" dxfId="610" priority="24" operator="equal">
      <formula>LARGE($H63:$L63,1)</formula>
    </cfRule>
  </conditionalFormatting>
  <conditionalFormatting sqref="H60:L60">
    <cfRule type="cellIs" dxfId="609" priority="21" operator="equal">
      <formula>LARGE($H60:$L60,2)</formula>
    </cfRule>
    <cfRule type="cellIs" dxfId="608" priority="22" operator="equal">
      <formula>LARGE($H60:$L60,1)</formula>
    </cfRule>
  </conditionalFormatting>
  <conditionalFormatting sqref="H65:L65">
    <cfRule type="cellIs" dxfId="607" priority="19" operator="equal">
      <formula>LARGE($H65:$L65,2)</formula>
    </cfRule>
    <cfRule type="cellIs" dxfId="606" priority="20" operator="equal">
      <formula>LARGE($H65:$L65,1)</formula>
    </cfRule>
  </conditionalFormatting>
  <conditionalFormatting sqref="H68:L68">
    <cfRule type="cellIs" dxfId="605" priority="17" operator="equal">
      <formula>LARGE($H68:$L68,2)</formula>
    </cfRule>
    <cfRule type="cellIs" dxfId="604" priority="18" operator="equal">
      <formula>LARGE($H68:$L68,1)</formula>
    </cfRule>
  </conditionalFormatting>
  <conditionalFormatting sqref="H72:L72">
    <cfRule type="cellIs" dxfId="603" priority="15" operator="equal">
      <formula>LARGE($H72:$L72,2)</formula>
    </cfRule>
    <cfRule type="cellIs" dxfId="602" priority="16" operator="equal">
      <formula>LARGE($H72:$L72,1)</formula>
    </cfRule>
  </conditionalFormatting>
  <conditionalFormatting sqref="H70:L70">
    <cfRule type="cellIs" dxfId="601" priority="13" operator="equal">
      <formula>LARGE($H70:$L70,2)</formula>
    </cfRule>
    <cfRule type="cellIs" dxfId="600" priority="14" operator="equal">
      <formula>LARGE($H70:$L70,1)</formula>
    </cfRule>
  </conditionalFormatting>
  <conditionalFormatting sqref="H77:L77">
    <cfRule type="cellIs" dxfId="599" priority="11" operator="equal">
      <formula>LARGE($H77:$L77,2)</formula>
    </cfRule>
    <cfRule type="cellIs" dxfId="598" priority="12" operator="equal">
      <formula>LARGE($H77:$L77,1)</formula>
    </cfRule>
  </conditionalFormatting>
  <conditionalFormatting sqref="H74:L74">
    <cfRule type="cellIs" dxfId="597" priority="9" operator="equal">
      <formula>LARGE($H74:$L74,2)</formula>
    </cfRule>
    <cfRule type="cellIs" dxfId="596" priority="10" operator="equal">
      <formula>LARGE($H74:$L74,1)</formula>
    </cfRule>
  </conditionalFormatting>
  <conditionalFormatting sqref="H79:L79">
    <cfRule type="cellIs" dxfId="595" priority="7" operator="equal">
      <formula>LARGE($H79:$L79,2)</formula>
    </cfRule>
    <cfRule type="cellIs" dxfId="594" priority="8" operator="equal">
      <formula>LARGE($H79:$L79,1)</formula>
    </cfRule>
  </conditionalFormatting>
  <conditionalFormatting sqref="H81:L81">
    <cfRule type="cellIs" dxfId="593" priority="5" operator="equal">
      <formula>LARGE($H81:$L81,2)</formula>
    </cfRule>
    <cfRule type="cellIs" dxfId="592" priority="6" operator="equal">
      <formula>LARGE($H81:$L81,1)</formula>
    </cfRule>
  </conditionalFormatting>
  <conditionalFormatting sqref="H83:L83">
    <cfRule type="cellIs" dxfId="591" priority="3" operator="equal">
      <formula>LARGE($H83:$L83,2)</formula>
    </cfRule>
    <cfRule type="cellIs" dxfId="590" priority="4" operator="equal">
      <formula>LARGE($H83:$L83,1)</formula>
    </cfRule>
  </conditionalFormatting>
  <conditionalFormatting sqref="H90:L90">
    <cfRule type="cellIs" dxfId="589" priority="1" operator="equal">
      <formula>LARGE($H90:$L90,2)</formula>
    </cfRule>
    <cfRule type="cellIs" dxfId="588" priority="2" operator="equal">
      <formula>LARGE($H90:$L90,1)</formula>
    </cfRule>
  </conditionalFormatting>
  <conditionalFormatting sqref="E98:L98">
    <cfRule type="cellIs" dxfId="587" priority="69" operator="equal">
      <formula>LARGE($E98:$L98,2)</formula>
    </cfRule>
    <cfRule type="cellIs" dxfId="586" priority="70" operator="equal">
      <formula>LARGE($E98:$L98,1)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fitToHeight="0" orientation="landscape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2379"/>
  <sheetViews>
    <sheetView view="pageBreakPreview" zoomScaleNormal="177" zoomScaleSheetLayoutView="100" workbookViewId="0">
      <selection activeCell="B5" sqref="B5:C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0" width="12.140625" customWidth="1"/>
    <col min="11" max="14" width="12.28515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7.25" customHeight="1" x14ac:dyDescent="0.3">
      <c r="B4" s="1"/>
      <c r="C4" s="1"/>
      <c r="D4" s="402" t="s">
        <v>35</v>
      </c>
      <c r="E4" s="436" t="s">
        <v>233</v>
      </c>
      <c r="F4" s="437"/>
      <c r="G4" s="437"/>
      <c r="H4" s="437"/>
      <c r="I4" s="437"/>
      <c r="J4" s="437"/>
      <c r="K4" s="437"/>
      <c r="L4" s="437"/>
      <c r="M4" s="437"/>
      <c r="N4" s="437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513" t="s">
        <v>91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443"/>
      <c r="D6" s="360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44"/>
      <c r="D7" s="360"/>
      <c r="E7" s="15"/>
      <c r="F7" s="8"/>
      <c r="G7" s="8"/>
      <c r="H7" s="8"/>
      <c r="I7" s="35"/>
      <c r="J7" s="8"/>
      <c r="K7" s="8"/>
      <c r="L7" s="8"/>
      <c r="M7" s="319"/>
      <c r="N7" s="320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3</v>
      </c>
      <c r="K8" s="293" t="s">
        <v>6</v>
      </c>
      <c r="L8" s="293" t="s">
        <v>7</v>
      </c>
      <c r="M8" s="321" t="s">
        <v>32</v>
      </c>
      <c r="N8" s="322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1140</v>
      </c>
      <c r="C9" s="55" t="s">
        <v>126</v>
      </c>
      <c r="D9" s="131">
        <f t="shared" ref="D9:D33" si="0">(LARGE(H9:L9,1)-LARGE(H9:L9,2))</f>
        <v>16</v>
      </c>
      <c r="E9" s="132">
        <v>43</v>
      </c>
      <c r="F9" s="132">
        <v>90</v>
      </c>
      <c r="G9" s="132">
        <v>31</v>
      </c>
      <c r="H9" s="132">
        <v>164</v>
      </c>
      <c r="I9" s="132">
        <v>148</v>
      </c>
      <c r="J9" s="132">
        <v>129</v>
      </c>
      <c r="K9" s="132">
        <v>1</v>
      </c>
      <c r="L9" s="132">
        <v>6</v>
      </c>
      <c r="M9" s="132">
        <v>0</v>
      </c>
      <c r="N9" s="132">
        <v>10</v>
      </c>
      <c r="O9" s="132">
        <v>458</v>
      </c>
      <c r="P9" s="132">
        <v>669</v>
      </c>
      <c r="Q9" s="133">
        <f t="shared" ref="Q9:Q33" si="1">O9/P9</f>
        <v>0.68460388639760839</v>
      </c>
    </row>
    <row r="10" spans="1:17" ht="17.100000000000001" customHeight="1" x14ac:dyDescent="0.25">
      <c r="A10" s="59" t="s">
        <v>204</v>
      </c>
      <c r="B10" s="60">
        <v>1140</v>
      </c>
      <c r="C10" s="61" t="s">
        <v>9</v>
      </c>
      <c r="D10" s="137">
        <f t="shared" si="0"/>
        <v>16</v>
      </c>
      <c r="E10" s="138">
        <v>43</v>
      </c>
      <c r="F10" s="138">
        <v>90</v>
      </c>
      <c r="G10" s="138">
        <v>31</v>
      </c>
      <c r="H10" s="138">
        <v>164</v>
      </c>
      <c r="I10" s="138">
        <v>148</v>
      </c>
      <c r="J10" s="138">
        <v>129</v>
      </c>
      <c r="K10" s="138">
        <v>1</v>
      </c>
      <c r="L10" s="138">
        <v>6</v>
      </c>
      <c r="M10" s="138">
        <v>0</v>
      </c>
      <c r="N10" s="138">
        <v>10</v>
      </c>
      <c r="O10" s="138">
        <v>458</v>
      </c>
      <c r="P10" s="138">
        <v>669</v>
      </c>
      <c r="Q10" s="139">
        <f t="shared" si="1"/>
        <v>0.68460388639760839</v>
      </c>
    </row>
    <row r="11" spans="1:17" ht="17.100000000000001" customHeight="1" x14ac:dyDescent="0.25">
      <c r="A11" s="71">
        <v>2</v>
      </c>
      <c r="B11" s="72">
        <v>1141</v>
      </c>
      <c r="C11" s="73" t="s">
        <v>126</v>
      </c>
      <c r="D11" s="134">
        <f t="shared" si="0"/>
        <v>2</v>
      </c>
      <c r="E11" s="135">
        <v>20</v>
      </c>
      <c r="F11" s="135">
        <v>73</v>
      </c>
      <c r="G11" s="135">
        <v>26</v>
      </c>
      <c r="H11" s="135">
        <v>119</v>
      </c>
      <c r="I11" s="135">
        <v>117</v>
      </c>
      <c r="J11" s="135">
        <v>73</v>
      </c>
      <c r="K11" s="135">
        <v>1</v>
      </c>
      <c r="L11" s="135">
        <v>15</v>
      </c>
      <c r="M11" s="135">
        <v>0</v>
      </c>
      <c r="N11" s="135">
        <v>1</v>
      </c>
      <c r="O11" s="135">
        <v>326</v>
      </c>
      <c r="P11" s="135">
        <v>462</v>
      </c>
      <c r="Q11" s="136">
        <f t="shared" si="1"/>
        <v>0.7056277056277056</v>
      </c>
    </row>
    <row r="12" spans="1:17" ht="17.100000000000001" customHeight="1" x14ac:dyDescent="0.25">
      <c r="A12" s="65">
        <v>3</v>
      </c>
      <c r="B12" s="66">
        <v>1141</v>
      </c>
      <c r="C12" s="67" t="s">
        <v>128</v>
      </c>
      <c r="D12" s="140">
        <f t="shared" si="0"/>
        <v>17</v>
      </c>
      <c r="E12" s="141">
        <v>20</v>
      </c>
      <c r="F12" s="141">
        <v>61</v>
      </c>
      <c r="G12" s="141">
        <v>22</v>
      </c>
      <c r="H12" s="141">
        <v>103</v>
      </c>
      <c r="I12" s="141">
        <v>86</v>
      </c>
      <c r="J12" s="141">
        <v>81</v>
      </c>
      <c r="K12" s="141">
        <v>0</v>
      </c>
      <c r="L12" s="141">
        <v>3</v>
      </c>
      <c r="M12" s="141">
        <v>0</v>
      </c>
      <c r="N12" s="141">
        <v>0</v>
      </c>
      <c r="O12" s="141">
        <v>273</v>
      </c>
      <c r="P12" s="141">
        <v>389</v>
      </c>
      <c r="Q12" s="142">
        <f t="shared" si="1"/>
        <v>0.70179948586118257</v>
      </c>
    </row>
    <row r="13" spans="1:17" ht="17.100000000000001" customHeight="1" x14ac:dyDescent="0.25">
      <c r="A13" s="59" t="s">
        <v>204</v>
      </c>
      <c r="B13" s="60">
        <v>1141</v>
      </c>
      <c r="C13" s="61" t="s">
        <v>11</v>
      </c>
      <c r="D13" s="137">
        <f t="shared" si="0"/>
        <v>19</v>
      </c>
      <c r="E13" s="138">
        <v>40</v>
      </c>
      <c r="F13" s="138">
        <v>134</v>
      </c>
      <c r="G13" s="138">
        <v>48</v>
      </c>
      <c r="H13" s="138">
        <v>222</v>
      </c>
      <c r="I13" s="138">
        <v>203</v>
      </c>
      <c r="J13" s="138">
        <v>154</v>
      </c>
      <c r="K13" s="138">
        <v>1</v>
      </c>
      <c r="L13" s="138">
        <v>18</v>
      </c>
      <c r="M13" s="138">
        <v>0</v>
      </c>
      <c r="N13" s="138">
        <v>1</v>
      </c>
      <c r="O13" s="138">
        <v>599</v>
      </c>
      <c r="P13" s="138">
        <v>851</v>
      </c>
      <c r="Q13" s="139">
        <f t="shared" si="1"/>
        <v>0.70387779083431257</v>
      </c>
    </row>
    <row r="14" spans="1:17" ht="17.100000000000001" customHeight="1" x14ac:dyDescent="0.25">
      <c r="A14" s="65">
        <v>4</v>
      </c>
      <c r="B14" s="66">
        <v>1143</v>
      </c>
      <c r="C14" s="67" t="s">
        <v>126</v>
      </c>
      <c r="D14" s="140">
        <f t="shared" si="0"/>
        <v>3</v>
      </c>
      <c r="E14" s="141">
        <v>10</v>
      </c>
      <c r="F14" s="141">
        <v>36</v>
      </c>
      <c r="G14" s="141">
        <v>9</v>
      </c>
      <c r="H14" s="141">
        <v>55</v>
      </c>
      <c r="I14" s="141">
        <v>45</v>
      </c>
      <c r="J14" s="141">
        <v>58</v>
      </c>
      <c r="K14" s="141">
        <v>1</v>
      </c>
      <c r="L14" s="141">
        <v>4</v>
      </c>
      <c r="M14" s="141">
        <v>0</v>
      </c>
      <c r="N14" s="141">
        <v>1</v>
      </c>
      <c r="O14" s="141">
        <v>164</v>
      </c>
      <c r="P14" s="141">
        <v>193</v>
      </c>
      <c r="Q14" s="142">
        <f t="shared" si="1"/>
        <v>0.84974093264248707</v>
      </c>
    </row>
    <row r="15" spans="1:17" ht="17.100000000000001" customHeight="1" x14ac:dyDescent="0.25">
      <c r="A15" s="59" t="s">
        <v>204</v>
      </c>
      <c r="B15" s="60">
        <v>1143</v>
      </c>
      <c r="C15" s="61" t="s">
        <v>9</v>
      </c>
      <c r="D15" s="137">
        <f t="shared" si="0"/>
        <v>3</v>
      </c>
      <c r="E15" s="138">
        <v>10</v>
      </c>
      <c r="F15" s="138">
        <v>36</v>
      </c>
      <c r="G15" s="138">
        <v>9</v>
      </c>
      <c r="H15" s="138">
        <v>55</v>
      </c>
      <c r="I15" s="138">
        <v>45</v>
      </c>
      <c r="J15" s="138">
        <v>58</v>
      </c>
      <c r="K15" s="138">
        <v>1</v>
      </c>
      <c r="L15" s="138">
        <v>4</v>
      </c>
      <c r="M15" s="138">
        <v>0</v>
      </c>
      <c r="N15" s="138">
        <v>1</v>
      </c>
      <c r="O15" s="138">
        <v>164</v>
      </c>
      <c r="P15" s="138">
        <v>193</v>
      </c>
      <c r="Q15" s="139">
        <f t="shared" si="1"/>
        <v>0.84974093264248707</v>
      </c>
    </row>
    <row r="16" spans="1:17" ht="17.100000000000001" customHeight="1" x14ac:dyDescent="0.25">
      <c r="A16" s="65">
        <v>5</v>
      </c>
      <c r="B16" s="66">
        <v>1144</v>
      </c>
      <c r="C16" s="67" t="s">
        <v>126</v>
      </c>
      <c r="D16" s="140">
        <f t="shared" si="0"/>
        <v>14</v>
      </c>
      <c r="E16" s="141">
        <v>21</v>
      </c>
      <c r="F16" s="141">
        <v>55</v>
      </c>
      <c r="G16" s="141">
        <v>6</v>
      </c>
      <c r="H16" s="141">
        <v>82</v>
      </c>
      <c r="I16" s="141">
        <v>68</v>
      </c>
      <c r="J16" s="141">
        <v>12</v>
      </c>
      <c r="K16" s="141">
        <v>0</v>
      </c>
      <c r="L16" s="141">
        <v>13</v>
      </c>
      <c r="M16" s="141">
        <v>0</v>
      </c>
      <c r="N16" s="141">
        <v>0</v>
      </c>
      <c r="O16" s="141">
        <v>175</v>
      </c>
      <c r="P16" s="141">
        <v>224</v>
      </c>
      <c r="Q16" s="142">
        <f t="shared" si="1"/>
        <v>0.78125</v>
      </c>
    </row>
    <row r="17" spans="1:17" ht="17.100000000000001" customHeight="1" x14ac:dyDescent="0.25">
      <c r="A17" s="59" t="s">
        <v>204</v>
      </c>
      <c r="B17" s="60">
        <v>1144</v>
      </c>
      <c r="C17" s="61" t="s">
        <v>9</v>
      </c>
      <c r="D17" s="137">
        <f t="shared" si="0"/>
        <v>14</v>
      </c>
      <c r="E17" s="138">
        <v>21</v>
      </c>
      <c r="F17" s="138">
        <v>55</v>
      </c>
      <c r="G17" s="138">
        <v>6</v>
      </c>
      <c r="H17" s="138">
        <v>82</v>
      </c>
      <c r="I17" s="138">
        <v>68</v>
      </c>
      <c r="J17" s="138">
        <v>12</v>
      </c>
      <c r="K17" s="138">
        <v>0</v>
      </c>
      <c r="L17" s="138">
        <v>13</v>
      </c>
      <c r="M17" s="138">
        <v>0</v>
      </c>
      <c r="N17" s="138">
        <v>0</v>
      </c>
      <c r="O17" s="138">
        <v>175</v>
      </c>
      <c r="P17" s="138">
        <v>224</v>
      </c>
      <c r="Q17" s="139">
        <f t="shared" si="1"/>
        <v>0.78125</v>
      </c>
    </row>
    <row r="18" spans="1:17" ht="17.100000000000001" customHeight="1" x14ac:dyDescent="0.25">
      <c r="A18" s="65">
        <v>6</v>
      </c>
      <c r="B18" s="66">
        <v>1145</v>
      </c>
      <c r="C18" s="67" t="s">
        <v>126</v>
      </c>
      <c r="D18" s="140">
        <f t="shared" si="0"/>
        <v>18</v>
      </c>
      <c r="E18" s="141">
        <v>6</v>
      </c>
      <c r="F18" s="141">
        <v>3</v>
      </c>
      <c r="G18" s="141">
        <v>5</v>
      </c>
      <c r="H18" s="141">
        <v>14</v>
      </c>
      <c r="I18" s="141">
        <v>47</v>
      </c>
      <c r="J18" s="141">
        <v>29</v>
      </c>
      <c r="K18" s="141">
        <v>1</v>
      </c>
      <c r="L18" s="141">
        <v>8</v>
      </c>
      <c r="M18" s="141">
        <v>0</v>
      </c>
      <c r="N18" s="141">
        <v>5</v>
      </c>
      <c r="O18" s="141">
        <v>104</v>
      </c>
      <c r="P18" s="141">
        <v>137</v>
      </c>
      <c r="Q18" s="142">
        <f t="shared" si="1"/>
        <v>0.75912408759124084</v>
      </c>
    </row>
    <row r="19" spans="1:17" ht="17.100000000000001" customHeight="1" x14ac:dyDescent="0.25">
      <c r="A19" s="59" t="s">
        <v>204</v>
      </c>
      <c r="B19" s="60">
        <v>1145</v>
      </c>
      <c r="C19" s="61" t="s">
        <v>9</v>
      </c>
      <c r="D19" s="137">
        <f t="shared" si="0"/>
        <v>18</v>
      </c>
      <c r="E19" s="138">
        <v>6</v>
      </c>
      <c r="F19" s="138">
        <v>3</v>
      </c>
      <c r="G19" s="138">
        <v>5</v>
      </c>
      <c r="H19" s="138">
        <v>14</v>
      </c>
      <c r="I19" s="138">
        <v>47</v>
      </c>
      <c r="J19" s="138">
        <v>29</v>
      </c>
      <c r="K19" s="138">
        <v>1</v>
      </c>
      <c r="L19" s="138">
        <v>8</v>
      </c>
      <c r="M19" s="138">
        <v>0</v>
      </c>
      <c r="N19" s="138">
        <v>5</v>
      </c>
      <c r="O19" s="138">
        <v>104</v>
      </c>
      <c r="P19" s="138">
        <v>137</v>
      </c>
      <c r="Q19" s="139">
        <f t="shared" si="1"/>
        <v>0.75912408759124084</v>
      </c>
    </row>
    <row r="20" spans="1:17" ht="17.100000000000001" customHeight="1" x14ac:dyDescent="0.25">
      <c r="A20" s="65">
        <v>7</v>
      </c>
      <c r="B20" s="66">
        <v>1147</v>
      </c>
      <c r="C20" s="67" t="s">
        <v>126</v>
      </c>
      <c r="D20" s="140">
        <f t="shared" si="0"/>
        <v>17</v>
      </c>
      <c r="E20" s="141">
        <v>18</v>
      </c>
      <c r="F20" s="141">
        <v>38</v>
      </c>
      <c r="G20" s="141">
        <v>22</v>
      </c>
      <c r="H20" s="141">
        <v>78</v>
      </c>
      <c r="I20" s="141">
        <v>95</v>
      </c>
      <c r="J20" s="141">
        <v>69</v>
      </c>
      <c r="K20" s="141">
        <v>3</v>
      </c>
      <c r="L20" s="141">
        <v>21</v>
      </c>
      <c r="M20" s="141">
        <v>0</v>
      </c>
      <c r="N20" s="141">
        <v>6</v>
      </c>
      <c r="O20" s="141">
        <v>272</v>
      </c>
      <c r="P20" s="141">
        <v>418</v>
      </c>
      <c r="Q20" s="142">
        <f t="shared" si="1"/>
        <v>0.65071770334928225</v>
      </c>
    </row>
    <row r="21" spans="1:17" ht="17.100000000000001" customHeight="1" x14ac:dyDescent="0.25">
      <c r="A21" s="59" t="s">
        <v>204</v>
      </c>
      <c r="B21" s="60">
        <v>1147</v>
      </c>
      <c r="C21" s="61" t="s">
        <v>9</v>
      </c>
      <c r="D21" s="137">
        <f t="shared" si="0"/>
        <v>17</v>
      </c>
      <c r="E21" s="138">
        <v>18</v>
      </c>
      <c r="F21" s="138">
        <v>38</v>
      </c>
      <c r="G21" s="138">
        <v>22</v>
      </c>
      <c r="H21" s="138">
        <v>78</v>
      </c>
      <c r="I21" s="138">
        <v>95</v>
      </c>
      <c r="J21" s="138">
        <v>69</v>
      </c>
      <c r="K21" s="138">
        <v>3</v>
      </c>
      <c r="L21" s="138">
        <v>21</v>
      </c>
      <c r="M21" s="138">
        <v>0</v>
      </c>
      <c r="N21" s="138">
        <v>6</v>
      </c>
      <c r="O21" s="138">
        <v>272</v>
      </c>
      <c r="P21" s="138">
        <v>418</v>
      </c>
      <c r="Q21" s="139">
        <f t="shared" si="1"/>
        <v>0.65071770334928225</v>
      </c>
    </row>
    <row r="22" spans="1:17" ht="17.100000000000001" customHeight="1" x14ac:dyDescent="0.25">
      <c r="A22" s="65">
        <v>8</v>
      </c>
      <c r="B22" s="66">
        <v>1148</v>
      </c>
      <c r="C22" s="67" t="s">
        <v>126</v>
      </c>
      <c r="D22" s="140">
        <f t="shared" si="0"/>
        <v>27</v>
      </c>
      <c r="E22" s="141">
        <v>14</v>
      </c>
      <c r="F22" s="141">
        <v>11</v>
      </c>
      <c r="G22" s="141">
        <v>10</v>
      </c>
      <c r="H22" s="141">
        <v>35</v>
      </c>
      <c r="I22" s="141">
        <v>62</v>
      </c>
      <c r="J22" s="141">
        <v>27</v>
      </c>
      <c r="K22" s="141">
        <v>1</v>
      </c>
      <c r="L22" s="141">
        <v>35</v>
      </c>
      <c r="M22" s="141">
        <v>0</v>
      </c>
      <c r="N22" s="141">
        <v>3</v>
      </c>
      <c r="O22" s="141">
        <v>163</v>
      </c>
      <c r="P22" s="141">
        <v>248</v>
      </c>
      <c r="Q22" s="142">
        <f t="shared" si="1"/>
        <v>0.657258064516129</v>
      </c>
    </row>
    <row r="23" spans="1:17" ht="17.100000000000001" customHeight="1" x14ac:dyDescent="0.25">
      <c r="A23" s="59" t="s">
        <v>204</v>
      </c>
      <c r="B23" s="60">
        <v>1148</v>
      </c>
      <c r="C23" s="61" t="s">
        <v>9</v>
      </c>
      <c r="D23" s="137">
        <f t="shared" si="0"/>
        <v>27</v>
      </c>
      <c r="E23" s="138">
        <v>14</v>
      </c>
      <c r="F23" s="138">
        <v>11</v>
      </c>
      <c r="G23" s="138">
        <v>10</v>
      </c>
      <c r="H23" s="138">
        <v>35</v>
      </c>
      <c r="I23" s="138">
        <v>62</v>
      </c>
      <c r="J23" s="138">
        <v>27</v>
      </c>
      <c r="K23" s="138">
        <v>1</v>
      </c>
      <c r="L23" s="138">
        <v>35</v>
      </c>
      <c r="M23" s="138">
        <v>0</v>
      </c>
      <c r="N23" s="138">
        <v>3</v>
      </c>
      <c r="O23" s="138">
        <v>163</v>
      </c>
      <c r="P23" s="138">
        <v>248</v>
      </c>
      <c r="Q23" s="139">
        <f t="shared" si="1"/>
        <v>0.657258064516129</v>
      </c>
    </row>
    <row r="24" spans="1:17" ht="17.100000000000001" customHeight="1" x14ac:dyDescent="0.25">
      <c r="A24" s="65">
        <v>9</v>
      </c>
      <c r="B24" s="66">
        <v>1149</v>
      </c>
      <c r="C24" s="67" t="s">
        <v>126</v>
      </c>
      <c r="D24" s="140">
        <f t="shared" si="0"/>
        <v>20</v>
      </c>
      <c r="E24" s="141">
        <v>3</v>
      </c>
      <c r="F24" s="141">
        <v>42</v>
      </c>
      <c r="G24" s="141">
        <v>6</v>
      </c>
      <c r="H24" s="141">
        <v>51</v>
      </c>
      <c r="I24" s="141">
        <v>31</v>
      </c>
      <c r="J24" s="141">
        <v>18</v>
      </c>
      <c r="K24" s="141">
        <v>1</v>
      </c>
      <c r="L24" s="141">
        <v>2</v>
      </c>
      <c r="M24" s="141">
        <v>0</v>
      </c>
      <c r="N24" s="141">
        <v>1</v>
      </c>
      <c r="O24" s="141">
        <v>104</v>
      </c>
      <c r="P24" s="141">
        <v>133</v>
      </c>
      <c r="Q24" s="142">
        <f t="shared" si="1"/>
        <v>0.78195488721804507</v>
      </c>
    </row>
    <row r="25" spans="1:17" ht="17.100000000000001" customHeight="1" x14ac:dyDescent="0.25">
      <c r="A25" s="59" t="s">
        <v>204</v>
      </c>
      <c r="B25" s="60">
        <v>1149</v>
      </c>
      <c r="C25" s="61" t="s">
        <v>9</v>
      </c>
      <c r="D25" s="137">
        <f t="shared" si="0"/>
        <v>20</v>
      </c>
      <c r="E25" s="138">
        <v>3</v>
      </c>
      <c r="F25" s="138">
        <v>42</v>
      </c>
      <c r="G25" s="138">
        <v>6</v>
      </c>
      <c r="H25" s="138">
        <v>51</v>
      </c>
      <c r="I25" s="138">
        <v>31</v>
      </c>
      <c r="J25" s="138">
        <v>18</v>
      </c>
      <c r="K25" s="138">
        <v>1</v>
      </c>
      <c r="L25" s="138">
        <v>2</v>
      </c>
      <c r="M25" s="138">
        <v>0</v>
      </c>
      <c r="N25" s="138">
        <v>1</v>
      </c>
      <c r="O25" s="138">
        <v>104</v>
      </c>
      <c r="P25" s="138">
        <v>133</v>
      </c>
      <c r="Q25" s="139">
        <f t="shared" si="1"/>
        <v>0.78195488721804507</v>
      </c>
    </row>
    <row r="26" spans="1:17" ht="17.100000000000001" customHeight="1" x14ac:dyDescent="0.25">
      <c r="A26" s="65">
        <v>10</v>
      </c>
      <c r="B26" s="66">
        <v>1150</v>
      </c>
      <c r="C26" s="67" t="s">
        <v>126</v>
      </c>
      <c r="D26" s="140">
        <f t="shared" si="0"/>
        <v>2</v>
      </c>
      <c r="E26" s="141">
        <v>50</v>
      </c>
      <c r="F26" s="141">
        <v>34</v>
      </c>
      <c r="G26" s="141">
        <v>18</v>
      </c>
      <c r="H26" s="141">
        <v>102</v>
      </c>
      <c r="I26" s="141">
        <v>104</v>
      </c>
      <c r="J26" s="141">
        <v>41</v>
      </c>
      <c r="K26" s="141">
        <v>1</v>
      </c>
      <c r="L26" s="141">
        <v>16</v>
      </c>
      <c r="M26" s="141">
        <v>0</v>
      </c>
      <c r="N26" s="141">
        <v>1</v>
      </c>
      <c r="O26" s="141">
        <v>265</v>
      </c>
      <c r="P26" s="141">
        <v>340</v>
      </c>
      <c r="Q26" s="142">
        <f t="shared" si="1"/>
        <v>0.77941176470588236</v>
      </c>
    </row>
    <row r="27" spans="1:17" ht="17.100000000000001" customHeight="1" x14ac:dyDescent="0.25">
      <c r="A27" s="59" t="s">
        <v>204</v>
      </c>
      <c r="B27" s="60">
        <v>1150</v>
      </c>
      <c r="C27" s="61" t="s">
        <v>9</v>
      </c>
      <c r="D27" s="137">
        <f t="shared" si="0"/>
        <v>2</v>
      </c>
      <c r="E27" s="138">
        <v>50</v>
      </c>
      <c r="F27" s="138">
        <v>34</v>
      </c>
      <c r="G27" s="138">
        <v>18</v>
      </c>
      <c r="H27" s="138">
        <v>102</v>
      </c>
      <c r="I27" s="138">
        <v>104</v>
      </c>
      <c r="J27" s="138">
        <v>41</v>
      </c>
      <c r="K27" s="138">
        <v>1</v>
      </c>
      <c r="L27" s="138">
        <v>16</v>
      </c>
      <c r="M27" s="138">
        <v>0</v>
      </c>
      <c r="N27" s="138">
        <v>1</v>
      </c>
      <c r="O27" s="138">
        <v>265</v>
      </c>
      <c r="P27" s="138">
        <v>340</v>
      </c>
      <c r="Q27" s="139">
        <f t="shared" si="1"/>
        <v>0.77941176470588236</v>
      </c>
    </row>
    <row r="28" spans="1:17" ht="17.100000000000001" customHeight="1" x14ac:dyDescent="0.25">
      <c r="A28" s="65">
        <v>11</v>
      </c>
      <c r="B28" s="66">
        <v>1151</v>
      </c>
      <c r="C28" s="67" t="s">
        <v>126</v>
      </c>
      <c r="D28" s="140">
        <f t="shared" si="0"/>
        <v>12</v>
      </c>
      <c r="E28" s="141">
        <v>31</v>
      </c>
      <c r="F28" s="141">
        <v>124</v>
      </c>
      <c r="G28" s="141">
        <v>10</v>
      </c>
      <c r="H28" s="141">
        <v>165</v>
      </c>
      <c r="I28" s="141">
        <v>177</v>
      </c>
      <c r="J28" s="141">
        <v>162</v>
      </c>
      <c r="K28" s="141">
        <v>1</v>
      </c>
      <c r="L28" s="141">
        <v>18</v>
      </c>
      <c r="M28" s="141">
        <v>0</v>
      </c>
      <c r="N28" s="141">
        <v>4</v>
      </c>
      <c r="O28" s="141">
        <v>527</v>
      </c>
      <c r="P28" s="141">
        <v>678</v>
      </c>
      <c r="Q28" s="142">
        <f t="shared" si="1"/>
        <v>0.77728613569321536</v>
      </c>
    </row>
    <row r="29" spans="1:17" ht="17.100000000000001" customHeight="1" x14ac:dyDescent="0.25">
      <c r="A29" s="59" t="s">
        <v>204</v>
      </c>
      <c r="B29" s="60">
        <v>1151</v>
      </c>
      <c r="C29" s="61" t="s">
        <v>9</v>
      </c>
      <c r="D29" s="137">
        <f t="shared" si="0"/>
        <v>12</v>
      </c>
      <c r="E29" s="138">
        <v>31</v>
      </c>
      <c r="F29" s="138">
        <v>124</v>
      </c>
      <c r="G29" s="138">
        <v>10</v>
      </c>
      <c r="H29" s="138">
        <v>165</v>
      </c>
      <c r="I29" s="138">
        <v>177</v>
      </c>
      <c r="J29" s="138">
        <v>162</v>
      </c>
      <c r="K29" s="138">
        <v>1</v>
      </c>
      <c r="L29" s="138">
        <v>18</v>
      </c>
      <c r="M29" s="138">
        <v>0</v>
      </c>
      <c r="N29" s="138">
        <v>4</v>
      </c>
      <c r="O29" s="138">
        <v>527</v>
      </c>
      <c r="P29" s="138">
        <v>678</v>
      </c>
      <c r="Q29" s="139">
        <f t="shared" si="1"/>
        <v>0.77728613569321536</v>
      </c>
    </row>
    <row r="30" spans="1:17" ht="17.100000000000001" customHeight="1" x14ac:dyDescent="0.25">
      <c r="A30" s="65">
        <v>12</v>
      </c>
      <c r="B30" s="66">
        <v>1152</v>
      </c>
      <c r="C30" s="67" t="s">
        <v>126</v>
      </c>
      <c r="D30" s="140">
        <f t="shared" si="0"/>
        <v>4</v>
      </c>
      <c r="E30" s="141">
        <v>24</v>
      </c>
      <c r="F30" s="141">
        <v>36</v>
      </c>
      <c r="G30" s="141">
        <v>21</v>
      </c>
      <c r="H30" s="141">
        <v>81</v>
      </c>
      <c r="I30" s="141">
        <v>77</v>
      </c>
      <c r="J30" s="141">
        <v>53</v>
      </c>
      <c r="K30" s="141">
        <v>1</v>
      </c>
      <c r="L30" s="141">
        <v>18</v>
      </c>
      <c r="M30" s="141">
        <v>0</v>
      </c>
      <c r="N30" s="141">
        <v>2</v>
      </c>
      <c r="O30" s="141">
        <v>232</v>
      </c>
      <c r="P30" s="141">
        <v>324</v>
      </c>
      <c r="Q30" s="142">
        <f t="shared" si="1"/>
        <v>0.71604938271604934</v>
      </c>
    </row>
    <row r="31" spans="1:17" ht="17.100000000000001" customHeight="1" x14ac:dyDescent="0.25">
      <c r="A31" s="59" t="s">
        <v>204</v>
      </c>
      <c r="B31" s="60">
        <v>1152</v>
      </c>
      <c r="C31" s="61" t="s">
        <v>9</v>
      </c>
      <c r="D31" s="137">
        <f t="shared" si="0"/>
        <v>4</v>
      </c>
      <c r="E31" s="138">
        <v>24</v>
      </c>
      <c r="F31" s="138">
        <v>36</v>
      </c>
      <c r="G31" s="138">
        <v>21</v>
      </c>
      <c r="H31" s="138">
        <v>81</v>
      </c>
      <c r="I31" s="138">
        <v>77</v>
      </c>
      <c r="J31" s="138">
        <v>53</v>
      </c>
      <c r="K31" s="138">
        <v>1</v>
      </c>
      <c r="L31" s="138">
        <v>18</v>
      </c>
      <c r="M31" s="138">
        <v>0</v>
      </c>
      <c r="N31" s="138">
        <v>2</v>
      </c>
      <c r="O31" s="138">
        <v>232</v>
      </c>
      <c r="P31" s="138">
        <v>324</v>
      </c>
      <c r="Q31" s="139">
        <f t="shared" si="1"/>
        <v>0.71604938271604934</v>
      </c>
    </row>
    <row r="32" spans="1:17" ht="17.100000000000001" customHeight="1" x14ac:dyDescent="0.25">
      <c r="A32" s="65">
        <v>13</v>
      </c>
      <c r="B32" s="66">
        <v>1154</v>
      </c>
      <c r="C32" s="67" t="s">
        <v>126</v>
      </c>
      <c r="D32" s="140">
        <f t="shared" si="0"/>
        <v>10</v>
      </c>
      <c r="E32" s="141">
        <v>12</v>
      </c>
      <c r="F32" s="141">
        <v>6</v>
      </c>
      <c r="G32" s="141">
        <v>7</v>
      </c>
      <c r="H32" s="141">
        <v>25</v>
      </c>
      <c r="I32" s="141">
        <v>23</v>
      </c>
      <c r="J32" s="141">
        <v>35</v>
      </c>
      <c r="K32" s="141">
        <v>0</v>
      </c>
      <c r="L32" s="141">
        <v>1</v>
      </c>
      <c r="M32" s="141">
        <v>0</v>
      </c>
      <c r="N32" s="141">
        <v>0</v>
      </c>
      <c r="O32" s="141">
        <v>84</v>
      </c>
      <c r="P32" s="141">
        <v>125</v>
      </c>
      <c r="Q32" s="142">
        <f t="shared" si="1"/>
        <v>0.67200000000000004</v>
      </c>
    </row>
    <row r="33" spans="1:17" ht="17.100000000000001" customHeight="1" x14ac:dyDescent="0.25">
      <c r="A33" s="77" t="s">
        <v>204</v>
      </c>
      <c r="B33" s="78">
        <v>1154</v>
      </c>
      <c r="C33" s="79" t="s">
        <v>9</v>
      </c>
      <c r="D33" s="152">
        <f t="shared" si="0"/>
        <v>10</v>
      </c>
      <c r="E33" s="145">
        <v>12</v>
      </c>
      <c r="F33" s="145">
        <v>6</v>
      </c>
      <c r="G33" s="145">
        <v>7</v>
      </c>
      <c r="H33" s="145">
        <v>25</v>
      </c>
      <c r="I33" s="145">
        <v>23</v>
      </c>
      <c r="J33" s="145">
        <v>35</v>
      </c>
      <c r="K33" s="145">
        <v>0</v>
      </c>
      <c r="L33" s="145">
        <v>1</v>
      </c>
      <c r="M33" s="145">
        <v>0</v>
      </c>
      <c r="N33" s="145">
        <v>0</v>
      </c>
      <c r="O33" s="145">
        <v>84</v>
      </c>
      <c r="P33" s="145">
        <v>125</v>
      </c>
      <c r="Q33" s="146">
        <f t="shared" si="1"/>
        <v>0.67200000000000004</v>
      </c>
    </row>
    <row r="34" spans="1:17" ht="11.1" customHeight="1" x14ac:dyDescent="0.25">
      <c r="A34" s="2"/>
      <c r="B34" s="2"/>
      <c r="C34" s="2"/>
      <c r="D34" s="2"/>
    </row>
    <row r="35" spans="1:17" ht="17.100000000000001" customHeight="1" x14ac:dyDescent="0.3">
      <c r="A35" s="427" t="s">
        <v>43</v>
      </c>
      <c r="B35" s="405"/>
      <c r="C35" s="406"/>
      <c r="D35" s="407" t="s">
        <v>35</v>
      </c>
      <c r="E35" s="436" t="s">
        <v>234</v>
      </c>
      <c r="F35" s="437"/>
      <c r="G35" s="437"/>
      <c r="H35" s="437"/>
      <c r="I35" s="437"/>
      <c r="J35" s="437"/>
      <c r="K35" s="437"/>
      <c r="L35" s="437"/>
      <c r="M35" s="437"/>
      <c r="N35" s="437"/>
      <c r="O35" s="407" t="s">
        <v>39</v>
      </c>
      <c r="P35" s="407" t="s">
        <v>211</v>
      </c>
      <c r="Q35" s="366" t="s">
        <v>33</v>
      </c>
    </row>
    <row r="36" spans="1:17" ht="15.75" customHeight="1" x14ac:dyDescent="0.25">
      <c r="A36" s="431" t="s">
        <v>123</v>
      </c>
      <c r="B36" s="425" t="s">
        <v>25</v>
      </c>
      <c r="C36" s="425" t="s">
        <v>26</v>
      </c>
      <c r="D36" s="408"/>
      <c r="E36" s="14"/>
      <c r="F36" s="7"/>
      <c r="G36" s="52" t="s">
        <v>38</v>
      </c>
      <c r="H36" s="410" t="s">
        <v>34</v>
      </c>
      <c r="I36" s="35"/>
      <c r="J36" s="7"/>
      <c r="K36" s="7"/>
      <c r="L36" s="7"/>
      <c r="M36" s="43"/>
      <c r="N36" s="96"/>
      <c r="O36" s="408"/>
      <c r="P36" s="408"/>
      <c r="Q36" s="367"/>
    </row>
    <row r="37" spans="1:17" ht="15.75" x14ac:dyDescent="0.25">
      <c r="A37" s="432"/>
      <c r="B37" s="360"/>
      <c r="C37" s="360"/>
      <c r="D37" s="408"/>
      <c r="E37" s="14"/>
      <c r="F37" s="7"/>
      <c r="G37" s="7"/>
      <c r="H37" s="410"/>
      <c r="I37" s="35"/>
      <c r="J37" s="7"/>
      <c r="K37" s="7"/>
      <c r="L37" s="7"/>
      <c r="M37" s="317"/>
      <c r="N37" s="318"/>
      <c r="O37" s="408"/>
      <c r="P37" s="408"/>
      <c r="Q37" s="367"/>
    </row>
    <row r="38" spans="1:17" ht="15.75" x14ac:dyDescent="0.25">
      <c r="A38" s="432"/>
      <c r="B38" s="360"/>
      <c r="C38" s="360"/>
      <c r="D38" s="408"/>
      <c r="E38" s="15"/>
      <c r="F38" s="8"/>
      <c r="G38" s="8"/>
      <c r="H38" s="8"/>
      <c r="I38" s="35"/>
      <c r="J38" s="8"/>
      <c r="K38" s="8"/>
      <c r="L38" s="8"/>
      <c r="M38" s="319"/>
      <c r="N38" s="320"/>
      <c r="O38" s="408"/>
      <c r="P38" s="408"/>
      <c r="Q38" s="367"/>
    </row>
    <row r="39" spans="1:17" ht="17.100000000000001" customHeight="1" x14ac:dyDescent="0.25">
      <c r="A39" s="433"/>
      <c r="B39" s="360"/>
      <c r="C39" s="426"/>
      <c r="D39" s="365"/>
      <c r="E39" s="293" t="s">
        <v>0</v>
      </c>
      <c r="F39" s="293" t="s">
        <v>2</v>
      </c>
      <c r="G39" s="293" t="s">
        <v>8</v>
      </c>
      <c r="H39" s="293" t="s">
        <v>34</v>
      </c>
      <c r="I39" s="293" t="s">
        <v>1</v>
      </c>
      <c r="J39" s="293" t="s">
        <v>3</v>
      </c>
      <c r="K39" s="293" t="s">
        <v>6</v>
      </c>
      <c r="L39" s="293" t="s">
        <v>7</v>
      </c>
      <c r="M39" s="321" t="s">
        <v>32</v>
      </c>
      <c r="N39" s="322" t="s">
        <v>40</v>
      </c>
      <c r="O39" s="409"/>
      <c r="P39" s="409"/>
      <c r="Q39" s="368"/>
    </row>
    <row r="40" spans="1:17" s="30" customFormat="1" ht="17.100000000000001" customHeight="1" x14ac:dyDescent="0.25">
      <c r="A40" s="434" t="s">
        <v>204</v>
      </c>
      <c r="B40" s="434">
        <v>12</v>
      </c>
      <c r="C40" s="434">
        <v>13</v>
      </c>
      <c r="D40" s="124">
        <f>(LARGE(H40:L40,1)-LARGE(H40:L40,2))</f>
        <v>6</v>
      </c>
      <c r="E40" s="125">
        <f>SUM(E9:E33)/2</f>
        <v>272</v>
      </c>
      <c r="F40" s="125">
        <f t="shared" ref="F40:P40" si="2">SUM(F9:F33)/2</f>
        <v>609</v>
      </c>
      <c r="G40" s="125">
        <f t="shared" si="2"/>
        <v>193</v>
      </c>
      <c r="H40" s="141">
        <f t="shared" si="2"/>
        <v>1074</v>
      </c>
      <c r="I40" s="141">
        <f t="shared" si="2"/>
        <v>1080</v>
      </c>
      <c r="J40" s="141">
        <f t="shared" si="2"/>
        <v>787</v>
      </c>
      <c r="K40" s="141">
        <f t="shared" si="2"/>
        <v>12</v>
      </c>
      <c r="L40" s="141">
        <f t="shared" si="2"/>
        <v>160</v>
      </c>
      <c r="M40" s="125">
        <f t="shared" si="2"/>
        <v>0</v>
      </c>
      <c r="N40" s="125">
        <f t="shared" si="2"/>
        <v>34</v>
      </c>
      <c r="O40" s="33">
        <f>SUM(H40:N40)</f>
        <v>3147</v>
      </c>
      <c r="P40" s="125">
        <f t="shared" si="2"/>
        <v>4340</v>
      </c>
      <c r="Q40" s="126">
        <f>O40/P40</f>
        <v>0.72511520737327184</v>
      </c>
    </row>
    <row r="41" spans="1:17" s="30" customFormat="1" ht="17.100000000000001" customHeight="1" x14ac:dyDescent="0.25">
      <c r="A41" s="435"/>
      <c r="B41" s="435"/>
      <c r="C41" s="435"/>
      <c r="D41" s="127">
        <f t="shared" ref="D41:O41" si="3">D40/$O40</f>
        <v>1.9065776930409914E-3</v>
      </c>
      <c r="E41" s="127">
        <f t="shared" si="3"/>
        <v>8.6431522084524939E-2</v>
      </c>
      <c r="F41" s="127">
        <f t="shared" si="3"/>
        <v>0.19351763584366063</v>
      </c>
      <c r="G41" s="127">
        <f t="shared" si="3"/>
        <v>6.1328249126151889E-2</v>
      </c>
      <c r="H41" s="127">
        <f t="shared" si="3"/>
        <v>0.34127740705433746</v>
      </c>
      <c r="I41" s="127">
        <f t="shared" si="3"/>
        <v>0.34318398474737843</v>
      </c>
      <c r="J41" s="127">
        <f t="shared" si="3"/>
        <v>0.25007944073721006</v>
      </c>
      <c r="K41" s="127">
        <f t="shared" si="3"/>
        <v>3.8131553860819827E-3</v>
      </c>
      <c r="L41" s="127">
        <f t="shared" si="3"/>
        <v>5.0842071814426439E-2</v>
      </c>
      <c r="M41" s="127">
        <f t="shared" si="3"/>
        <v>0</v>
      </c>
      <c r="N41" s="127">
        <f t="shared" si="3"/>
        <v>1.0803940260565617E-2</v>
      </c>
      <c r="O41" s="127">
        <f t="shared" si="3"/>
        <v>1</v>
      </c>
      <c r="P41" s="128"/>
      <c r="Q41" s="128"/>
    </row>
    <row r="42" spans="1:17" ht="11.1" customHeight="1" x14ac:dyDescent="0.25">
      <c r="B42" s="2"/>
      <c r="C42" s="2"/>
      <c r="D42" s="2"/>
    </row>
    <row r="43" spans="1:17" ht="15" customHeight="1" x14ac:dyDescent="0.3">
      <c r="A43" s="427" t="s">
        <v>43</v>
      </c>
      <c r="B43" s="405"/>
      <c r="C43" s="406"/>
      <c r="D43" s="407" t="s">
        <v>35</v>
      </c>
      <c r="E43" s="436" t="s">
        <v>235</v>
      </c>
      <c r="F43" s="437"/>
      <c r="G43" s="437"/>
      <c r="H43" s="437"/>
      <c r="I43" s="437"/>
      <c r="J43" s="437"/>
      <c r="K43" s="437"/>
      <c r="L43" s="437"/>
      <c r="M43" s="437"/>
      <c r="N43" s="437"/>
      <c r="O43" s="407" t="s">
        <v>39</v>
      </c>
      <c r="P43" s="407" t="s">
        <v>211</v>
      </c>
      <c r="Q43" s="366" t="s">
        <v>33</v>
      </c>
    </row>
    <row r="44" spans="1:17" ht="15.75" customHeight="1" x14ac:dyDescent="0.25">
      <c r="A44" s="431" t="s">
        <v>123</v>
      </c>
      <c r="B44" s="425" t="s">
        <v>25</v>
      </c>
      <c r="C44" s="425" t="s">
        <v>26</v>
      </c>
      <c r="D44" s="408"/>
      <c r="E44" s="415"/>
      <c r="F44" s="416"/>
      <c r="G44" s="421"/>
      <c r="H44" s="416"/>
      <c r="I44" s="35"/>
      <c r="J44" s="7"/>
      <c r="K44" s="7"/>
      <c r="L44" s="7"/>
      <c r="M44" s="43"/>
      <c r="N44" s="96"/>
      <c r="O44" s="408"/>
      <c r="P44" s="408"/>
      <c r="Q44" s="367"/>
    </row>
    <row r="45" spans="1:17" ht="15.75" x14ac:dyDescent="0.25">
      <c r="A45" s="432"/>
      <c r="B45" s="360"/>
      <c r="C45" s="360"/>
      <c r="D45" s="408"/>
      <c r="E45" s="417"/>
      <c r="F45" s="418"/>
      <c r="G45" s="422"/>
      <c r="H45" s="418"/>
      <c r="I45" s="35"/>
      <c r="J45" s="7"/>
      <c r="K45" s="7"/>
      <c r="L45" s="7"/>
      <c r="M45" s="317"/>
      <c r="N45" s="318"/>
      <c r="O45" s="408"/>
      <c r="P45" s="408"/>
      <c r="Q45" s="367"/>
    </row>
    <row r="46" spans="1:17" ht="15.75" x14ac:dyDescent="0.25">
      <c r="A46" s="432"/>
      <c r="B46" s="360"/>
      <c r="C46" s="360"/>
      <c r="D46" s="408"/>
      <c r="E46" s="456"/>
      <c r="F46" s="450"/>
      <c r="G46" s="451"/>
      <c r="H46" s="450"/>
      <c r="I46" s="35"/>
      <c r="J46" s="8"/>
      <c r="K46" s="8"/>
      <c r="L46" s="8"/>
      <c r="M46" s="319"/>
      <c r="N46" s="320"/>
      <c r="O46" s="408"/>
      <c r="P46" s="408"/>
      <c r="Q46" s="367"/>
    </row>
    <row r="47" spans="1:17" ht="17.100000000000001" customHeight="1" x14ac:dyDescent="0.25">
      <c r="A47" s="433"/>
      <c r="B47" s="360"/>
      <c r="C47" s="426"/>
      <c r="D47" s="365"/>
      <c r="E47" s="457" t="s">
        <v>0</v>
      </c>
      <c r="F47" s="453"/>
      <c r="G47" s="454" t="s">
        <v>2</v>
      </c>
      <c r="H47" s="453"/>
      <c r="I47" s="293" t="s">
        <v>1</v>
      </c>
      <c r="J47" s="293" t="s">
        <v>3</v>
      </c>
      <c r="K47" s="293" t="s">
        <v>6</v>
      </c>
      <c r="L47" s="293" t="s">
        <v>7</v>
      </c>
      <c r="M47" s="321" t="s">
        <v>32</v>
      </c>
      <c r="N47" s="322" t="s">
        <v>40</v>
      </c>
      <c r="O47" s="409"/>
      <c r="P47" s="409"/>
      <c r="Q47" s="368"/>
    </row>
    <row r="48" spans="1:17" s="30" customFormat="1" ht="17.100000000000001" customHeight="1" x14ac:dyDescent="0.25">
      <c r="A48" s="434" t="s">
        <v>204</v>
      </c>
      <c r="B48" s="434">
        <v>12</v>
      </c>
      <c r="C48" s="434">
        <v>13</v>
      </c>
      <c r="D48" s="33">
        <f>(LARGE(E48:L48,1)-LARGE(E48:L48,2))</f>
        <v>293</v>
      </c>
      <c r="E48" s="515">
        <f>ROUND(G40/2,0)+E40</f>
        <v>369</v>
      </c>
      <c r="F48" s="516"/>
      <c r="G48" s="515">
        <f>INT(G40/2)+F40</f>
        <v>705</v>
      </c>
      <c r="H48" s="516"/>
      <c r="I48" s="125">
        <f t="shared" ref="I48:N48" si="4">I40</f>
        <v>1080</v>
      </c>
      <c r="J48" s="125">
        <f t="shared" si="4"/>
        <v>787</v>
      </c>
      <c r="K48" s="125">
        <f t="shared" si="4"/>
        <v>12</v>
      </c>
      <c r="L48" s="125">
        <f t="shared" si="4"/>
        <v>160</v>
      </c>
      <c r="M48" s="125">
        <f t="shared" si="4"/>
        <v>0</v>
      </c>
      <c r="N48" s="125">
        <f t="shared" si="4"/>
        <v>34</v>
      </c>
      <c r="O48" s="33">
        <f>INT(SUM(E48:N48))</f>
        <v>3147</v>
      </c>
      <c r="P48" s="125">
        <f>P40</f>
        <v>4340</v>
      </c>
      <c r="Q48" s="126">
        <f>O48/P48</f>
        <v>0.72511520737327184</v>
      </c>
    </row>
    <row r="49" spans="1:17" s="30" customFormat="1" ht="17.100000000000001" customHeight="1" x14ac:dyDescent="0.25">
      <c r="A49" s="435"/>
      <c r="B49" s="435"/>
      <c r="C49" s="435"/>
      <c r="D49" s="127">
        <f>D48/$O48</f>
        <v>9.3104544010168419E-2</v>
      </c>
      <c r="E49" s="445">
        <f>E48/$O48</f>
        <v>0.11725452812202097</v>
      </c>
      <c r="F49" s="446"/>
      <c r="G49" s="445">
        <f>G48/$O48</f>
        <v>0.22402287893231648</v>
      </c>
      <c r="H49" s="446"/>
      <c r="I49" s="127">
        <f t="shared" ref="I49:O49" si="5">I48/$O48</f>
        <v>0.34318398474737843</v>
      </c>
      <c r="J49" s="127">
        <f t="shared" si="5"/>
        <v>0.25007944073721006</v>
      </c>
      <c r="K49" s="127">
        <f t="shared" si="5"/>
        <v>3.8131553860819827E-3</v>
      </c>
      <c r="L49" s="127">
        <f t="shared" si="5"/>
        <v>5.0842071814426439E-2</v>
      </c>
      <c r="M49" s="127">
        <f t="shared" si="5"/>
        <v>0</v>
      </c>
      <c r="N49" s="127">
        <f t="shared" si="5"/>
        <v>1.0803940260565617E-2</v>
      </c>
      <c r="O49" s="127">
        <f t="shared" si="5"/>
        <v>1</v>
      </c>
      <c r="P49" s="128"/>
      <c r="Q49" s="128"/>
    </row>
    <row r="50" spans="1:17" x14ac:dyDescent="0.25">
      <c r="B50" s="2"/>
      <c r="C50" s="2"/>
      <c r="D50" s="2"/>
    </row>
    <row r="51" spans="1:17" x14ac:dyDescent="0.25">
      <c r="B51" s="2"/>
      <c r="C51" s="2"/>
      <c r="D51" s="2"/>
    </row>
    <row r="52" spans="1:17" x14ac:dyDescent="0.25">
      <c r="B52" s="2"/>
      <c r="C52" s="2"/>
      <c r="D52" s="2"/>
    </row>
    <row r="53" spans="1:17" x14ac:dyDescent="0.25">
      <c r="B53" s="2"/>
      <c r="C53" s="2"/>
      <c r="D53" s="2"/>
    </row>
    <row r="54" spans="1:17" x14ac:dyDescent="0.25">
      <c r="B54" s="2"/>
      <c r="C54" s="2"/>
      <c r="D54" s="2"/>
    </row>
    <row r="55" spans="1:17" x14ac:dyDescent="0.25">
      <c r="B55" s="2"/>
      <c r="C55" s="2"/>
      <c r="D55" s="2"/>
    </row>
    <row r="56" spans="1:17" x14ac:dyDescent="0.25">
      <c r="B56" s="2"/>
      <c r="C56" s="2"/>
      <c r="D56" s="2"/>
    </row>
    <row r="57" spans="1:17" x14ac:dyDescent="0.25">
      <c r="B57" s="2"/>
      <c r="C57" s="2"/>
      <c r="D57" s="2"/>
    </row>
    <row r="58" spans="1:17" x14ac:dyDescent="0.25">
      <c r="B58" s="2"/>
      <c r="C58" s="2"/>
      <c r="D58" s="2"/>
    </row>
    <row r="59" spans="1:17" x14ac:dyDescent="0.25">
      <c r="B59" s="2"/>
      <c r="C59" s="2"/>
      <c r="D59" s="2"/>
    </row>
    <row r="60" spans="1:17" x14ac:dyDescent="0.25">
      <c r="B60" s="2"/>
      <c r="C60" s="2"/>
      <c r="D60" s="2"/>
    </row>
    <row r="61" spans="1:17" x14ac:dyDescent="0.25">
      <c r="B61" s="2"/>
      <c r="C61" s="2"/>
      <c r="D61" s="2"/>
    </row>
    <row r="62" spans="1:17" x14ac:dyDescent="0.25">
      <c r="B62" s="2"/>
      <c r="C62" s="2"/>
      <c r="D62" s="2"/>
    </row>
    <row r="63" spans="1:17" x14ac:dyDescent="0.25">
      <c r="B63" s="2"/>
      <c r="C63" s="2"/>
      <c r="D63" s="2"/>
    </row>
    <row r="64" spans="1:17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</sheetData>
  <mergeCells count="40">
    <mergeCell ref="A35:C35"/>
    <mergeCell ref="C44:C47"/>
    <mergeCell ref="A43:C43"/>
    <mergeCell ref="O4:O8"/>
    <mergeCell ref="P4:P8"/>
    <mergeCell ref="E4:N4"/>
    <mergeCell ref="D4:D8"/>
    <mergeCell ref="H5:H6"/>
    <mergeCell ref="H36:H37"/>
    <mergeCell ref="E47:F47"/>
    <mergeCell ref="G47:H47"/>
    <mergeCell ref="D35:D39"/>
    <mergeCell ref="E35:N35"/>
    <mergeCell ref="P35:P39"/>
    <mergeCell ref="Q4:Q8"/>
    <mergeCell ref="O35:O39"/>
    <mergeCell ref="A48:A49"/>
    <mergeCell ref="B48:B49"/>
    <mergeCell ref="C48:C49"/>
    <mergeCell ref="B5:C7"/>
    <mergeCell ref="A36:A39"/>
    <mergeCell ref="B36:B39"/>
    <mergeCell ref="A40:A41"/>
    <mergeCell ref="B40:B41"/>
    <mergeCell ref="A44:A47"/>
    <mergeCell ref="B44:B47"/>
    <mergeCell ref="C36:C39"/>
    <mergeCell ref="C40:C41"/>
    <mergeCell ref="D43:D47"/>
    <mergeCell ref="E43:N43"/>
    <mergeCell ref="Q35:Q39"/>
    <mergeCell ref="E48:F48"/>
    <mergeCell ref="G48:H48"/>
    <mergeCell ref="E49:F49"/>
    <mergeCell ref="G49:H49"/>
    <mergeCell ref="O43:O47"/>
    <mergeCell ref="E44:F46"/>
    <mergeCell ref="G44:H46"/>
    <mergeCell ref="P43:P47"/>
    <mergeCell ref="Q43:Q47"/>
  </mergeCells>
  <conditionalFormatting sqref="H10:L10">
    <cfRule type="cellIs" dxfId="585" priority="27" operator="equal">
      <formula>LARGE($H10:$L10,2)</formula>
    </cfRule>
    <cfRule type="cellIs" dxfId="584" priority="28" operator="equal">
      <formula>LARGE($H10:$L10,1)</formula>
    </cfRule>
  </conditionalFormatting>
  <conditionalFormatting sqref="H13:L13">
    <cfRule type="cellIs" dxfId="583" priority="25" operator="equal">
      <formula>LARGE($H13:$L13,2)</formula>
    </cfRule>
    <cfRule type="cellIs" dxfId="582" priority="26" operator="equal">
      <formula>LARGE($H13:$L13,1)</formula>
    </cfRule>
  </conditionalFormatting>
  <conditionalFormatting sqref="H15:L15">
    <cfRule type="cellIs" dxfId="581" priority="23" operator="equal">
      <formula>LARGE($H15:$L15,2)</formula>
    </cfRule>
    <cfRule type="cellIs" dxfId="580" priority="24" operator="equal">
      <formula>LARGE($H15:$L15,1)</formula>
    </cfRule>
  </conditionalFormatting>
  <conditionalFormatting sqref="H17:L17">
    <cfRule type="cellIs" dxfId="579" priority="21" operator="equal">
      <formula>LARGE($H17:$L17,2)</formula>
    </cfRule>
    <cfRule type="cellIs" dxfId="578" priority="22" operator="equal">
      <formula>LARGE($H17:$L17,1)</formula>
    </cfRule>
  </conditionalFormatting>
  <conditionalFormatting sqref="H19:L19">
    <cfRule type="cellIs" dxfId="577" priority="19" operator="equal">
      <formula>LARGE($H19:$L19,2)</formula>
    </cfRule>
    <cfRule type="cellIs" dxfId="576" priority="20" operator="equal">
      <formula>LARGE($H19:$L19,1)</formula>
    </cfRule>
  </conditionalFormatting>
  <conditionalFormatting sqref="H21:L21">
    <cfRule type="cellIs" dxfId="575" priority="17" operator="equal">
      <formula>LARGE($H21:$L21,2)</formula>
    </cfRule>
    <cfRule type="cellIs" dxfId="574" priority="18" operator="equal">
      <formula>LARGE($H21:$L21,1)</formula>
    </cfRule>
  </conditionalFormatting>
  <conditionalFormatting sqref="H23:L23">
    <cfRule type="cellIs" dxfId="573" priority="15" operator="equal">
      <formula>LARGE($H23:$L23,2)</formula>
    </cfRule>
    <cfRule type="cellIs" dxfId="572" priority="16" operator="equal">
      <formula>LARGE($H23:$L23,1)</formula>
    </cfRule>
  </conditionalFormatting>
  <conditionalFormatting sqref="H25:L25">
    <cfRule type="cellIs" dxfId="571" priority="13" operator="equal">
      <formula>LARGE($H25:$L25,2)</formula>
    </cfRule>
    <cfRule type="cellIs" dxfId="570" priority="14" operator="equal">
      <formula>LARGE($H25:$L25,1)</formula>
    </cfRule>
  </conditionalFormatting>
  <conditionalFormatting sqref="H27:L27">
    <cfRule type="cellIs" dxfId="569" priority="11" operator="equal">
      <formula>LARGE($H27:$L27,2)</formula>
    </cfRule>
    <cfRule type="cellIs" dxfId="568" priority="12" operator="equal">
      <formula>LARGE($H27:$L27,1)</formula>
    </cfRule>
  </conditionalFormatting>
  <conditionalFormatting sqref="H29:L29">
    <cfRule type="cellIs" dxfId="567" priority="9" operator="equal">
      <formula>LARGE($H29:$L29,2)</formula>
    </cfRule>
    <cfRule type="cellIs" dxfId="566" priority="10" operator="equal">
      <formula>LARGE($H29:$L29,1)</formula>
    </cfRule>
  </conditionalFormatting>
  <conditionalFormatting sqref="H31:L31">
    <cfRule type="cellIs" dxfId="565" priority="7" operator="equal">
      <formula>LARGE($H31:$L31,2)</formula>
    </cfRule>
    <cfRule type="cellIs" dxfId="564" priority="8" operator="equal">
      <formula>LARGE($H31:$L31,1)</formula>
    </cfRule>
  </conditionalFormatting>
  <conditionalFormatting sqref="H33:L33">
    <cfRule type="cellIs" dxfId="563" priority="5" operator="equal">
      <formula>LARGE($H33:$L33,2)</formula>
    </cfRule>
    <cfRule type="cellIs" dxfId="562" priority="6" operator="equal">
      <formula>LARGE($H33:$L33,1)</formula>
    </cfRule>
  </conditionalFormatting>
  <conditionalFormatting sqref="H40:L40">
    <cfRule type="cellIs" dxfId="561" priority="3" operator="equal">
      <formula>LARGE($H40:$L40,2)</formula>
    </cfRule>
    <cfRule type="cellIs" dxfId="560" priority="4" operator="equal">
      <formula>LARGE($H40:$L40,1)</formula>
    </cfRule>
  </conditionalFormatting>
  <conditionalFormatting sqref="E48:L48">
    <cfRule type="cellIs" dxfId="559" priority="1" operator="equal">
      <formula>LARGE($E48:$L48,2)</formula>
    </cfRule>
    <cfRule type="cellIs" dxfId="558" priority="2" operator="equal">
      <formula>LARGE($E48:$L48,1)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2334"/>
  <sheetViews>
    <sheetView view="pageBreakPreview" zoomScaleNormal="147" zoomScaleSheetLayoutView="100" workbookViewId="0">
      <selection activeCell="B5" sqref="B5:C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12.28515625" customWidth="1"/>
    <col min="7" max="8" width="12" customWidth="1"/>
    <col min="9" max="11" width="12.140625" customWidth="1"/>
    <col min="12" max="14" width="12.28515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7.100000000000001" customHeight="1" x14ac:dyDescent="0.3">
      <c r="B4" s="1"/>
      <c r="C4" s="1"/>
      <c r="D4" s="402" t="s">
        <v>35</v>
      </c>
      <c r="E4" s="436" t="s">
        <v>233</v>
      </c>
      <c r="F4" s="437"/>
      <c r="G4" s="437"/>
      <c r="H4" s="437"/>
      <c r="I4" s="437"/>
      <c r="J4" s="437"/>
      <c r="K4" s="437"/>
      <c r="L4" s="437"/>
      <c r="M4" s="437"/>
      <c r="N4" s="437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513" t="s">
        <v>93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customHeight="1" x14ac:dyDescent="0.25">
      <c r="B6" s="513"/>
      <c r="C6" s="443"/>
      <c r="D6" s="360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customHeight="1" x14ac:dyDescent="0.25">
      <c r="B7" s="424"/>
      <c r="C7" s="444"/>
      <c r="D7" s="360"/>
      <c r="E7" s="15"/>
      <c r="F7" s="8"/>
      <c r="G7" s="8"/>
      <c r="H7" s="8"/>
      <c r="I7" s="35"/>
      <c r="J7" s="8"/>
      <c r="K7" s="8"/>
      <c r="L7" s="8"/>
      <c r="M7" s="319"/>
      <c r="N7" s="320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0"/>
      <c r="E8" s="293" t="s">
        <v>0</v>
      </c>
      <c r="F8" s="293" t="s">
        <v>2</v>
      </c>
      <c r="G8" s="293" t="s">
        <v>8</v>
      </c>
      <c r="H8" s="293" t="s">
        <v>34</v>
      </c>
      <c r="I8" s="293" t="s">
        <v>1</v>
      </c>
      <c r="J8" s="293" t="s">
        <v>3</v>
      </c>
      <c r="K8" s="293" t="s">
        <v>6</v>
      </c>
      <c r="L8" s="293" t="s">
        <v>7</v>
      </c>
      <c r="M8" s="321" t="s">
        <v>32</v>
      </c>
      <c r="N8" s="322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1156</v>
      </c>
      <c r="C9" s="55" t="s">
        <v>126</v>
      </c>
      <c r="D9" s="131">
        <f t="shared" ref="D9:D57" si="0">(LARGE(H9:L9,1)-LARGE(H9:L9,2))</f>
        <v>10</v>
      </c>
      <c r="E9" s="132">
        <v>60</v>
      </c>
      <c r="F9" s="132">
        <v>1</v>
      </c>
      <c r="G9" s="132">
        <v>1</v>
      </c>
      <c r="H9" s="132">
        <v>62</v>
      </c>
      <c r="I9" s="132">
        <v>109</v>
      </c>
      <c r="J9" s="132">
        <v>5</v>
      </c>
      <c r="K9" s="132">
        <v>41</v>
      </c>
      <c r="L9" s="132">
        <v>99</v>
      </c>
      <c r="M9" s="132">
        <v>0</v>
      </c>
      <c r="N9" s="132">
        <v>8</v>
      </c>
      <c r="O9" s="132">
        <v>324</v>
      </c>
      <c r="P9" s="132">
        <v>549</v>
      </c>
      <c r="Q9" s="133">
        <f t="shared" ref="Q9:Q57" si="1">O9/P9</f>
        <v>0.5901639344262295</v>
      </c>
    </row>
    <row r="10" spans="1:17" ht="17.100000000000001" customHeight="1" x14ac:dyDescent="0.25">
      <c r="A10" s="71">
        <v>2</v>
      </c>
      <c r="B10" s="72">
        <v>1156</v>
      </c>
      <c r="C10" s="73" t="s">
        <v>128</v>
      </c>
      <c r="D10" s="134">
        <f t="shared" si="0"/>
        <v>24</v>
      </c>
      <c r="E10" s="135">
        <v>78</v>
      </c>
      <c r="F10" s="135">
        <v>1</v>
      </c>
      <c r="G10" s="135">
        <v>1</v>
      </c>
      <c r="H10" s="135">
        <v>80</v>
      </c>
      <c r="I10" s="135">
        <v>128</v>
      </c>
      <c r="J10" s="135">
        <v>6</v>
      </c>
      <c r="K10" s="135">
        <v>30</v>
      </c>
      <c r="L10" s="135">
        <v>104</v>
      </c>
      <c r="M10" s="135">
        <v>0</v>
      </c>
      <c r="N10" s="135">
        <v>4</v>
      </c>
      <c r="O10" s="135">
        <v>352</v>
      </c>
      <c r="P10" s="135">
        <v>548</v>
      </c>
      <c r="Q10" s="136">
        <f t="shared" si="1"/>
        <v>0.64233576642335766</v>
      </c>
    </row>
    <row r="11" spans="1:17" ht="17.100000000000001" customHeight="1" x14ac:dyDescent="0.25">
      <c r="A11" s="59" t="s">
        <v>213</v>
      </c>
      <c r="B11" s="60">
        <v>1156</v>
      </c>
      <c r="C11" s="61" t="s">
        <v>11</v>
      </c>
      <c r="D11" s="137">
        <f t="shared" si="0"/>
        <v>34</v>
      </c>
      <c r="E11" s="138">
        <v>138</v>
      </c>
      <c r="F11" s="138">
        <v>2</v>
      </c>
      <c r="G11" s="138">
        <v>2</v>
      </c>
      <c r="H11" s="138">
        <v>142</v>
      </c>
      <c r="I11" s="138">
        <v>237</v>
      </c>
      <c r="J11" s="138">
        <v>11</v>
      </c>
      <c r="K11" s="138">
        <v>71</v>
      </c>
      <c r="L11" s="138">
        <v>203</v>
      </c>
      <c r="M11" s="138">
        <v>0</v>
      </c>
      <c r="N11" s="138">
        <v>12</v>
      </c>
      <c r="O11" s="138">
        <v>676</v>
      </c>
      <c r="P11" s="138">
        <v>1097</v>
      </c>
      <c r="Q11" s="139">
        <f t="shared" si="1"/>
        <v>0.6162260711030082</v>
      </c>
    </row>
    <row r="12" spans="1:17" ht="17.100000000000001" customHeight="1" x14ac:dyDescent="0.25">
      <c r="A12" s="71">
        <v>3</v>
      </c>
      <c r="B12" s="72">
        <v>1157</v>
      </c>
      <c r="C12" s="73" t="s">
        <v>126</v>
      </c>
      <c r="D12" s="134">
        <f t="shared" si="0"/>
        <v>5</v>
      </c>
      <c r="E12" s="135">
        <v>37</v>
      </c>
      <c r="F12" s="135">
        <v>3</v>
      </c>
      <c r="G12" s="135">
        <v>0</v>
      </c>
      <c r="H12" s="135">
        <v>40</v>
      </c>
      <c r="I12" s="135">
        <v>105</v>
      </c>
      <c r="J12" s="135">
        <v>9</v>
      </c>
      <c r="K12" s="135">
        <v>23</v>
      </c>
      <c r="L12" s="135">
        <v>100</v>
      </c>
      <c r="M12" s="135">
        <v>0</v>
      </c>
      <c r="N12" s="135">
        <v>12</v>
      </c>
      <c r="O12" s="135">
        <v>289</v>
      </c>
      <c r="P12" s="135">
        <v>500</v>
      </c>
      <c r="Q12" s="136">
        <f t="shared" si="1"/>
        <v>0.57799999999999996</v>
      </c>
    </row>
    <row r="13" spans="1:17" ht="17.100000000000001" customHeight="1" x14ac:dyDescent="0.25">
      <c r="A13" s="65">
        <v>4</v>
      </c>
      <c r="B13" s="66">
        <v>1157</v>
      </c>
      <c r="C13" s="67" t="s">
        <v>128</v>
      </c>
      <c r="D13" s="140">
        <f t="shared" si="0"/>
        <v>58</v>
      </c>
      <c r="E13" s="141">
        <v>23</v>
      </c>
      <c r="F13" s="141">
        <v>4</v>
      </c>
      <c r="G13" s="141">
        <v>0</v>
      </c>
      <c r="H13" s="141">
        <v>27</v>
      </c>
      <c r="I13" s="141">
        <v>79</v>
      </c>
      <c r="J13" s="141">
        <v>8</v>
      </c>
      <c r="K13" s="141">
        <v>17</v>
      </c>
      <c r="L13" s="141">
        <v>137</v>
      </c>
      <c r="M13" s="141">
        <v>0</v>
      </c>
      <c r="N13" s="141">
        <v>7</v>
      </c>
      <c r="O13" s="141">
        <v>275</v>
      </c>
      <c r="P13" s="141">
        <v>500</v>
      </c>
      <c r="Q13" s="142">
        <f t="shared" si="1"/>
        <v>0.55000000000000004</v>
      </c>
    </row>
    <row r="14" spans="1:17" ht="17.100000000000001" customHeight="1" x14ac:dyDescent="0.25">
      <c r="A14" s="59" t="s">
        <v>213</v>
      </c>
      <c r="B14" s="60">
        <v>1157</v>
      </c>
      <c r="C14" s="61" t="s">
        <v>11</v>
      </c>
      <c r="D14" s="137">
        <f t="shared" si="0"/>
        <v>53</v>
      </c>
      <c r="E14" s="138">
        <v>60</v>
      </c>
      <c r="F14" s="138">
        <v>7</v>
      </c>
      <c r="G14" s="138">
        <v>0</v>
      </c>
      <c r="H14" s="138">
        <v>67</v>
      </c>
      <c r="I14" s="138">
        <v>184</v>
      </c>
      <c r="J14" s="138">
        <v>17</v>
      </c>
      <c r="K14" s="138">
        <v>40</v>
      </c>
      <c r="L14" s="138">
        <v>237</v>
      </c>
      <c r="M14" s="138">
        <v>0</v>
      </c>
      <c r="N14" s="138">
        <v>19</v>
      </c>
      <c r="O14" s="138">
        <v>564</v>
      </c>
      <c r="P14" s="138">
        <v>1000</v>
      </c>
      <c r="Q14" s="139">
        <f t="shared" si="1"/>
        <v>0.56399999999999995</v>
      </c>
    </row>
    <row r="15" spans="1:17" ht="17.100000000000001" customHeight="1" x14ac:dyDescent="0.25">
      <c r="A15" s="65">
        <v>5</v>
      </c>
      <c r="B15" s="66">
        <v>1158</v>
      </c>
      <c r="C15" s="67" t="s">
        <v>126</v>
      </c>
      <c r="D15" s="140">
        <f t="shared" si="0"/>
        <v>17</v>
      </c>
      <c r="E15" s="141">
        <v>34</v>
      </c>
      <c r="F15" s="141">
        <v>0</v>
      </c>
      <c r="G15" s="141">
        <v>0</v>
      </c>
      <c r="H15" s="141">
        <v>34</v>
      </c>
      <c r="I15" s="141">
        <v>92</v>
      </c>
      <c r="J15" s="141">
        <v>4</v>
      </c>
      <c r="K15" s="141">
        <v>12</v>
      </c>
      <c r="L15" s="141">
        <v>109</v>
      </c>
      <c r="M15" s="141">
        <v>0</v>
      </c>
      <c r="N15" s="141">
        <v>3</v>
      </c>
      <c r="O15" s="141">
        <v>254</v>
      </c>
      <c r="P15" s="141">
        <v>389</v>
      </c>
      <c r="Q15" s="142">
        <f t="shared" si="1"/>
        <v>0.65295629820051415</v>
      </c>
    </row>
    <row r="16" spans="1:17" ht="17.100000000000001" customHeight="1" x14ac:dyDescent="0.25">
      <c r="A16" s="71">
        <v>6</v>
      </c>
      <c r="B16" s="72">
        <v>1158</v>
      </c>
      <c r="C16" s="73" t="s">
        <v>128</v>
      </c>
      <c r="D16" s="134">
        <f t="shared" si="0"/>
        <v>17</v>
      </c>
      <c r="E16" s="135">
        <v>40</v>
      </c>
      <c r="F16" s="135">
        <v>0</v>
      </c>
      <c r="G16" s="135">
        <v>0</v>
      </c>
      <c r="H16" s="135">
        <v>40</v>
      </c>
      <c r="I16" s="135">
        <v>87</v>
      </c>
      <c r="J16" s="135">
        <v>14</v>
      </c>
      <c r="K16" s="135">
        <v>12</v>
      </c>
      <c r="L16" s="135">
        <v>104</v>
      </c>
      <c r="M16" s="135">
        <v>0</v>
      </c>
      <c r="N16" s="135">
        <v>5</v>
      </c>
      <c r="O16" s="135">
        <v>262</v>
      </c>
      <c r="P16" s="135">
        <v>388</v>
      </c>
      <c r="Q16" s="136">
        <f t="shared" si="1"/>
        <v>0.67525773195876293</v>
      </c>
    </row>
    <row r="17" spans="1:17" ht="17.100000000000001" customHeight="1" x14ac:dyDescent="0.25">
      <c r="A17" s="59" t="s">
        <v>213</v>
      </c>
      <c r="B17" s="60">
        <v>1158</v>
      </c>
      <c r="C17" s="61" t="s">
        <v>11</v>
      </c>
      <c r="D17" s="137">
        <f t="shared" si="0"/>
        <v>34</v>
      </c>
      <c r="E17" s="138">
        <v>74</v>
      </c>
      <c r="F17" s="138">
        <v>0</v>
      </c>
      <c r="G17" s="138">
        <v>0</v>
      </c>
      <c r="H17" s="138">
        <v>74</v>
      </c>
      <c r="I17" s="138">
        <v>179</v>
      </c>
      <c r="J17" s="138">
        <v>18</v>
      </c>
      <c r="K17" s="138">
        <v>24</v>
      </c>
      <c r="L17" s="138">
        <v>213</v>
      </c>
      <c r="M17" s="138">
        <v>0</v>
      </c>
      <c r="N17" s="138">
        <v>8</v>
      </c>
      <c r="O17" s="138">
        <v>516</v>
      </c>
      <c r="P17" s="138">
        <v>777</v>
      </c>
      <c r="Q17" s="139">
        <f t="shared" si="1"/>
        <v>0.6640926640926641</v>
      </c>
    </row>
    <row r="18" spans="1:17" ht="17.100000000000001" customHeight="1" x14ac:dyDescent="0.25">
      <c r="A18" s="65">
        <v>7</v>
      </c>
      <c r="B18" s="66">
        <v>1159</v>
      </c>
      <c r="C18" s="67" t="s">
        <v>126</v>
      </c>
      <c r="D18" s="140">
        <f t="shared" si="0"/>
        <v>70</v>
      </c>
      <c r="E18" s="141">
        <v>6</v>
      </c>
      <c r="F18" s="141">
        <v>0</v>
      </c>
      <c r="G18" s="141">
        <v>0</v>
      </c>
      <c r="H18" s="141">
        <v>6</v>
      </c>
      <c r="I18" s="141">
        <v>83</v>
      </c>
      <c r="J18" s="141">
        <v>2</v>
      </c>
      <c r="K18" s="141">
        <v>13</v>
      </c>
      <c r="L18" s="141">
        <v>10</v>
      </c>
      <c r="M18" s="141">
        <v>0</v>
      </c>
      <c r="N18" s="141">
        <v>2</v>
      </c>
      <c r="O18" s="141">
        <v>116</v>
      </c>
      <c r="P18" s="141">
        <v>183</v>
      </c>
      <c r="Q18" s="142">
        <f t="shared" si="1"/>
        <v>0.63387978142076506</v>
      </c>
    </row>
    <row r="19" spans="1:17" ht="17.100000000000001" customHeight="1" x14ac:dyDescent="0.25">
      <c r="A19" s="59" t="s">
        <v>213</v>
      </c>
      <c r="B19" s="60">
        <v>1159</v>
      </c>
      <c r="C19" s="61" t="s">
        <v>9</v>
      </c>
      <c r="D19" s="137">
        <f t="shared" si="0"/>
        <v>70</v>
      </c>
      <c r="E19" s="138">
        <v>6</v>
      </c>
      <c r="F19" s="138">
        <v>0</v>
      </c>
      <c r="G19" s="138">
        <v>0</v>
      </c>
      <c r="H19" s="138">
        <v>6</v>
      </c>
      <c r="I19" s="138">
        <v>83</v>
      </c>
      <c r="J19" s="138">
        <v>2</v>
      </c>
      <c r="K19" s="138">
        <v>13</v>
      </c>
      <c r="L19" s="138">
        <v>10</v>
      </c>
      <c r="M19" s="138">
        <v>0</v>
      </c>
      <c r="N19" s="138">
        <v>2</v>
      </c>
      <c r="O19" s="138">
        <v>116</v>
      </c>
      <c r="P19" s="138">
        <v>183</v>
      </c>
      <c r="Q19" s="139">
        <f t="shared" si="1"/>
        <v>0.63387978142076506</v>
      </c>
    </row>
    <row r="20" spans="1:17" ht="17.100000000000001" customHeight="1" x14ac:dyDescent="0.25">
      <c r="A20" s="65">
        <v>8</v>
      </c>
      <c r="B20" s="66">
        <v>1160</v>
      </c>
      <c r="C20" s="67" t="s">
        <v>126</v>
      </c>
      <c r="D20" s="140">
        <f t="shared" si="0"/>
        <v>64</v>
      </c>
      <c r="E20" s="141">
        <v>71</v>
      </c>
      <c r="F20" s="141">
        <v>3</v>
      </c>
      <c r="G20" s="141">
        <v>0</v>
      </c>
      <c r="H20" s="141">
        <v>74</v>
      </c>
      <c r="I20" s="141">
        <v>161</v>
      </c>
      <c r="J20" s="141">
        <v>1</v>
      </c>
      <c r="K20" s="141">
        <v>66</v>
      </c>
      <c r="L20" s="141">
        <v>97</v>
      </c>
      <c r="M20" s="141">
        <v>0</v>
      </c>
      <c r="N20" s="141">
        <v>7</v>
      </c>
      <c r="O20" s="141">
        <v>406</v>
      </c>
      <c r="P20" s="141">
        <v>602</v>
      </c>
      <c r="Q20" s="142">
        <f t="shared" si="1"/>
        <v>0.67441860465116277</v>
      </c>
    </row>
    <row r="21" spans="1:17" ht="17.100000000000001" customHeight="1" x14ac:dyDescent="0.25">
      <c r="A21" s="59" t="s">
        <v>213</v>
      </c>
      <c r="B21" s="60">
        <v>1160</v>
      </c>
      <c r="C21" s="61" t="s">
        <v>9</v>
      </c>
      <c r="D21" s="137">
        <f t="shared" si="0"/>
        <v>64</v>
      </c>
      <c r="E21" s="138">
        <v>71</v>
      </c>
      <c r="F21" s="138">
        <v>3</v>
      </c>
      <c r="G21" s="138">
        <v>0</v>
      </c>
      <c r="H21" s="138">
        <v>74</v>
      </c>
      <c r="I21" s="138">
        <v>161</v>
      </c>
      <c r="J21" s="138">
        <v>1</v>
      </c>
      <c r="K21" s="138">
        <v>66</v>
      </c>
      <c r="L21" s="138">
        <v>97</v>
      </c>
      <c r="M21" s="138">
        <v>0</v>
      </c>
      <c r="N21" s="138">
        <v>7</v>
      </c>
      <c r="O21" s="138">
        <v>406</v>
      </c>
      <c r="P21" s="138">
        <v>602</v>
      </c>
      <c r="Q21" s="139">
        <f t="shared" si="1"/>
        <v>0.67441860465116277</v>
      </c>
    </row>
    <row r="22" spans="1:17" ht="17.100000000000001" customHeight="1" x14ac:dyDescent="0.25">
      <c r="A22" s="65">
        <v>9</v>
      </c>
      <c r="B22" s="66">
        <v>1161</v>
      </c>
      <c r="C22" s="67" t="s">
        <v>126</v>
      </c>
      <c r="D22" s="140">
        <f t="shared" si="0"/>
        <v>62</v>
      </c>
      <c r="E22" s="141">
        <v>34</v>
      </c>
      <c r="F22" s="141">
        <v>2</v>
      </c>
      <c r="G22" s="141">
        <v>0</v>
      </c>
      <c r="H22" s="141">
        <v>36</v>
      </c>
      <c r="I22" s="141">
        <v>151</v>
      </c>
      <c r="J22" s="141">
        <v>15</v>
      </c>
      <c r="K22" s="141">
        <v>14</v>
      </c>
      <c r="L22" s="141">
        <v>89</v>
      </c>
      <c r="M22" s="141">
        <v>0</v>
      </c>
      <c r="N22" s="141">
        <v>2</v>
      </c>
      <c r="O22" s="141">
        <v>307</v>
      </c>
      <c r="P22" s="141">
        <v>435</v>
      </c>
      <c r="Q22" s="142">
        <f t="shared" si="1"/>
        <v>0.70574712643678161</v>
      </c>
    </row>
    <row r="23" spans="1:17" ht="17.100000000000001" customHeight="1" x14ac:dyDescent="0.25">
      <c r="A23" s="59" t="s">
        <v>213</v>
      </c>
      <c r="B23" s="60">
        <v>1161</v>
      </c>
      <c r="C23" s="61" t="s">
        <v>9</v>
      </c>
      <c r="D23" s="137">
        <f t="shared" si="0"/>
        <v>62</v>
      </c>
      <c r="E23" s="138">
        <v>34</v>
      </c>
      <c r="F23" s="138">
        <v>2</v>
      </c>
      <c r="G23" s="138">
        <v>0</v>
      </c>
      <c r="H23" s="138">
        <v>36</v>
      </c>
      <c r="I23" s="138">
        <v>151</v>
      </c>
      <c r="J23" s="138">
        <v>15</v>
      </c>
      <c r="K23" s="138">
        <v>14</v>
      </c>
      <c r="L23" s="138">
        <v>89</v>
      </c>
      <c r="M23" s="138">
        <v>0</v>
      </c>
      <c r="N23" s="138">
        <v>2</v>
      </c>
      <c r="O23" s="138">
        <v>307</v>
      </c>
      <c r="P23" s="138">
        <v>435</v>
      </c>
      <c r="Q23" s="139">
        <f t="shared" si="1"/>
        <v>0.70574712643678161</v>
      </c>
    </row>
    <row r="24" spans="1:17" ht="17.100000000000001" customHeight="1" x14ac:dyDescent="0.25">
      <c r="A24" s="65">
        <v>10</v>
      </c>
      <c r="B24" s="66">
        <v>1162</v>
      </c>
      <c r="C24" s="67" t="s">
        <v>126</v>
      </c>
      <c r="D24" s="140">
        <f t="shared" si="0"/>
        <v>86</v>
      </c>
      <c r="E24" s="141">
        <v>26</v>
      </c>
      <c r="F24" s="141">
        <v>0</v>
      </c>
      <c r="G24" s="141">
        <v>0</v>
      </c>
      <c r="H24" s="141">
        <v>26</v>
      </c>
      <c r="I24" s="141">
        <v>112</v>
      </c>
      <c r="J24" s="141">
        <v>3</v>
      </c>
      <c r="K24" s="141">
        <v>21</v>
      </c>
      <c r="L24" s="141">
        <v>24</v>
      </c>
      <c r="M24" s="141">
        <v>0</v>
      </c>
      <c r="N24" s="141">
        <v>10</v>
      </c>
      <c r="O24" s="141">
        <v>196</v>
      </c>
      <c r="P24" s="141">
        <v>307</v>
      </c>
      <c r="Q24" s="142">
        <f t="shared" si="1"/>
        <v>0.6384364820846905</v>
      </c>
    </row>
    <row r="25" spans="1:17" ht="17.100000000000001" customHeight="1" x14ac:dyDescent="0.25">
      <c r="A25" s="59" t="s">
        <v>213</v>
      </c>
      <c r="B25" s="60">
        <v>1162</v>
      </c>
      <c r="C25" s="61" t="s">
        <v>9</v>
      </c>
      <c r="D25" s="137">
        <f t="shared" si="0"/>
        <v>86</v>
      </c>
      <c r="E25" s="138">
        <v>26</v>
      </c>
      <c r="F25" s="138">
        <v>0</v>
      </c>
      <c r="G25" s="138">
        <v>0</v>
      </c>
      <c r="H25" s="138">
        <v>26</v>
      </c>
      <c r="I25" s="138">
        <v>112</v>
      </c>
      <c r="J25" s="138">
        <v>3</v>
      </c>
      <c r="K25" s="138">
        <v>21</v>
      </c>
      <c r="L25" s="138">
        <v>24</v>
      </c>
      <c r="M25" s="138">
        <v>0</v>
      </c>
      <c r="N25" s="138">
        <v>10</v>
      </c>
      <c r="O25" s="138">
        <v>196</v>
      </c>
      <c r="P25" s="138">
        <v>307</v>
      </c>
      <c r="Q25" s="139">
        <f t="shared" si="1"/>
        <v>0.6384364820846905</v>
      </c>
    </row>
    <row r="26" spans="1:17" ht="17.100000000000001" customHeight="1" x14ac:dyDescent="0.25">
      <c r="A26" s="65">
        <v>11</v>
      </c>
      <c r="B26" s="66">
        <v>1163</v>
      </c>
      <c r="C26" s="67" t="s">
        <v>126</v>
      </c>
      <c r="D26" s="140">
        <f t="shared" si="0"/>
        <v>41</v>
      </c>
      <c r="E26" s="141">
        <v>31</v>
      </c>
      <c r="F26" s="141">
        <v>1</v>
      </c>
      <c r="G26" s="141">
        <v>0</v>
      </c>
      <c r="H26" s="141">
        <v>32</v>
      </c>
      <c r="I26" s="141">
        <v>54</v>
      </c>
      <c r="J26" s="141">
        <v>7</v>
      </c>
      <c r="K26" s="141">
        <v>21</v>
      </c>
      <c r="L26" s="141">
        <v>95</v>
      </c>
      <c r="M26" s="141">
        <v>0</v>
      </c>
      <c r="N26" s="141">
        <v>2</v>
      </c>
      <c r="O26" s="141">
        <v>211</v>
      </c>
      <c r="P26" s="141">
        <v>317</v>
      </c>
      <c r="Q26" s="142">
        <f t="shared" si="1"/>
        <v>0.66561514195583593</v>
      </c>
    </row>
    <row r="27" spans="1:17" ht="17.100000000000001" customHeight="1" x14ac:dyDescent="0.25">
      <c r="A27" s="59" t="s">
        <v>213</v>
      </c>
      <c r="B27" s="60">
        <v>1163</v>
      </c>
      <c r="C27" s="61" t="s">
        <v>9</v>
      </c>
      <c r="D27" s="137">
        <f t="shared" si="0"/>
        <v>41</v>
      </c>
      <c r="E27" s="138">
        <v>31</v>
      </c>
      <c r="F27" s="138">
        <v>1</v>
      </c>
      <c r="G27" s="138">
        <v>0</v>
      </c>
      <c r="H27" s="138">
        <v>32</v>
      </c>
      <c r="I27" s="138">
        <v>54</v>
      </c>
      <c r="J27" s="138">
        <v>7</v>
      </c>
      <c r="K27" s="138">
        <v>21</v>
      </c>
      <c r="L27" s="138">
        <v>95</v>
      </c>
      <c r="M27" s="138">
        <v>0</v>
      </c>
      <c r="N27" s="138">
        <v>2</v>
      </c>
      <c r="O27" s="138">
        <v>211</v>
      </c>
      <c r="P27" s="138">
        <v>317</v>
      </c>
      <c r="Q27" s="139">
        <f t="shared" si="1"/>
        <v>0.66561514195583593</v>
      </c>
    </row>
    <row r="28" spans="1:17" ht="17.100000000000001" customHeight="1" x14ac:dyDescent="0.25">
      <c r="A28" s="65">
        <v>12</v>
      </c>
      <c r="B28" s="66">
        <v>1164</v>
      </c>
      <c r="C28" s="67" t="s">
        <v>126</v>
      </c>
      <c r="D28" s="140">
        <f t="shared" si="0"/>
        <v>50</v>
      </c>
      <c r="E28" s="141">
        <v>13</v>
      </c>
      <c r="F28" s="141">
        <v>0</v>
      </c>
      <c r="G28" s="141">
        <v>0</v>
      </c>
      <c r="H28" s="141">
        <v>13</v>
      </c>
      <c r="I28" s="141">
        <v>32</v>
      </c>
      <c r="J28" s="141">
        <v>82</v>
      </c>
      <c r="K28" s="141">
        <v>8</v>
      </c>
      <c r="L28" s="141">
        <v>10</v>
      </c>
      <c r="M28" s="141">
        <v>0</v>
      </c>
      <c r="N28" s="141">
        <v>1</v>
      </c>
      <c r="O28" s="141">
        <v>146</v>
      </c>
      <c r="P28" s="141">
        <v>209</v>
      </c>
      <c r="Q28" s="142">
        <f t="shared" si="1"/>
        <v>0.69856459330143539</v>
      </c>
    </row>
    <row r="29" spans="1:17" ht="17.100000000000001" customHeight="1" x14ac:dyDescent="0.25">
      <c r="A29" s="59" t="s">
        <v>213</v>
      </c>
      <c r="B29" s="60">
        <v>1164</v>
      </c>
      <c r="C29" s="61" t="s">
        <v>9</v>
      </c>
      <c r="D29" s="137">
        <f t="shared" si="0"/>
        <v>50</v>
      </c>
      <c r="E29" s="138">
        <v>13</v>
      </c>
      <c r="F29" s="138">
        <v>0</v>
      </c>
      <c r="G29" s="138">
        <v>0</v>
      </c>
      <c r="H29" s="138">
        <v>13</v>
      </c>
      <c r="I29" s="138">
        <v>32</v>
      </c>
      <c r="J29" s="138">
        <v>82</v>
      </c>
      <c r="K29" s="138">
        <v>8</v>
      </c>
      <c r="L29" s="138">
        <v>10</v>
      </c>
      <c r="M29" s="138">
        <v>0</v>
      </c>
      <c r="N29" s="138">
        <v>1</v>
      </c>
      <c r="O29" s="138">
        <v>146</v>
      </c>
      <c r="P29" s="138">
        <v>209</v>
      </c>
      <c r="Q29" s="139">
        <f t="shared" si="1"/>
        <v>0.69856459330143539</v>
      </c>
    </row>
    <row r="30" spans="1:17" ht="17.100000000000001" customHeight="1" x14ac:dyDescent="0.25">
      <c r="A30" s="65">
        <v>13</v>
      </c>
      <c r="B30" s="66">
        <v>1165</v>
      </c>
      <c r="C30" s="67" t="s">
        <v>126</v>
      </c>
      <c r="D30" s="140">
        <f t="shared" si="0"/>
        <v>99</v>
      </c>
      <c r="E30" s="141">
        <v>4</v>
      </c>
      <c r="F30" s="141">
        <v>0</v>
      </c>
      <c r="G30" s="141">
        <v>0</v>
      </c>
      <c r="H30" s="141">
        <v>4</v>
      </c>
      <c r="I30" s="141">
        <v>113</v>
      </c>
      <c r="J30" s="141">
        <v>4</v>
      </c>
      <c r="K30" s="141">
        <v>2</v>
      </c>
      <c r="L30" s="141">
        <v>14</v>
      </c>
      <c r="M30" s="141">
        <v>0</v>
      </c>
      <c r="N30" s="141">
        <v>1</v>
      </c>
      <c r="O30" s="141">
        <v>138</v>
      </c>
      <c r="P30" s="141">
        <v>190</v>
      </c>
      <c r="Q30" s="142">
        <f t="shared" si="1"/>
        <v>0.72631578947368425</v>
      </c>
    </row>
    <row r="31" spans="1:17" ht="17.100000000000001" customHeight="1" x14ac:dyDescent="0.25">
      <c r="A31" s="59" t="s">
        <v>213</v>
      </c>
      <c r="B31" s="60">
        <v>1165</v>
      </c>
      <c r="C31" s="61" t="s">
        <v>9</v>
      </c>
      <c r="D31" s="137">
        <f t="shared" si="0"/>
        <v>99</v>
      </c>
      <c r="E31" s="138">
        <v>4</v>
      </c>
      <c r="F31" s="138">
        <v>0</v>
      </c>
      <c r="G31" s="138">
        <v>0</v>
      </c>
      <c r="H31" s="138">
        <v>4</v>
      </c>
      <c r="I31" s="138">
        <v>113</v>
      </c>
      <c r="J31" s="138">
        <v>4</v>
      </c>
      <c r="K31" s="138">
        <v>2</v>
      </c>
      <c r="L31" s="138">
        <v>14</v>
      </c>
      <c r="M31" s="138">
        <v>0</v>
      </c>
      <c r="N31" s="138">
        <v>1</v>
      </c>
      <c r="O31" s="138">
        <v>138</v>
      </c>
      <c r="P31" s="138">
        <v>190</v>
      </c>
      <c r="Q31" s="139">
        <f t="shared" si="1"/>
        <v>0.72631578947368425</v>
      </c>
    </row>
    <row r="32" spans="1:17" ht="17.100000000000001" customHeight="1" x14ac:dyDescent="0.25">
      <c r="A32" s="65">
        <v>14</v>
      </c>
      <c r="B32" s="66">
        <v>1166</v>
      </c>
      <c r="C32" s="67" t="s">
        <v>126</v>
      </c>
      <c r="D32" s="140">
        <f t="shared" si="0"/>
        <v>12</v>
      </c>
      <c r="E32" s="141">
        <v>20</v>
      </c>
      <c r="F32" s="141">
        <v>0</v>
      </c>
      <c r="G32" s="141">
        <v>0</v>
      </c>
      <c r="H32" s="141">
        <v>20</v>
      </c>
      <c r="I32" s="141">
        <v>53</v>
      </c>
      <c r="J32" s="141">
        <v>12</v>
      </c>
      <c r="K32" s="141">
        <v>7</v>
      </c>
      <c r="L32" s="141">
        <v>41</v>
      </c>
      <c r="M32" s="141">
        <v>0</v>
      </c>
      <c r="N32" s="141">
        <v>0</v>
      </c>
      <c r="O32" s="141">
        <v>133</v>
      </c>
      <c r="P32" s="141">
        <v>216</v>
      </c>
      <c r="Q32" s="142">
        <f t="shared" si="1"/>
        <v>0.6157407407407407</v>
      </c>
    </row>
    <row r="33" spans="1:17" ht="17.100000000000001" customHeight="1" x14ac:dyDescent="0.25">
      <c r="A33" s="59" t="s">
        <v>213</v>
      </c>
      <c r="B33" s="60">
        <v>1166</v>
      </c>
      <c r="C33" s="61" t="s">
        <v>9</v>
      </c>
      <c r="D33" s="137">
        <f t="shared" si="0"/>
        <v>12</v>
      </c>
      <c r="E33" s="138">
        <v>20</v>
      </c>
      <c r="F33" s="138">
        <v>0</v>
      </c>
      <c r="G33" s="138">
        <v>0</v>
      </c>
      <c r="H33" s="138">
        <v>20</v>
      </c>
      <c r="I33" s="138">
        <v>53</v>
      </c>
      <c r="J33" s="138">
        <v>12</v>
      </c>
      <c r="K33" s="138">
        <v>7</v>
      </c>
      <c r="L33" s="138">
        <v>41</v>
      </c>
      <c r="M33" s="138">
        <v>0</v>
      </c>
      <c r="N33" s="138">
        <v>0</v>
      </c>
      <c r="O33" s="138">
        <v>133</v>
      </c>
      <c r="P33" s="138">
        <v>216</v>
      </c>
      <c r="Q33" s="139">
        <f t="shared" si="1"/>
        <v>0.6157407407407407</v>
      </c>
    </row>
    <row r="34" spans="1:17" ht="17.100000000000001" customHeight="1" x14ac:dyDescent="0.25">
      <c r="A34" s="65">
        <v>15</v>
      </c>
      <c r="B34" s="66">
        <v>1167</v>
      </c>
      <c r="C34" s="67" t="s">
        <v>126</v>
      </c>
      <c r="D34" s="140">
        <f t="shared" si="0"/>
        <v>2</v>
      </c>
      <c r="E34" s="141">
        <v>72</v>
      </c>
      <c r="F34" s="141">
        <v>1</v>
      </c>
      <c r="G34" s="141">
        <v>1</v>
      </c>
      <c r="H34" s="141">
        <v>74</v>
      </c>
      <c r="I34" s="141">
        <v>150</v>
      </c>
      <c r="J34" s="141">
        <v>8</v>
      </c>
      <c r="K34" s="141">
        <v>19</v>
      </c>
      <c r="L34" s="141">
        <v>152</v>
      </c>
      <c r="M34" s="141">
        <v>0</v>
      </c>
      <c r="N34" s="141">
        <v>14</v>
      </c>
      <c r="O34" s="141">
        <v>417</v>
      </c>
      <c r="P34" s="141">
        <v>598</v>
      </c>
      <c r="Q34" s="142">
        <f t="shared" si="1"/>
        <v>0.69732441471571904</v>
      </c>
    </row>
    <row r="35" spans="1:17" ht="17.100000000000001" customHeight="1" x14ac:dyDescent="0.25">
      <c r="A35" s="59" t="s">
        <v>213</v>
      </c>
      <c r="B35" s="60">
        <v>1167</v>
      </c>
      <c r="C35" s="61" t="s">
        <v>9</v>
      </c>
      <c r="D35" s="137">
        <f t="shared" si="0"/>
        <v>2</v>
      </c>
      <c r="E35" s="138">
        <v>72</v>
      </c>
      <c r="F35" s="138">
        <v>1</v>
      </c>
      <c r="G35" s="138">
        <v>1</v>
      </c>
      <c r="H35" s="138">
        <v>74</v>
      </c>
      <c r="I35" s="138">
        <v>150</v>
      </c>
      <c r="J35" s="138">
        <v>8</v>
      </c>
      <c r="K35" s="138">
        <v>19</v>
      </c>
      <c r="L35" s="138">
        <v>152</v>
      </c>
      <c r="M35" s="138">
        <v>0</v>
      </c>
      <c r="N35" s="138">
        <v>14</v>
      </c>
      <c r="O35" s="138">
        <v>417</v>
      </c>
      <c r="P35" s="138">
        <v>598</v>
      </c>
      <c r="Q35" s="139">
        <f t="shared" si="1"/>
        <v>0.69732441471571904</v>
      </c>
    </row>
    <row r="36" spans="1:17" ht="17.100000000000001" customHeight="1" x14ac:dyDescent="0.25">
      <c r="A36" s="65">
        <v>16</v>
      </c>
      <c r="B36" s="66">
        <v>1168</v>
      </c>
      <c r="C36" s="67" t="s">
        <v>126</v>
      </c>
      <c r="D36" s="140">
        <f t="shared" si="0"/>
        <v>7</v>
      </c>
      <c r="E36" s="141">
        <v>17</v>
      </c>
      <c r="F36" s="141">
        <v>0</v>
      </c>
      <c r="G36" s="141">
        <v>0</v>
      </c>
      <c r="H36" s="141">
        <v>17</v>
      </c>
      <c r="I36" s="141">
        <v>59</v>
      </c>
      <c r="J36" s="141">
        <v>7</v>
      </c>
      <c r="K36" s="141">
        <v>6</v>
      </c>
      <c r="L36" s="141">
        <v>52</v>
      </c>
      <c r="M36" s="141">
        <v>0</v>
      </c>
      <c r="N36" s="141">
        <v>2</v>
      </c>
      <c r="O36" s="141">
        <v>143</v>
      </c>
      <c r="P36" s="141">
        <v>246</v>
      </c>
      <c r="Q36" s="142">
        <f t="shared" si="1"/>
        <v>0.58130081300813008</v>
      </c>
    </row>
    <row r="37" spans="1:17" ht="17.100000000000001" customHeight="1" x14ac:dyDescent="0.25">
      <c r="A37" s="59" t="s">
        <v>213</v>
      </c>
      <c r="B37" s="60">
        <v>1168</v>
      </c>
      <c r="C37" s="61" t="s">
        <v>9</v>
      </c>
      <c r="D37" s="137">
        <f t="shared" si="0"/>
        <v>7</v>
      </c>
      <c r="E37" s="138">
        <v>17</v>
      </c>
      <c r="F37" s="138">
        <v>0</v>
      </c>
      <c r="G37" s="138">
        <v>0</v>
      </c>
      <c r="H37" s="138">
        <v>17</v>
      </c>
      <c r="I37" s="138">
        <v>59</v>
      </c>
      <c r="J37" s="138">
        <v>7</v>
      </c>
      <c r="K37" s="138">
        <v>6</v>
      </c>
      <c r="L37" s="138">
        <v>52</v>
      </c>
      <c r="M37" s="138">
        <v>0</v>
      </c>
      <c r="N37" s="138">
        <v>2</v>
      </c>
      <c r="O37" s="138">
        <v>143</v>
      </c>
      <c r="P37" s="138">
        <v>246</v>
      </c>
      <c r="Q37" s="139">
        <f t="shared" si="1"/>
        <v>0.58130081300813008</v>
      </c>
    </row>
    <row r="38" spans="1:17" ht="17.100000000000001" customHeight="1" x14ac:dyDescent="0.25">
      <c r="A38" s="71">
        <v>17</v>
      </c>
      <c r="B38" s="72">
        <v>1169</v>
      </c>
      <c r="C38" s="73" t="s">
        <v>126</v>
      </c>
      <c r="D38" s="134">
        <f t="shared" si="0"/>
        <v>75</v>
      </c>
      <c r="E38" s="135">
        <v>39</v>
      </c>
      <c r="F38" s="135">
        <v>2</v>
      </c>
      <c r="G38" s="135">
        <v>0</v>
      </c>
      <c r="H38" s="135">
        <v>41</v>
      </c>
      <c r="I38" s="135">
        <v>129</v>
      </c>
      <c r="J38" s="135">
        <v>3</v>
      </c>
      <c r="K38" s="135">
        <v>12</v>
      </c>
      <c r="L38" s="135">
        <v>54</v>
      </c>
      <c r="M38" s="135">
        <v>0</v>
      </c>
      <c r="N38" s="135">
        <v>6</v>
      </c>
      <c r="O38" s="135">
        <v>245</v>
      </c>
      <c r="P38" s="135">
        <v>382</v>
      </c>
      <c r="Q38" s="136">
        <f t="shared" si="1"/>
        <v>0.6413612565445026</v>
      </c>
    </row>
    <row r="39" spans="1:17" ht="17.100000000000001" customHeight="1" x14ac:dyDescent="0.25">
      <c r="A39" s="65">
        <v>18</v>
      </c>
      <c r="B39" s="66">
        <v>1169</v>
      </c>
      <c r="C39" s="67" t="s">
        <v>128</v>
      </c>
      <c r="D39" s="140">
        <f t="shared" si="0"/>
        <v>43</v>
      </c>
      <c r="E39" s="141">
        <v>47</v>
      </c>
      <c r="F39" s="141">
        <v>0</v>
      </c>
      <c r="G39" s="141">
        <v>1</v>
      </c>
      <c r="H39" s="141">
        <v>48</v>
      </c>
      <c r="I39" s="141">
        <v>106</v>
      </c>
      <c r="J39" s="141">
        <v>6</v>
      </c>
      <c r="K39" s="141">
        <v>17</v>
      </c>
      <c r="L39" s="141">
        <v>63</v>
      </c>
      <c r="M39" s="141">
        <v>0</v>
      </c>
      <c r="N39" s="141">
        <v>2</v>
      </c>
      <c r="O39" s="141">
        <v>242</v>
      </c>
      <c r="P39" s="141">
        <v>381</v>
      </c>
      <c r="Q39" s="142">
        <f t="shared" si="1"/>
        <v>0.6351706036745407</v>
      </c>
    </row>
    <row r="40" spans="1:17" ht="17.100000000000001" customHeight="1" x14ac:dyDescent="0.25">
      <c r="A40" s="71">
        <v>19</v>
      </c>
      <c r="B40" s="72">
        <v>1169</v>
      </c>
      <c r="C40" s="73" t="s">
        <v>130</v>
      </c>
      <c r="D40" s="134">
        <f t="shared" si="0"/>
        <v>17</v>
      </c>
      <c r="E40" s="135">
        <v>16</v>
      </c>
      <c r="F40" s="135">
        <v>0</v>
      </c>
      <c r="G40" s="135">
        <v>0</v>
      </c>
      <c r="H40" s="135">
        <v>16</v>
      </c>
      <c r="I40" s="135">
        <v>61</v>
      </c>
      <c r="J40" s="135">
        <v>1</v>
      </c>
      <c r="K40" s="135">
        <v>17</v>
      </c>
      <c r="L40" s="135">
        <v>44</v>
      </c>
      <c r="M40" s="135">
        <v>0</v>
      </c>
      <c r="N40" s="135">
        <v>6</v>
      </c>
      <c r="O40" s="135">
        <v>145</v>
      </c>
      <c r="P40" s="135">
        <v>211</v>
      </c>
      <c r="Q40" s="136">
        <f t="shared" si="1"/>
        <v>0.6872037914691943</v>
      </c>
    </row>
    <row r="41" spans="1:17" ht="17.100000000000001" customHeight="1" x14ac:dyDescent="0.25">
      <c r="A41" s="59" t="s">
        <v>213</v>
      </c>
      <c r="B41" s="60">
        <v>1169</v>
      </c>
      <c r="C41" s="61" t="s">
        <v>12</v>
      </c>
      <c r="D41" s="137">
        <f t="shared" si="0"/>
        <v>135</v>
      </c>
      <c r="E41" s="138">
        <v>102</v>
      </c>
      <c r="F41" s="138">
        <v>2</v>
      </c>
      <c r="G41" s="138">
        <v>1</v>
      </c>
      <c r="H41" s="138">
        <v>105</v>
      </c>
      <c r="I41" s="138">
        <v>296</v>
      </c>
      <c r="J41" s="138">
        <v>10</v>
      </c>
      <c r="K41" s="138">
        <v>46</v>
      </c>
      <c r="L41" s="138">
        <v>161</v>
      </c>
      <c r="M41" s="138">
        <v>0</v>
      </c>
      <c r="N41" s="138">
        <v>14</v>
      </c>
      <c r="O41" s="138">
        <v>632</v>
      </c>
      <c r="P41" s="138">
        <v>974</v>
      </c>
      <c r="Q41" s="139">
        <f t="shared" si="1"/>
        <v>0.64887063655030797</v>
      </c>
    </row>
    <row r="42" spans="1:17" ht="17.100000000000001" customHeight="1" x14ac:dyDescent="0.25">
      <c r="A42" s="65">
        <v>20</v>
      </c>
      <c r="B42" s="66">
        <v>1170</v>
      </c>
      <c r="C42" s="67" t="s">
        <v>126</v>
      </c>
      <c r="D42" s="140">
        <f t="shared" si="0"/>
        <v>36</v>
      </c>
      <c r="E42" s="141">
        <v>1</v>
      </c>
      <c r="F42" s="141">
        <v>0</v>
      </c>
      <c r="G42" s="141">
        <v>0</v>
      </c>
      <c r="H42" s="141">
        <v>1</v>
      </c>
      <c r="I42" s="141">
        <v>74</v>
      </c>
      <c r="J42" s="141">
        <v>9</v>
      </c>
      <c r="K42" s="141">
        <v>1</v>
      </c>
      <c r="L42" s="141">
        <v>38</v>
      </c>
      <c r="M42" s="141">
        <v>0</v>
      </c>
      <c r="N42" s="141">
        <v>0</v>
      </c>
      <c r="O42" s="141">
        <v>123</v>
      </c>
      <c r="P42" s="141">
        <v>154</v>
      </c>
      <c r="Q42" s="142">
        <f t="shared" si="1"/>
        <v>0.79870129870129869</v>
      </c>
    </row>
    <row r="43" spans="1:17" ht="17.100000000000001" customHeight="1" x14ac:dyDescent="0.25">
      <c r="A43" s="59" t="s">
        <v>213</v>
      </c>
      <c r="B43" s="60">
        <v>1170</v>
      </c>
      <c r="C43" s="61" t="s">
        <v>9</v>
      </c>
      <c r="D43" s="137">
        <f t="shared" si="0"/>
        <v>36</v>
      </c>
      <c r="E43" s="138">
        <v>1</v>
      </c>
      <c r="F43" s="138">
        <v>0</v>
      </c>
      <c r="G43" s="138">
        <v>0</v>
      </c>
      <c r="H43" s="138">
        <v>1</v>
      </c>
      <c r="I43" s="138">
        <v>74</v>
      </c>
      <c r="J43" s="138">
        <v>9</v>
      </c>
      <c r="K43" s="138">
        <v>1</v>
      </c>
      <c r="L43" s="138">
        <v>38</v>
      </c>
      <c r="M43" s="138">
        <v>0</v>
      </c>
      <c r="N43" s="138">
        <v>0</v>
      </c>
      <c r="O43" s="138">
        <v>123</v>
      </c>
      <c r="P43" s="138">
        <v>154</v>
      </c>
      <c r="Q43" s="139">
        <f t="shared" si="1"/>
        <v>0.79870129870129869</v>
      </c>
    </row>
    <row r="44" spans="1:17" ht="17.100000000000001" customHeight="1" x14ac:dyDescent="0.25">
      <c r="A44" s="65">
        <v>21</v>
      </c>
      <c r="B44" s="66">
        <v>1171</v>
      </c>
      <c r="C44" s="67" t="s">
        <v>126</v>
      </c>
      <c r="D44" s="140">
        <f t="shared" si="0"/>
        <v>10</v>
      </c>
      <c r="E44" s="141">
        <v>84</v>
      </c>
      <c r="F44" s="141">
        <v>0</v>
      </c>
      <c r="G44" s="141">
        <v>0</v>
      </c>
      <c r="H44" s="141">
        <v>84</v>
      </c>
      <c r="I44" s="141">
        <v>132</v>
      </c>
      <c r="J44" s="141">
        <v>5</v>
      </c>
      <c r="K44" s="141">
        <v>34</v>
      </c>
      <c r="L44" s="141">
        <v>122</v>
      </c>
      <c r="M44" s="141">
        <v>0</v>
      </c>
      <c r="N44" s="141">
        <v>3</v>
      </c>
      <c r="O44" s="141">
        <v>380</v>
      </c>
      <c r="P44" s="141">
        <v>683</v>
      </c>
      <c r="Q44" s="142">
        <f t="shared" si="1"/>
        <v>0.55636896046852125</v>
      </c>
    </row>
    <row r="45" spans="1:17" ht="17.100000000000001" customHeight="1" x14ac:dyDescent="0.25">
      <c r="A45" s="59" t="s">
        <v>213</v>
      </c>
      <c r="B45" s="60">
        <v>1171</v>
      </c>
      <c r="C45" s="61" t="s">
        <v>9</v>
      </c>
      <c r="D45" s="137">
        <f t="shared" si="0"/>
        <v>10</v>
      </c>
      <c r="E45" s="138">
        <v>84</v>
      </c>
      <c r="F45" s="138">
        <v>0</v>
      </c>
      <c r="G45" s="138">
        <v>0</v>
      </c>
      <c r="H45" s="138">
        <v>84</v>
      </c>
      <c r="I45" s="138">
        <v>132</v>
      </c>
      <c r="J45" s="138">
        <v>5</v>
      </c>
      <c r="K45" s="138">
        <v>34</v>
      </c>
      <c r="L45" s="138">
        <v>122</v>
      </c>
      <c r="M45" s="138">
        <v>0</v>
      </c>
      <c r="N45" s="138">
        <v>3</v>
      </c>
      <c r="O45" s="138">
        <v>380</v>
      </c>
      <c r="P45" s="138">
        <v>683</v>
      </c>
      <c r="Q45" s="139">
        <f t="shared" si="1"/>
        <v>0.55636896046852125</v>
      </c>
    </row>
    <row r="46" spans="1:17" ht="17.100000000000001" customHeight="1" x14ac:dyDescent="0.25">
      <c r="A46" s="65">
        <v>22</v>
      </c>
      <c r="B46" s="66">
        <v>1172</v>
      </c>
      <c r="C46" s="67" t="s">
        <v>126</v>
      </c>
      <c r="D46" s="140">
        <f t="shared" si="0"/>
        <v>21</v>
      </c>
      <c r="E46" s="141">
        <v>94</v>
      </c>
      <c r="F46" s="141">
        <v>2</v>
      </c>
      <c r="G46" s="141">
        <v>0</v>
      </c>
      <c r="H46" s="141">
        <v>96</v>
      </c>
      <c r="I46" s="141">
        <v>91</v>
      </c>
      <c r="J46" s="141">
        <v>8</v>
      </c>
      <c r="K46" s="141">
        <v>52</v>
      </c>
      <c r="L46" s="141">
        <v>117</v>
      </c>
      <c r="M46" s="141">
        <v>0</v>
      </c>
      <c r="N46" s="141">
        <v>1</v>
      </c>
      <c r="O46" s="141">
        <v>365</v>
      </c>
      <c r="P46" s="141">
        <v>601</v>
      </c>
      <c r="Q46" s="142">
        <f t="shared" si="1"/>
        <v>0.60732113144758737</v>
      </c>
    </row>
    <row r="47" spans="1:17" ht="17.100000000000001" customHeight="1" x14ac:dyDescent="0.25">
      <c r="A47" s="59" t="s">
        <v>213</v>
      </c>
      <c r="B47" s="60">
        <v>1172</v>
      </c>
      <c r="C47" s="61" t="s">
        <v>9</v>
      </c>
      <c r="D47" s="137">
        <f t="shared" si="0"/>
        <v>21</v>
      </c>
      <c r="E47" s="138">
        <v>94</v>
      </c>
      <c r="F47" s="138">
        <v>2</v>
      </c>
      <c r="G47" s="138">
        <v>0</v>
      </c>
      <c r="H47" s="138">
        <v>96</v>
      </c>
      <c r="I47" s="138">
        <v>91</v>
      </c>
      <c r="J47" s="138">
        <v>8</v>
      </c>
      <c r="K47" s="138">
        <v>52</v>
      </c>
      <c r="L47" s="138">
        <v>117</v>
      </c>
      <c r="M47" s="138">
        <v>0</v>
      </c>
      <c r="N47" s="138">
        <v>1</v>
      </c>
      <c r="O47" s="138">
        <v>365</v>
      </c>
      <c r="P47" s="138">
        <v>601</v>
      </c>
      <c r="Q47" s="139">
        <f t="shared" si="1"/>
        <v>0.60732113144758737</v>
      </c>
    </row>
    <row r="48" spans="1:17" ht="17.100000000000001" customHeight="1" x14ac:dyDescent="0.25">
      <c r="A48" s="65">
        <v>23</v>
      </c>
      <c r="B48" s="66">
        <v>1173</v>
      </c>
      <c r="C48" s="67" t="s">
        <v>126</v>
      </c>
      <c r="D48" s="140">
        <f t="shared" si="0"/>
        <v>85</v>
      </c>
      <c r="E48" s="141">
        <v>42</v>
      </c>
      <c r="F48" s="141">
        <v>1</v>
      </c>
      <c r="G48" s="141">
        <v>1</v>
      </c>
      <c r="H48" s="141">
        <v>44</v>
      </c>
      <c r="I48" s="141">
        <v>129</v>
      </c>
      <c r="J48" s="141">
        <v>4</v>
      </c>
      <c r="K48" s="141">
        <v>38</v>
      </c>
      <c r="L48" s="141">
        <v>43</v>
      </c>
      <c r="M48" s="141">
        <v>0</v>
      </c>
      <c r="N48" s="141">
        <v>7</v>
      </c>
      <c r="O48" s="141">
        <v>265</v>
      </c>
      <c r="P48" s="141">
        <v>473</v>
      </c>
      <c r="Q48" s="142">
        <f t="shared" si="1"/>
        <v>0.56025369978858353</v>
      </c>
    </row>
    <row r="49" spans="1:17" ht="17.100000000000001" customHeight="1" x14ac:dyDescent="0.25">
      <c r="A49" s="59" t="s">
        <v>213</v>
      </c>
      <c r="B49" s="60">
        <v>1173</v>
      </c>
      <c r="C49" s="61" t="s">
        <v>9</v>
      </c>
      <c r="D49" s="137">
        <f t="shared" si="0"/>
        <v>85</v>
      </c>
      <c r="E49" s="138">
        <v>42</v>
      </c>
      <c r="F49" s="138">
        <v>1</v>
      </c>
      <c r="G49" s="138">
        <v>1</v>
      </c>
      <c r="H49" s="138">
        <v>44</v>
      </c>
      <c r="I49" s="138">
        <v>129</v>
      </c>
      <c r="J49" s="138">
        <v>4</v>
      </c>
      <c r="K49" s="138">
        <v>38</v>
      </c>
      <c r="L49" s="138">
        <v>43</v>
      </c>
      <c r="M49" s="138">
        <v>0</v>
      </c>
      <c r="N49" s="138">
        <v>7</v>
      </c>
      <c r="O49" s="138">
        <v>265</v>
      </c>
      <c r="P49" s="138">
        <v>473</v>
      </c>
      <c r="Q49" s="139">
        <f t="shared" si="1"/>
        <v>0.56025369978858353</v>
      </c>
    </row>
    <row r="50" spans="1:17" ht="17.100000000000001" customHeight="1" x14ac:dyDescent="0.25">
      <c r="A50" s="65">
        <v>24</v>
      </c>
      <c r="B50" s="66">
        <v>1174</v>
      </c>
      <c r="C50" s="67" t="s">
        <v>126</v>
      </c>
      <c r="D50" s="140">
        <f t="shared" si="0"/>
        <v>29</v>
      </c>
      <c r="E50" s="141">
        <v>50</v>
      </c>
      <c r="F50" s="141">
        <v>2</v>
      </c>
      <c r="G50" s="141">
        <v>0</v>
      </c>
      <c r="H50" s="141">
        <v>52</v>
      </c>
      <c r="I50" s="141">
        <v>81</v>
      </c>
      <c r="J50" s="141">
        <v>43</v>
      </c>
      <c r="K50" s="141">
        <v>8</v>
      </c>
      <c r="L50" s="141">
        <v>41</v>
      </c>
      <c r="M50" s="141">
        <v>0</v>
      </c>
      <c r="N50" s="141">
        <v>1</v>
      </c>
      <c r="O50" s="141">
        <v>226</v>
      </c>
      <c r="P50" s="141">
        <v>376</v>
      </c>
      <c r="Q50" s="142">
        <f t="shared" si="1"/>
        <v>0.60106382978723405</v>
      </c>
    </row>
    <row r="51" spans="1:17" ht="17.100000000000001" customHeight="1" x14ac:dyDescent="0.25">
      <c r="A51" s="59" t="s">
        <v>213</v>
      </c>
      <c r="B51" s="60">
        <v>1174</v>
      </c>
      <c r="C51" s="61" t="s">
        <v>9</v>
      </c>
      <c r="D51" s="137">
        <f t="shared" si="0"/>
        <v>29</v>
      </c>
      <c r="E51" s="138">
        <v>50</v>
      </c>
      <c r="F51" s="138">
        <v>2</v>
      </c>
      <c r="G51" s="138">
        <v>0</v>
      </c>
      <c r="H51" s="138">
        <v>52</v>
      </c>
      <c r="I51" s="138">
        <v>81</v>
      </c>
      <c r="J51" s="138">
        <v>43</v>
      </c>
      <c r="K51" s="138">
        <v>8</v>
      </c>
      <c r="L51" s="138">
        <v>41</v>
      </c>
      <c r="M51" s="138">
        <v>0</v>
      </c>
      <c r="N51" s="138">
        <v>1</v>
      </c>
      <c r="O51" s="138">
        <v>226</v>
      </c>
      <c r="P51" s="138">
        <v>376</v>
      </c>
      <c r="Q51" s="139">
        <f t="shared" si="1"/>
        <v>0.60106382978723405</v>
      </c>
    </row>
    <row r="52" spans="1:17" ht="17.100000000000001" customHeight="1" x14ac:dyDescent="0.25">
      <c r="A52" s="65">
        <v>25</v>
      </c>
      <c r="B52" s="66">
        <v>1175</v>
      </c>
      <c r="C52" s="67" t="s">
        <v>126</v>
      </c>
      <c r="D52" s="140">
        <f t="shared" si="0"/>
        <v>34</v>
      </c>
      <c r="E52" s="141">
        <v>57</v>
      </c>
      <c r="F52" s="141">
        <v>0</v>
      </c>
      <c r="G52" s="141">
        <v>0</v>
      </c>
      <c r="H52" s="141">
        <v>57</v>
      </c>
      <c r="I52" s="141">
        <v>23</v>
      </c>
      <c r="J52" s="141">
        <v>14</v>
      </c>
      <c r="K52" s="141">
        <v>1</v>
      </c>
      <c r="L52" s="141">
        <v>1</v>
      </c>
      <c r="M52" s="141">
        <v>0</v>
      </c>
      <c r="N52" s="141">
        <v>2</v>
      </c>
      <c r="O52" s="141">
        <v>98</v>
      </c>
      <c r="P52" s="141">
        <v>146</v>
      </c>
      <c r="Q52" s="142">
        <f t="shared" si="1"/>
        <v>0.67123287671232879</v>
      </c>
    </row>
    <row r="53" spans="1:17" ht="17.100000000000001" customHeight="1" x14ac:dyDescent="0.25">
      <c r="A53" s="77" t="s">
        <v>213</v>
      </c>
      <c r="B53" s="78">
        <v>1175</v>
      </c>
      <c r="C53" s="79" t="s">
        <v>9</v>
      </c>
      <c r="D53" s="152">
        <f t="shared" si="0"/>
        <v>34</v>
      </c>
      <c r="E53" s="145">
        <v>57</v>
      </c>
      <c r="F53" s="145">
        <v>0</v>
      </c>
      <c r="G53" s="145">
        <v>0</v>
      </c>
      <c r="H53" s="145">
        <v>57</v>
      </c>
      <c r="I53" s="145">
        <v>23</v>
      </c>
      <c r="J53" s="145">
        <v>14</v>
      </c>
      <c r="K53" s="145">
        <v>1</v>
      </c>
      <c r="L53" s="145">
        <v>1</v>
      </c>
      <c r="M53" s="145">
        <v>0</v>
      </c>
      <c r="N53" s="145">
        <v>2</v>
      </c>
      <c r="O53" s="145">
        <v>98</v>
      </c>
      <c r="P53" s="145">
        <v>146</v>
      </c>
      <c r="Q53" s="146">
        <f t="shared" si="1"/>
        <v>0.67123287671232879</v>
      </c>
    </row>
    <row r="54" spans="1:17" ht="17.100000000000001" customHeight="1" x14ac:dyDescent="0.25">
      <c r="A54" s="71">
        <v>26</v>
      </c>
      <c r="B54" s="72">
        <v>1176</v>
      </c>
      <c r="C54" s="73" t="s">
        <v>126</v>
      </c>
      <c r="D54" s="134">
        <f t="shared" si="0"/>
        <v>55</v>
      </c>
      <c r="E54" s="135">
        <v>19</v>
      </c>
      <c r="F54" s="135">
        <v>4</v>
      </c>
      <c r="G54" s="135">
        <v>0</v>
      </c>
      <c r="H54" s="135">
        <v>23</v>
      </c>
      <c r="I54" s="135">
        <v>87</v>
      </c>
      <c r="J54" s="135">
        <v>9</v>
      </c>
      <c r="K54" s="135">
        <v>8</v>
      </c>
      <c r="L54" s="135">
        <v>32</v>
      </c>
      <c r="M54" s="135">
        <v>0</v>
      </c>
      <c r="N54" s="135">
        <v>1</v>
      </c>
      <c r="O54" s="135">
        <v>160</v>
      </c>
      <c r="P54" s="135">
        <v>246</v>
      </c>
      <c r="Q54" s="136">
        <f t="shared" si="1"/>
        <v>0.65040650406504064</v>
      </c>
    </row>
    <row r="55" spans="1:17" ht="17.100000000000001" customHeight="1" x14ac:dyDescent="0.25">
      <c r="A55" s="59" t="s">
        <v>213</v>
      </c>
      <c r="B55" s="60">
        <v>1176</v>
      </c>
      <c r="C55" s="61" t="s">
        <v>9</v>
      </c>
      <c r="D55" s="137">
        <f t="shared" si="0"/>
        <v>55</v>
      </c>
      <c r="E55" s="138">
        <v>19</v>
      </c>
      <c r="F55" s="138">
        <v>4</v>
      </c>
      <c r="G55" s="138">
        <v>0</v>
      </c>
      <c r="H55" s="138">
        <v>23</v>
      </c>
      <c r="I55" s="138">
        <v>87</v>
      </c>
      <c r="J55" s="138">
        <v>9</v>
      </c>
      <c r="K55" s="138">
        <v>8</v>
      </c>
      <c r="L55" s="138">
        <v>32</v>
      </c>
      <c r="M55" s="138">
        <v>0</v>
      </c>
      <c r="N55" s="138">
        <v>1</v>
      </c>
      <c r="O55" s="138">
        <v>160</v>
      </c>
      <c r="P55" s="138">
        <v>246</v>
      </c>
      <c r="Q55" s="139">
        <f t="shared" si="1"/>
        <v>0.65040650406504064</v>
      </c>
    </row>
    <row r="56" spans="1:17" ht="17.100000000000001" customHeight="1" x14ac:dyDescent="0.25">
      <c r="A56" s="65">
        <v>27</v>
      </c>
      <c r="B56" s="66">
        <v>1177</v>
      </c>
      <c r="C56" s="67" t="s">
        <v>126</v>
      </c>
      <c r="D56" s="140">
        <f t="shared" si="0"/>
        <v>37</v>
      </c>
      <c r="E56" s="141">
        <v>13</v>
      </c>
      <c r="F56" s="141">
        <v>0</v>
      </c>
      <c r="G56" s="141">
        <v>0</v>
      </c>
      <c r="H56" s="141">
        <v>13</v>
      </c>
      <c r="I56" s="141">
        <v>50</v>
      </c>
      <c r="J56" s="141">
        <v>11</v>
      </c>
      <c r="K56" s="141">
        <v>3</v>
      </c>
      <c r="L56" s="141">
        <v>7</v>
      </c>
      <c r="M56" s="141">
        <v>0</v>
      </c>
      <c r="N56" s="141">
        <v>1</v>
      </c>
      <c r="O56" s="141">
        <v>85</v>
      </c>
      <c r="P56" s="141">
        <v>136</v>
      </c>
      <c r="Q56" s="142">
        <f t="shared" si="1"/>
        <v>0.625</v>
      </c>
    </row>
    <row r="57" spans="1:17" ht="17.100000000000001" customHeight="1" x14ac:dyDescent="0.25">
      <c r="A57" s="77" t="s">
        <v>213</v>
      </c>
      <c r="B57" s="78">
        <v>1177</v>
      </c>
      <c r="C57" s="79" t="s">
        <v>9</v>
      </c>
      <c r="D57" s="152">
        <f t="shared" si="0"/>
        <v>37</v>
      </c>
      <c r="E57" s="145">
        <v>13</v>
      </c>
      <c r="F57" s="145">
        <v>0</v>
      </c>
      <c r="G57" s="145">
        <v>0</v>
      </c>
      <c r="H57" s="145">
        <v>13</v>
      </c>
      <c r="I57" s="145">
        <v>50</v>
      </c>
      <c r="J57" s="145">
        <v>11</v>
      </c>
      <c r="K57" s="145">
        <v>3</v>
      </c>
      <c r="L57" s="145">
        <v>7</v>
      </c>
      <c r="M57" s="145">
        <v>0</v>
      </c>
      <c r="N57" s="145">
        <v>1</v>
      </c>
      <c r="O57" s="145">
        <v>85</v>
      </c>
      <c r="P57" s="145">
        <v>136</v>
      </c>
      <c r="Q57" s="146">
        <f t="shared" si="1"/>
        <v>0.625</v>
      </c>
    </row>
    <row r="58" spans="1:17" ht="11.1" customHeight="1" x14ac:dyDescent="0.25">
      <c r="B58" s="2"/>
      <c r="C58" s="2"/>
      <c r="D58" s="2"/>
    </row>
    <row r="59" spans="1:17" ht="17.100000000000001" customHeight="1" x14ac:dyDescent="0.3">
      <c r="A59" s="427" t="s">
        <v>43</v>
      </c>
      <c r="B59" s="405"/>
      <c r="C59" s="406"/>
      <c r="D59" s="407" t="s">
        <v>35</v>
      </c>
      <c r="E59" s="436" t="s">
        <v>234</v>
      </c>
      <c r="F59" s="437"/>
      <c r="G59" s="437"/>
      <c r="H59" s="437"/>
      <c r="I59" s="437"/>
      <c r="J59" s="437"/>
      <c r="K59" s="437"/>
      <c r="L59" s="437"/>
      <c r="M59" s="437"/>
      <c r="N59" s="437"/>
      <c r="O59" s="407" t="s">
        <v>39</v>
      </c>
      <c r="P59" s="407" t="s">
        <v>211</v>
      </c>
      <c r="Q59" s="366" t="s">
        <v>33</v>
      </c>
    </row>
    <row r="60" spans="1:17" ht="15.75" customHeight="1" x14ac:dyDescent="0.25">
      <c r="A60" s="431" t="s">
        <v>123</v>
      </c>
      <c r="B60" s="425" t="s">
        <v>25</v>
      </c>
      <c r="C60" s="425" t="s">
        <v>26</v>
      </c>
      <c r="D60" s="408"/>
      <c r="E60" s="14"/>
      <c r="F60" s="7"/>
      <c r="G60" s="52" t="s">
        <v>38</v>
      </c>
      <c r="H60" s="410" t="s">
        <v>34</v>
      </c>
      <c r="I60" s="35"/>
      <c r="J60" s="7"/>
      <c r="K60" s="7"/>
      <c r="L60" s="7"/>
      <c r="M60" s="43"/>
      <c r="N60" s="96"/>
      <c r="O60" s="408"/>
      <c r="P60" s="408"/>
      <c r="Q60" s="367"/>
    </row>
    <row r="61" spans="1:17" ht="15.75" x14ac:dyDescent="0.25">
      <c r="A61" s="432"/>
      <c r="B61" s="360"/>
      <c r="C61" s="360"/>
      <c r="D61" s="408"/>
      <c r="E61" s="14"/>
      <c r="F61" s="7"/>
      <c r="G61" s="7"/>
      <c r="H61" s="410"/>
      <c r="I61" s="35"/>
      <c r="J61" s="7"/>
      <c r="K61" s="7"/>
      <c r="L61" s="7"/>
      <c r="M61" s="317"/>
      <c r="N61" s="318"/>
      <c r="O61" s="408"/>
      <c r="P61" s="408"/>
      <c r="Q61" s="367"/>
    </row>
    <row r="62" spans="1:17" ht="15.75" x14ac:dyDescent="0.25">
      <c r="A62" s="432"/>
      <c r="B62" s="360"/>
      <c r="C62" s="360"/>
      <c r="D62" s="408"/>
      <c r="E62" s="15"/>
      <c r="F62" s="8"/>
      <c r="G62" s="8"/>
      <c r="H62" s="8"/>
      <c r="I62" s="35"/>
      <c r="J62" s="8"/>
      <c r="K62" s="8"/>
      <c r="L62" s="8"/>
      <c r="M62" s="319"/>
      <c r="N62" s="320"/>
      <c r="O62" s="408"/>
      <c r="P62" s="408"/>
      <c r="Q62" s="367"/>
    </row>
    <row r="63" spans="1:17" ht="17.100000000000001" customHeight="1" x14ac:dyDescent="0.25">
      <c r="A63" s="433"/>
      <c r="B63" s="360"/>
      <c r="C63" s="426"/>
      <c r="D63" s="365"/>
      <c r="E63" s="123" t="s">
        <v>0</v>
      </c>
      <c r="F63" s="98" t="s">
        <v>2</v>
      </c>
      <c r="G63" s="98" t="s">
        <v>8</v>
      </c>
      <c r="H63" s="98" t="s">
        <v>34</v>
      </c>
      <c r="I63" s="98" t="s">
        <v>1</v>
      </c>
      <c r="J63" s="98" t="s">
        <v>3</v>
      </c>
      <c r="K63" s="98" t="s">
        <v>6</v>
      </c>
      <c r="L63" s="98" t="s">
        <v>7</v>
      </c>
      <c r="M63" s="321" t="s">
        <v>32</v>
      </c>
      <c r="N63" s="322" t="s">
        <v>40</v>
      </c>
      <c r="O63" s="409"/>
      <c r="P63" s="409"/>
      <c r="Q63" s="368"/>
    </row>
    <row r="64" spans="1:17" s="30" customFormat="1" ht="17.100000000000001" customHeight="1" x14ac:dyDescent="0.25">
      <c r="A64" s="434" t="s">
        <v>213</v>
      </c>
      <c r="B64" s="517">
        <v>22</v>
      </c>
      <c r="C64" s="517">
        <v>27</v>
      </c>
      <c r="D64" s="124">
        <f>(LARGE(H64:L64,1)-LARGE(H64:L64,2))</f>
        <v>732</v>
      </c>
      <c r="E64" s="125">
        <f>SUM(E9:E57)/2</f>
        <v>1028</v>
      </c>
      <c r="F64" s="125">
        <f t="shared" ref="F64:P64" si="2">SUM(F9:F57)/2</f>
        <v>27</v>
      </c>
      <c r="G64" s="125">
        <f t="shared" si="2"/>
        <v>5</v>
      </c>
      <c r="H64" s="155">
        <f t="shared" si="2"/>
        <v>1060</v>
      </c>
      <c r="I64" s="155">
        <f t="shared" si="2"/>
        <v>2531</v>
      </c>
      <c r="J64" s="155">
        <f t="shared" si="2"/>
        <v>300</v>
      </c>
      <c r="K64" s="155">
        <f t="shared" si="2"/>
        <v>503</v>
      </c>
      <c r="L64" s="155">
        <f t="shared" si="2"/>
        <v>1799</v>
      </c>
      <c r="M64" s="125">
        <f t="shared" si="2"/>
        <v>0</v>
      </c>
      <c r="N64" s="125">
        <f t="shared" si="2"/>
        <v>110</v>
      </c>
      <c r="O64" s="33">
        <f>SUM(H64:N64)</f>
        <v>6303</v>
      </c>
      <c r="P64" s="125">
        <f t="shared" si="2"/>
        <v>9966</v>
      </c>
      <c r="Q64" s="126">
        <f>O64/P64</f>
        <v>0.63245033112582782</v>
      </c>
    </row>
    <row r="65" spans="1:17" s="30" customFormat="1" ht="17.100000000000001" customHeight="1" x14ac:dyDescent="0.25">
      <c r="A65" s="435"/>
      <c r="B65" s="517"/>
      <c r="C65" s="517"/>
      <c r="D65" s="127">
        <f t="shared" ref="D65:O65" si="3">D64/$O64</f>
        <v>0.11613517372679677</v>
      </c>
      <c r="E65" s="127">
        <f t="shared" si="3"/>
        <v>0.16309693796604791</v>
      </c>
      <c r="F65" s="127">
        <f t="shared" si="3"/>
        <v>4.2836744407425036E-3</v>
      </c>
      <c r="G65" s="127">
        <f t="shared" si="3"/>
        <v>7.9327304458194506E-4</v>
      </c>
      <c r="H65" s="127">
        <f t="shared" si="3"/>
        <v>0.16817388545137235</v>
      </c>
      <c r="I65" s="127">
        <f t="shared" si="3"/>
        <v>0.40155481516738062</v>
      </c>
      <c r="J65" s="127">
        <f t="shared" si="3"/>
        <v>4.7596382674916705E-2</v>
      </c>
      <c r="K65" s="127">
        <f t="shared" si="3"/>
        <v>7.9803268284943676E-2</v>
      </c>
      <c r="L65" s="127">
        <f t="shared" si="3"/>
        <v>0.28541964144058385</v>
      </c>
      <c r="M65" s="127">
        <f t="shared" si="3"/>
        <v>0</v>
      </c>
      <c r="N65" s="127">
        <f t="shared" si="3"/>
        <v>1.7452006980802792E-2</v>
      </c>
      <c r="O65" s="127">
        <f t="shared" si="3"/>
        <v>1</v>
      </c>
      <c r="P65" s="128"/>
      <c r="Q65" s="128"/>
    </row>
    <row r="66" spans="1:17" ht="11.1" customHeight="1" x14ac:dyDescent="0.25">
      <c r="B66" s="2"/>
      <c r="C66" s="2"/>
      <c r="D66" s="2"/>
    </row>
    <row r="67" spans="1:17" ht="17.100000000000001" customHeight="1" x14ac:dyDescent="0.3">
      <c r="A67" s="427" t="s">
        <v>43</v>
      </c>
      <c r="B67" s="405"/>
      <c r="C67" s="406"/>
      <c r="D67" s="407" t="s">
        <v>35</v>
      </c>
      <c r="E67" s="436" t="s">
        <v>235</v>
      </c>
      <c r="F67" s="437"/>
      <c r="G67" s="437"/>
      <c r="H67" s="437"/>
      <c r="I67" s="437"/>
      <c r="J67" s="437"/>
      <c r="K67" s="437"/>
      <c r="L67" s="437"/>
      <c r="M67" s="437"/>
      <c r="N67" s="437"/>
      <c r="O67" s="407" t="s">
        <v>39</v>
      </c>
      <c r="P67" s="407" t="s">
        <v>211</v>
      </c>
      <c r="Q67" s="366" t="s">
        <v>33</v>
      </c>
    </row>
    <row r="68" spans="1:17" ht="15.75" customHeight="1" x14ac:dyDescent="0.25">
      <c r="A68" s="431" t="s">
        <v>123</v>
      </c>
      <c r="B68" s="425" t="s">
        <v>25</v>
      </c>
      <c r="C68" s="425" t="s">
        <v>26</v>
      </c>
      <c r="D68" s="408"/>
      <c r="E68" s="415"/>
      <c r="F68" s="416"/>
      <c r="G68" s="421"/>
      <c r="H68" s="416"/>
      <c r="I68" s="35"/>
      <c r="J68" s="7"/>
      <c r="K68" s="7"/>
      <c r="L68" s="7"/>
      <c r="M68" s="43"/>
      <c r="N68" s="96"/>
      <c r="O68" s="408"/>
      <c r="P68" s="408"/>
      <c r="Q68" s="367"/>
    </row>
    <row r="69" spans="1:17" ht="15.75" x14ac:dyDescent="0.25">
      <c r="A69" s="432"/>
      <c r="B69" s="360"/>
      <c r="C69" s="360"/>
      <c r="D69" s="408"/>
      <c r="E69" s="417"/>
      <c r="F69" s="418"/>
      <c r="G69" s="422"/>
      <c r="H69" s="418"/>
      <c r="I69" s="35"/>
      <c r="J69" s="7"/>
      <c r="K69" s="7"/>
      <c r="L69" s="7"/>
      <c r="M69" s="317"/>
      <c r="N69" s="318"/>
      <c r="O69" s="408"/>
      <c r="P69" s="408"/>
      <c r="Q69" s="367"/>
    </row>
    <row r="70" spans="1:17" ht="15.75" x14ac:dyDescent="0.25">
      <c r="A70" s="432"/>
      <c r="B70" s="360"/>
      <c r="C70" s="360"/>
      <c r="D70" s="408"/>
      <c r="E70" s="456"/>
      <c r="F70" s="450"/>
      <c r="G70" s="451"/>
      <c r="H70" s="450"/>
      <c r="I70" s="35"/>
      <c r="J70" s="8"/>
      <c r="K70" s="8"/>
      <c r="L70" s="8"/>
      <c r="M70" s="319"/>
      <c r="N70" s="320"/>
      <c r="O70" s="408"/>
      <c r="P70" s="408"/>
      <c r="Q70" s="367"/>
    </row>
    <row r="71" spans="1:17" ht="17.100000000000001" customHeight="1" x14ac:dyDescent="0.25">
      <c r="A71" s="433"/>
      <c r="B71" s="360"/>
      <c r="C71" s="426"/>
      <c r="D71" s="365"/>
      <c r="E71" s="457" t="s">
        <v>0</v>
      </c>
      <c r="F71" s="453"/>
      <c r="G71" s="454" t="s">
        <v>2</v>
      </c>
      <c r="H71" s="453"/>
      <c r="I71" s="293" t="s">
        <v>1</v>
      </c>
      <c r="J71" s="293" t="s">
        <v>3</v>
      </c>
      <c r="K71" s="293" t="s">
        <v>6</v>
      </c>
      <c r="L71" s="293" t="s">
        <v>7</v>
      </c>
      <c r="M71" s="321" t="s">
        <v>32</v>
      </c>
      <c r="N71" s="322" t="s">
        <v>40</v>
      </c>
      <c r="O71" s="409"/>
      <c r="P71" s="409"/>
      <c r="Q71" s="368"/>
    </row>
    <row r="72" spans="1:17" s="30" customFormat="1" ht="17.100000000000001" customHeight="1" x14ac:dyDescent="0.25">
      <c r="A72" s="434" t="s">
        <v>213</v>
      </c>
      <c r="B72" s="517">
        <v>22</v>
      </c>
      <c r="C72" s="517">
        <v>27</v>
      </c>
      <c r="D72" s="124">
        <f>(LARGE(I72:L72,1)-LARGE(I72:L72,2))</f>
        <v>732</v>
      </c>
      <c r="E72" s="515">
        <f>ROUND(G64/2,0)+E64</f>
        <v>1031</v>
      </c>
      <c r="F72" s="516"/>
      <c r="G72" s="515">
        <f>INT(G64/2)+F64</f>
        <v>29</v>
      </c>
      <c r="H72" s="516"/>
      <c r="I72" s="125">
        <f t="shared" ref="I72:N72" si="4">I64</f>
        <v>2531</v>
      </c>
      <c r="J72" s="125">
        <f t="shared" si="4"/>
        <v>300</v>
      </c>
      <c r="K72" s="125">
        <f t="shared" si="4"/>
        <v>503</v>
      </c>
      <c r="L72" s="125">
        <f t="shared" si="4"/>
        <v>1799</v>
      </c>
      <c r="M72" s="125">
        <f t="shared" si="4"/>
        <v>0</v>
      </c>
      <c r="N72" s="125">
        <f t="shared" si="4"/>
        <v>110</v>
      </c>
      <c r="O72" s="33">
        <f>INT(SUM(E72:N72))</f>
        <v>6303</v>
      </c>
      <c r="P72" s="125">
        <f>P64</f>
        <v>9966</v>
      </c>
      <c r="Q72" s="126">
        <f>O72/P72</f>
        <v>0.63245033112582782</v>
      </c>
    </row>
    <row r="73" spans="1:17" s="30" customFormat="1" ht="17.100000000000001" customHeight="1" x14ac:dyDescent="0.25">
      <c r="A73" s="435"/>
      <c r="B73" s="517"/>
      <c r="C73" s="517"/>
      <c r="D73" s="127">
        <f>D72/$O72</f>
        <v>0.11613517372679677</v>
      </c>
      <c r="E73" s="445">
        <f>E72/$O72</f>
        <v>0.16357290179279707</v>
      </c>
      <c r="F73" s="446"/>
      <c r="G73" s="445">
        <f>G72/$O72</f>
        <v>4.6009836585752814E-3</v>
      </c>
      <c r="H73" s="446"/>
      <c r="I73" s="127">
        <f t="shared" ref="I73:O73" si="5">I72/$O72</f>
        <v>0.40155481516738062</v>
      </c>
      <c r="J73" s="127">
        <f t="shared" si="5"/>
        <v>4.7596382674916705E-2</v>
      </c>
      <c r="K73" s="127">
        <f t="shared" si="5"/>
        <v>7.9803268284943676E-2</v>
      </c>
      <c r="L73" s="127">
        <f t="shared" si="5"/>
        <v>0.28541964144058385</v>
      </c>
      <c r="M73" s="127">
        <f t="shared" si="5"/>
        <v>0</v>
      </c>
      <c r="N73" s="127">
        <f t="shared" si="5"/>
        <v>1.7452006980802792E-2</v>
      </c>
      <c r="O73" s="127">
        <f t="shared" si="5"/>
        <v>1</v>
      </c>
      <c r="P73" s="128"/>
      <c r="Q73" s="128"/>
    </row>
    <row r="74" spans="1:17" x14ac:dyDescent="0.25">
      <c r="B74" s="2"/>
      <c r="C74" s="2"/>
      <c r="D74" s="2"/>
    </row>
    <row r="75" spans="1:17" x14ac:dyDescent="0.25">
      <c r="B75" s="2"/>
      <c r="C75" s="2"/>
      <c r="D75" s="2"/>
    </row>
    <row r="76" spans="1:17" x14ac:dyDescent="0.25">
      <c r="B76" s="2"/>
      <c r="C76" s="2"/>
      <c r="D76" s="2"/>
    </row>
    <row r="77" spans="1:17" x14ac:dyDescent="0.25">
      <c r="B77" s="2"/>
      <c r="C77" s="2"/>
      <c r="D77" s="2"/>
    </row>
    <row r="78" spans="1:17" x14ac:dyDescent="0.25">
      <c r="B78" s="2"/>
      <c r="C78" s="2"/>
      <c r="D78" s="2"/>
    </row>
    <row r="79" spans="1:17" x14ac:dyDescent="0.25">
      <c r="B79" s="2"/>
      <c r="C79" s="2"/>
      <c r="D79" s="2"/>
    </row>
    <row r="80" spans="1:17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</sheetData>
  <mergeCells count="40">
    <mergeCell ref="D4:D8"/>
    <mergeCell ref="E4:N4"/>
    <mergeCell ref="B5:C7"/>
    <mergeCell ref="A60:A63"/>
    <mergeCell ref="H60:H61"/>
    <mergeCell ref="A59:C59"/>
    <mergeCell ref="B60:B63"/>
    <mergeCell ref="C60:C63"/>
    <mergeCell ref="D59:D63"/>
    <mergeCell ref="E59:N59"/>
    <mergeCell ref="G72:H72"/>
    <mergeCell ref="E71:F71"/>
    <mergeCell ref="G71:H71"/>
    <mergeCell ref="E68:F70"/>
    <mergeCell ref="H5:H6"/>
    <mergeCell ref="A64:A65"/>
    <mergeCell ref="A72:A73"/>
    <mergeCell ref="B64:B65"/>
    <mergeCell ref="C64:C65"/>
    <mergeCell ref="E73:F73"/>
    <mergeCell ref="D67:D71"/>
    <mergeCell ref="E67:N67"/>
    <mergeCell ref="G68:H70"/>
    <mergeCell ref="B72:B73"/>
    <mergeCell ref="C72:C73"/>
    <mergeCell ref="A67:C67"/>
    <mergeCell ref="B68:B71"/>
    <mergeCell ref="C68:C71"/>
    <mergeCell ref="A68:A71"/>
    <mergeCell ref="G73:H73"/>
    <mergeCell ref="E72:F72"/>
    <mergeCell ref="O67:O71"/>
    <mergeCell ref="P67:P71"/>
    <mergeCell ref="Q67:Q71"/>
    <mergeCell ref="P4:P8"/>
    <mergeCell ref="Q4:Q8"/>
    <mergeCell ref="Q59:Q63"/>
    <mergeCell ref="O4:O8"/>
    <mergeCell ref="O59:O63"/>
    <mergeCell ref="P59:P63"/>
  </mergeCells>
  <conditionalFormatting sqref="H11:L11">
    <cfRule type="cellIs" dxfId="557" priority="47" operator="equal">
      <formula>LARGE($H11:$L11,2)</formula>
    </cfRule>
    <cfRule type="cellIs" dxfId="556" priority="48" operator="equal">
      <formula>LARGE($H11:$L11,1)</formula>
    </cfRule>
  </conditionalFormatting>
  <conditionalFormatting sqref="H19:L19">
    <cfRule type="cellIs" dxfId="555" priority="45" operator="equal">
      <formula>LARGE($H19:$L19,2)</formula>
    </cfRule>
    <cfRule type="cellIs" dxfId="554" priority="46" operator="equal">
      <formula>LARGE($H19:$L19,1)</formula>
    </cfRule>
  </conditionalFormatting>
  <conditionalFormatting sqref="H14:L14">
    <cfRule type="cellIs" dxfId="553" priority="43" operator="equal">
      <formula>LARGE($H14:$L14,2)</formula>
    </cfRule>
    <cfRule type="cellIs" dxfId="552" priority="44" operator="equal">
      <formula>LARGE($H14:$L14,1)</formula>
    </cfRule>
  </conditionalFormatting>
  <conditionalFormatting sqref="H17:L17">
    <cfRule type="cellIs" dxfId="551" priority="41" operator="equal">
      <formula>LARGE($H17:$L17,2)</formula>
    </cfRule>
    <cfRule type="cellIs" dxfId="550" priority="42" operator="equal">
      <formula>LARGE($H17:$L17,1)</formula>
    </cfRule>
  </conditionalFormatting>
  <conditionalFormatting sqref="H23:L23">
    <cfRule type="cellIs" dxfId="549" priority="39" operator="equal">
      <formula>LARGE($H23:$L23,2)</formula>
    </cfRule>
    <cfRule type="cellIs" dxfId="548" priority="40" operator="equal">
      <formula>LARGE($H23:$L23,1)</formula>
    </cfRule>
  </conditionalFormatting>
  <conditionalFormatting sqref="H21:L21">
    <cfRule type="cellIs" dxfId="547" priority="37" operator="equal">
      <formula>LARGE($H21:$L21,2)</formula>
    </cfRule>
    <cfRule type="cellIs" dxfId="546" priority="38" operator="equal">
      <formula>LARGE($H21:$L21,1)</formula>
    </cfRule>
  </conditionalFormatting>
  <conditionalFormatting sqref="H31:L31">
    <cfRule type="cellIs" dxfId="545" priority="35" operator="equal">
      <formula>LARGE($H31:$L31,2)</formula>
    </cfRule>
    <cfRule type="cellIs" dxfId="544" priority="36" operator="equal">
      <formula>LARGE($H31:$L31,1)</formula>
    </cfRule>
  </conditionalFormatting>
  <conditionalFormatting sqref="H29:L29">
    <cfRule type="cellIs" dxfId="543" priority="33" operator="equal">
      <formula>LARGE($H29:$L29,2)</formula>
    </cfRule>
    <cfRule type="cellIs" dxfId="542" priority="34" operator="equal">
      <formula>LARGE($H29:$L29,1)</formula>
    </cfRule>
  </conditionalFormatting>
  <conditionalFormatting sqref="H25:L25">
    <cfRule type="cellIs" dxfId="541" priority="31" operator="equal">
      <formula>LARGE($H25:$L25,2)</formula>
    </cfRule>
    <cfRule type="cellIs" dxfId="540" priority="32" operator="equal">
      <formula>LARGE($H25:$L25,1)</formula>
    </cfRule>
  </conditionalFormatting>
  <conditionalFormatting sqref="H27:L27">
    <cfRule type="cellIs" dxfId="539" priority="29" operator="equal">
      <formula>LARGE($H27:$L27,2)</formula>
    </cfRule>
    <cfRule type="cellIs" dxfId="538" priority="30" operator="equal">
      <formula>LARGE($H27:$L27,1)</formula>
    </cfRule>
  </conditionalFormatting>
  <conditionalFormatting sqref="H35:L35">
    <cfRule type="cellIs" dxfId="537" priority="27" operator="equal">
      <formula>LARGE($H35:$L35,2)</formula>
    </cfRule>
    <cfRule type="cellIs" dxfId="536" priority="28" operator="equal">
      <formula>LARGE($H35:$L35,1)</formula>
    </cfRule>
  </conditionalFormatting>
  <conditionalFormatting sqref="H33:L33">
    <cfRule type="cellIs" dxfId="535" priority="25" operator="equal">
      <formula>LARGE($H33:$L33,2)</formula>
    </cfRule>
    <cfRule type="cellIs" dxfId="534" priority="26" operator="equal">
      <formula>LARGE($H33:$L33,1)</formula>
    </cfRule>
  </conditionalFormatting>
  <conditionalFormatting sqref="H45:L45">
    <cfRule type="cellIs" dxfId="533" priority="23" operator="equal">
      <formula>LARGE($H45:$L45,2)</formula>
    </cfRule>
    <cfRule type="cellIs" dxfId="532" priority="24" operator="equal">
      <formula>LARGE($H45:$L45,1)</formula>
    </cfRule>
  </conditionalFormatting>
  <conditionalFormatting sqref="H47:L47">
    <cfRule type="cellIs" dxfId="531" priority="21" operator="equal">
      <formula>LARGE($H47:$L47,2)</formula>
    </cfRule>
    <cfRule type="cellIs" dxfId="530" priority="22" operator="equal">
      <formula>LARGE($H47:$L47,1)</formula>
    </cfRule>
  </conditionalFormatting>
  <conditionalFormatting sqref="H41:L41">
    <cfRule type="cellIs" dxfId="529" priority="19" operator="equal">
      <formula>LARGE($H41:$L41,2)</formula>
    </cfRule>
    <cfRule type="cellIs" dxfId="528" priority="20" operator="equal">
      <formula>LARGE($H41:$L41,1)</formula>
    </cfRule>
  </conditionalFormatting>
  <conditionalFormatting sqref="H37:L37">
    <cfRule type="cellIs" dxfId="527" priority="17" operator="equal">
      <formula>LARGE($H37:$L37,2)</formula>
    </cfRule>
    <cfRule type="cellIs" dxfId="526" priority="18" operator="equal">
      <formula>LARGE($H37:$L37,1)</formula>
    </cfRule>
  </conditionalFormatting>
  <conditionalFormatting sqref="H43:L43">
    <cfRule type="cellIs" dxfId="525" priority="15" operator="equal">
      <formula>LARGE($H43:$L43,2)</formula>
    </cfRule>
    <cfRule type="cellIs" dxfId="524" priority="16" operator="equal">
      <formula>LARGE($H43:$L43,1)</formula>
    </cfRule>
  </conditionalFormatting>
  <conditionalFormatting sqref="H49:L49">
    <cfRule type="cellIs" dxfId="523" priority="13" operator="equal">
      <formula>LARGE($H49:$L49,2)</formula>
    </cfRule>
    <cfRule type="cellIs" dxfId="522" priority="14" operator="equal">
      <formula>LARGE($H49:$L49,1)</formula>
    </cfRule>
  </conditionalFormatting>
  <conditionalFormatting sqref="H51:L51">
    <cfRule type="cellIs" dxfId="521" priority="11" operator="equal">
      <formula>LARGE($H51:$L51,2)</formula>
    </cfRule>
    <cfRule type="cellIs" dxfId="520" priority="12" operator="equal">
      <formula>LARGE($H51:$L51,1)</formula>
    </cfRule>
  </conditionalFormatting>
  <conditionalFormatting sqref="H53:L53">
    <cfRule type="cellIs" dxfId="519" priority="9" operator="equal">
      <formula>LARGE($H53:$L53,2)</formula>
    </cfRule>
    <cfRule type="cellIs" dxfId="518" priority="10" operator="equal">
      <formula>LARGE($H53:$L53,1)</formula>
    </cfRule>
  </conditionalFormatting>
  <conditionalFormatting sqref="H55:L55">
    <cfRule type="cellIs" dxfId="517" priority="7" operator="equal">
      <formula>LARGE($H55:$L55,2)</formula>
    </cfRule>
    <cfRule type="cellIs" dxfId="516" priority="8" operator="equal">
      <formula>LARGE($H55:$L55,1)</formula>
    </cfRule>
  </conditionalFormatting>
  <conditionalFormatting sqref="H57:L57">
    <cfRule type="cellIs" dxfId="515" priority="5" operator="equal">
      <formula>LARGE($H57:$L57,2)</formula>
    </cfRule>
    <cfRule type="cellIs" dxfId="514" priority="6" operator="equal">
      <formula>LARGE($H57:$L57,1)</formula>
    </cfRule>
  </conditionalFormatting>
  <conditionalFormatting sqref="H64:L64">
    <cfRule type="cellIs" dxfId="513" priority="3" operator="equal">
      <formula>LARGE($H64:$L64,2)</formula>
    </cfRule>
    <cfRule type="cellIs" dxfId="512" priority="4" operator="equal">
      <formula>LARGE($H64:$L64,1)</formula>
    </cfRule>
  </conditionalFormatting>
  <conditionalFormatting sqref="E72:L72">
    <cfRule type="cellIs" dxfId="511" priority="1" operator="equal">
      <formula>LARGE($E72:$L72,2)</formula>
    </cfRule>
    <cfRule type="cellIs" dxfId="510" priority="2" operator="equal">
      <formula>LARGE($E72:$L72,1)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2383"/>
  <sheetViews>
    <sheetView view="pageBreakPreview" zoomScaleNormal="112" zoomScaleSheetLayoutView="100" workbookViewId="0">
      <selection activeCell="P12" sqref="A12:P12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13.42578125" customWidth="1"/>
    <col min="7" max="8" width="13.5703125" customWidth="1"/>
    <col min="9" max="11" width="13.7109375" customWidth="1"/>
    <col min="12" max="13" width="13.5703125" customWidth="1"/>
    <col min="14" max="16" width="11.7109375" customWidth="1"/>
  </cols>
  <sheetData>
    <row r="1" spans="1:16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6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6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6" ht="17.100000000000001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407" t="s">
        <v>39</v>
      </c>
      <c r="O4" s="407" t="s">
        <v>211</v>
      </c>
      <c r="P4" s="366" t="s">
        <v>33</v>
      </c>
    </row>
    <row r="5" spans="1:16" ht="15.75" customHeight="1" x14ac:dyDescent="0.25">
      <c r="B5" s="513" t="s">
        <v>95</v>
      </c>
      <c r="C5" s="443"/>
      <c r="D5" s="408"/>
      <c r="E5" s="14"/>
      <c r="F5" s="7"/>
      <c r="G5" s="52" t="s">
        <v>38</v>
      </c>
      <c r="H5" s="410" t="s">
        <v>34</v>
      </c>
      <c r="I5" s="35"/>
      <c r="J5" s="6"/>
      <c r="K5" s="7"/>
      <c r="L5" s="43"/>
      <c r="M5" s="96"/>
      <c r="N5" s="408"/>
      <c r="O5" s="408"/>
      <c r="P5" s="367"/>
    </row>
    <row r="6" spans="1:16" ht="15.75" x14ac:dyDescent="0.25">
      <c r="B6" s="513"/>
      <c r="C6" s="443"/>
      <c r="D6" s="408"/>
      <c r="E6" s="14"/>
      <c r="F6" s="7"/>
      <c r="G6" s="7"/>
      <c r="H6" s="410"/>
      <c r="I6" s="35"/>
      <c r="J6" s="7"/>
      <c r="K6" s="7"/>
      <c r="L6" s="317"/>
      <c r="M6" s="318"/>
      <c r="N6" s="408"/>
      <c r="O6" s="408"/>
      <c r="P6" s="367"/>
    </row>
    <row r="7" spans="1:16" ht="15.75" x14ac:dyDescent="0.25">
      <c r="B7" s="424"/>
      <c r="C7" s="444"/>
      <c r="D7" s="408"/>
      <c r="E7" s="15"/>
      <c r="F7" s="8"/>
      <c r="G7" s="8"/>
      <c r="H7" s="8"/>
      <c r="I7" s="35"/>
      <c r="J7" s="7"/>
      <c r="K7" s="8"/>
      <c r="L7" s="319"/>
      <c r="M7" s="320"/>
      <c r="N7" s="408"/>
      <c r="O7" s="408"/>
      <c r="P7" s="367"/>
    </row>
    <row r="8" spans="1:16" ht="17.100000000000001" customHeight="1" x14ac:dyDescent="0.25">
      <c r="A8" s="279" t="s">
        <v>123</v>
      </c>
      <c r="B8" s="280" t="s">
        <v>36</v>
      </c>
      <c r="C8" s="281" t="s">
        <v>31</v>
      </c>
      <c r="D8" s="365"/>
      <c r="E8" s="304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7</v>
      </c>
      <c r="L8" s="321" t="s">
        <v>32</v>
      </c>
      <c r="M8" s="322" t="s">
        <v>40</v>
      </c>
      <c r="N8" s="409"/>
      <c r="O8" s="409"/>
      <c r="P8" s="368"/>
    </row>
    <row r="9" spans="1:16" ht="17.100000000000001" customHeight="1" x14ac:dyDescent="0.25">
      <c r="A9" s="53">
        <v>1</v>
      </c>
      <c r="B9" s="54">
        <v>1179</v>
      </c>
      <c r="C9" s="55" t="s">
        <v>126</v>
      </c>
      <c r="D9" s="131">
        <f t="shared" ref="D9:D17" si="0">(LARGE(H9:K9,1)-LARGE(H9:K9,2))</f>
        <v>52</v>
      </c>
      <c r="E9" s="132">
        <v>141</v>
      </c>
      <c r="F9" s="132">
        <v>3</v>
      </c>
      <c r="G9" s="132">
        <v>2</v>
      </c>
      <c r="H9" s="132">
        <v>146</v>
      </c>
      <c r="I9" s="132">
        <v>33</v>
      </c>
      <c r="J9" s="132">
        <v>21</v>
      </c>
      <c r="K9" s="132">
        <v>94</v>
      </c>
      <c r="L9" s="132">
        <v>0</v>
      </c>
      <c r="M9" s="132">
        <v>3</v>
      </c>
      <c r="N9" s="132">
        <v>297</v>
      </c>
      <c r="O9" s="132">
        <v>491</v>
      </c>
      <c r="P9" s="133">
        <f t="shared" ref="P9:P17" si="1">N9/O9</f>
        <v>0.60488798370672103</v>
      </c>
    </row>
    <row r="10" spans="1:16" ht="17.100000000000001" customHeight="1" x14ac:dyDescent="0.25">
      <c r="A10" s="59" t="s">
        <v>214</v>
      </c>
      <c r="B10" s="60">
        <v>1179</v>
      </c>
      <c r="C10" s="61" t="s">
        <v>9</v>
      </c>
      <c r="D10" s="137">
        <f t="shared" si="0"/>
        <v>52</v>
      </c>
      <c r="E10" s="138">
        <v>141</v>
      </c>
      <c r="F10" s="138">
        <v>3</v>
      </c>
      <c r="G10" s="138">
        <v>2</v>
      </c>
      <c r="H10" s="138">
        <v>146</v>
      </c>
      <c r="I10" s="138">
        <v>33</v>
      </c>
      <c r="J10" s="138">
        <v>21</v>
      </c>
      <c r="K10" s="138">
        <v>94</v>
      </c>
      <c r="L10" s="138">
        <v>0</v>
      </c>
      <c r="M10" s="138">
        <v>3</v>
      </c>
      <c r="N10" s="138">
        <v>297</v>
      </c>
      <c r="O10" s="138">
        <v>491</v>
      </c>
      <c r="P10" s="139">
        <f t="shared" si="1"/>
        <v>0.60488798370672103</v>
      </c>
    </row>
    <row r="11" spans="1:16" ht="17.100000000000001" customHeight="1" x14ac:dyDescent="0.25">
      <c r="A11" s="65">
        <v>2</v>
      </c>
      <c r="B11" s="66">
        <v>1180</v>
      </c>
      <c r="C11" s="67" t="s">
        <v>126</v>
      </c>
      <c r="D11" s="140">
        <f t="shared" si="0"/>
        <v>100</v>
      </c>
      <c r="E11" s="141">
        <v>165</v>
      </c>
      <c r="F11" s="141">
        <v>1</v>
      </c>
      <c r="G11" s="141">
        <v>2</v>
      </c>
      <c r="H11" s="141">
        <v>168</v>
      </c>
      <c r="I11" s="141">
        <v>24</v>
      </c>
      <c r="J11" s="141">
        <v>22</v>
      </c>
      <c r="K11" s="141">
        <v>68</v>
      </c>
      <c r="L11" s="141">
        <v>0</v>
      </c>
      <c r="M11" s="141">
        <v>2</v>
      </c>
      <c r="N11" s="141">
        <v>284</v>
      </c>
      <c r="O11" s="141">
        <v>451</v>
      </c>
      <c r="P11" s="142">
        <f t="shared" si="1"/>
        <v>0.62971175166297122</v>
      </c>
    </row>
    <row r="12" spans="1:16" ht="17.100000000000001" customHeight="1" x14ac:dyDescent="0.25">
      <c r="A12" s="59" t="s">
        <v>214</v>
      </c>
      <c r="B12" s="60">
        <v>1180</v>
      </c>
      <c r="C12" s="61" t="s">
        <v>9</v>
      </c>
      <c r="D12" s="137">
        <f t="shared" si="0"/>
        <v>100</v>
      </c>
      <c r="E12" s="138">
        <v>165</v>
      </c>
      <c r="F12" s="138">
        <v>1</v>
      </c>
      <c r="G12" s="138">
        <v>2</v>
      </c>
      <c r="H12" s="138">
        <v>168</v>
      </c>
      <c r="I12" s="138">
        <v>24</v>
      </c>
      <c r="J12" s="138">
        <v>22</v>
      </c>
      <c r="K12" s="138">
        <v>68</v>
      </c>
      <c r="L12" s="138">
        <v>0</v>
      </c>
      <c r="M12" s="138">
        <v>2</v>
      </c>
      <c r="N12" s="138">
        <v>284</v>
      </c>
      <c r="O12" s="138">
        <v>451</v>
      </c>
      <c r="P12" s="139">
        <f t="shared" si="1"/>
        <v>0.62971175166297122</v>
      </c>
    </row>
    <row r="13" spans="1:16" ht="17.100000000000001" customHeight="1" x14ac:dyDescent="0.25">
      <c r="A13" s="65">
        <v>3</v>
      </c>
      <c r="B13" s="66">
        <v>1181</v>
      </c>
      <c r="C13" s="67" t="s">
        <v>126</v>
      </c>
      <c r="D13" s="140">
        <f t="shared" si="0"/>
        <v>132</v>
      </c>
      <c r="E13" s="141">
        <v>178</v>
      </c>
      <c r="F13" s="141">
        <v>8</v>
      </c>
      <c r="G13" s="141">
        <v>3</v>
      </c>
      <c r="H13" s="141">
        <v>189</v>
      </c>
      <c r="I13" s="141">
        <v>19</v>
      </c>
      <c r="J13" s="141">
        <v>22</v>
      </c>
      <c r="K13" s="141">
        <v>57</v>
      </c>
      <c r="L13" s="141">
        <v>0</v>
      </c>
      <c r="M13" s="141">
        <v>2</v>
      </c>
      <c r="N13" s="141">
        <v>289</v>
      </c>
      <c r="O13" s="141">
        <v>479</v>
      </c>
      <c r="P13" s="142">
        <f t="shared" si="1"/>
        <v>0.60334029227557406</v>
      </c>
    </row>
    <row r="14" spans="1:16" ht="17.100000000000001" customHeight="1" x14ac:dyDescent="0.25">
      <c r="A14" s="59" t="s">
        <v>214</v>
      </c>
      <c r="B14" s="60">
        <v>1181</v>
      </c>
      <c r="C14" s="61" t="s">
        <v>9</v>
      </c>
      <c r="D14" s="137">
        <f t="shared" si="0"/>
        <v>132</v>
      </c>
      <c r="E14" s="138">
        <v>178</v>
      </c>
      <c r="F14" s="138">
        <v>8</v>
      </c>
      <c r="G14" s="138">
        <v>3</v>
      </c>
      <c r="H14" s="138">
        <v>189</v>
      </c>
      <c r="I14" s="138">
        <v>19</v>
      </c>
      <c r="J14" s="138">
        <v>22</v>
      </c>
      <c r="K14" s="138">
        <v>57</v>
      </c>
      <c r="L14" s="138">
        <v>0</v>
      </c>
      <c r="M14" s="138">
        <v>2</v>
      </c>
      <c r="N14" s="138">
        <v>289</v>
      </c>
      <c r="O14" s="138">
        <v>479</v>
      </c>
      <c r="P14" s="139">
        <f t="shared" si="1"/>
        <v>0.60334029227557406</v>
      </c>
    </row>
    <row r="15" spans="1:16" ht="17.100000000000001" customHeight="1" x14ac:dyDescent="0.25">
      <c r="A15" s="65">
        <v>4</v>
      </c>
      <c r="B15" s="66">
        <v>1182</v>
      </c>
      <c r="C15" s="67" t="s">
        <v>126</v>
      </c>
      <c r="D15" s="140">
        <f t="shared" si="0"/>
        <v>28</v>
      </c>
      <c r="E15" s="141">
        <v>92</v>
      </c>
      <c r="F15" s="141">
        <v>0</v>
      </c>
      <c r="G15" s="141">
        <v>0</v>
      </c>
      <c r="H15" s="141">
        <v>92</v>
      </c>
      <c r="I15" s="141">
        <v>1</v>
      </c>
      <c r="J15" s="141">
        <v>11</v>
      </c>
      <c r="K15" s="141">
        <v>64</v>
      </c>
      <c r="L15" s="141">
        <v>0</v>
      </c>
      <c r="M15" s="141">
        <v>1</v>
      </c>
      <c r="N15" s="141">
        <v>169</v>
      </c>
      <c r="O15" s="141">
        <v>213</v>
      </c>
      <c r="P15" s="142">
        <f t="shared" si="1"/>
        <v>0.79342723004694837</v>
      </c>
    </row>
    <row r="16" spans="1:16" ht="17.100000000000001" customHeight="1" x14ac:dyDescent="0.25">
      <c r="A16" s="71">
        <v>5</v>
      </c>
      <c r="B16" s="72">
        <v>1182</v>
      </c>
      <c r="C16" s="73" t="s">
        <v>130</v>
      </c>
      <c r="D16" s="134">
        <f t="shared" si="0"/>
        <v>28</v>
      </c>
      <c r="E16" s="135">
        <v>89</v>
      </c>
      <c r="F16" s="135">
        <v>2</v>
      </c>
      <c r="G16" s="135">
        <v>0</v>
      </c>
      <c r="H16" s="135">
        <v>91</v>
      </c>
      <c r="I16" s="135">
        <v>12</v>
      </c>
      <c r="J16" s="135">
        <v>7</v>
      </c>
      <c r="K16" s="135">
        <v>63</v>
      </c>
      <c r="L16" s="135">
        <v>0</v>
      </c>
      <c r="M16" s="135">
        <v>4</v>
      </c>
      <c r="N16" s="135">
        <v>177</v>
      </c>
      <c r="O16" s="135">
        <v>234</v>
      </c>
      <c r="P16" s="136">
        <f t="shared" si="1"/>
        <v>0.75641025641025639</v>
      </c>
    </row>
    <row r="17" spans="1:16" ht="17.100000000000001" customHeight="1" x14ac:dyDescent="0.25">
      <c r="A17" s="77" t="s">
        <v>214</v>
      </c>
      <c r="B17" s="78">
        <v>1182</v>
      </c>
      <c r="C17" s="79" t="s">
        <v>11</v>
      </c>
      <c r="D17" s="152">
        <f t="shared" si="0"/>
        <v>56</v>
      </c>
      <c r="E17" s="145">
        <v>181</v>
      </c>
      <c r="F17" s="145">
        <v>2</v>
      </c>
      <c r="G17" s="145">
        <v>0</v>
      </c>
      <c r="H17" s="145">
        <v>183</v>
      </c>
      <c r="I17" s="145">
        <v>13</v>
      </c>
      <c r="J17" s="145">
        <v>18</v>
      </c>
      <c r="K17" s="145">
        <v>127</v>
      </c>
      <c r="L17" s="145">
        <v>0</v>
      </c>
      <c r="M17" s="145">
        <v>5</v>
      </c>
      <c r="N17" s="145">
        <v>346</v>
      </c>
      <c r="O17" s="145">
        <v>447</v>
      </c>
      <c r="P17" s="146">
        <f t="shared" si="1"/>
        <v>0.77404921700223717</v>
      </c>
    </row>
    <row r="18" spans="1:16" ht="11.1" customHeight="1" x14ac:dyDescent="0.25">
      <c r="B18" s="2"/>
      <c r="C18" s="2"/>
      <c r="D18" s="2"/>
    </row>
    <row r="19" spans="1:16" ht="17.100000000000001" customHeight="1" x14ac:dyDescent="0.3">
      <c r="A19" s="427" t="s">
        <v>43</v>
      </c>
      <c r="B19" s="405"/>
      <c r="C19" s="406"/>
      <c r="D19" s="407" t="s">
        <v>35</v>
      </c>
      <c r="E19" s="512" t="s">
        <v>234</v>
      </c>
      <c r="F19" s="512"/>
      <c r="G19" s="512"/>
      <c r="H19" s="512"/>
      <c r="I19" s="512"/>
      <c r="J19" s="512"/>
      <c r="K19" s="512"/>
      <c r="L19" s="512"/>
      <c r="M19" s="512"/>
      <c r="N19" s="407" t="s">
        <v>39</v>
      </c>
      <c r="O19" s="407" t="s">
        <v>211</v>
      </c>
      <c r="P19" s="366" t="s">
        <v>33</v>
      </c>
    </row>
    <row r="20" spans="1:16" ht="15.95" customHeight="1" x14ac:dyDescent="0.25">
      <c r="A20" s="431" t="s">
        <v>123</v>
      </c>
      <c r="B20" s="425" t="s">
        <v>25</v>
      </c>
      <c r="C20" s="425" t="s">
        <v>26</v>
      </c>
      <c r="D20" s="408"/>
      <c r="E20" s="14"/>
      <c r="F20" s="7"/>
      <c r="G20" s="52" t="s">
        <v>38</v>
      </c>
      <c r="H20" s="410" t="s">
        <v>34</v>
      </c>
      <c r="I20" s="35"/>
      <c r="J20" s="6"/>
      <c r="K20" s="7"/>
      <c r="L20" s="43"/>
      <c r="M20" s="96"/>
      <c r="N20" s="408"/>
      <c r="O20" s="408"/>
      <c r="P20" s="367"/>
    </row>
    <row r="21" spans="1:16" ht="15.75" x14ac:dyDescent="0.25">
      <c r="A21" s="432"/>
      <c r="B21" s="360"/>
      <c r="C21" s="360"/>
      <c r="D21" s="408"/>
      <c r="E21" s="14"/>
      <c r="F21" s="7"/>
      <c r="G21" s="7"/>
      <c r="H21" s="410"/>
      <c r="I21" s="35"/>
      <c r="J21" s="7"/>
      <c r="K21" s="7"/>
      <c r="L21" s="317"/>
      <c r="M21" s="318"/>
      <c r="N21" s="408"/>
      <c r="O21" s="408"/>
      <c r="P21" s="367"/>
    </row>
    <row r="22" spans="1:16" ht="15.75" x14ac:dyDescent="0.25">
      <c r="A22" s="432"/>
      <c r="B22" s="360"/>
      <c r="C22" s="360"/>
      <c r="D22" s="408"/>
      <c r="E22" s="15"/>
      <c r="F22" s="8"/>
      <c r="G22" s="8"/>
      <c r="H22" s="8"/>
      <c r="I22" s="35"/>
      <c r="J22" s="7"/>
      <c r="K22" s="8"/>
      <c r="L22" s="319"/>
      <c r="M22" s="320"/>
      <c r="N22" s="408"/>
      <c r="O22" s="408"/>
      <c r="P22" s="367"/>
    </row>
    <row r="23" spans="1:16" ht="17.100000000000001" customHeight="1" x14ac:dyDescent="0.25">
      <c r="A23" s="433"/>
      <c r="B23" s="360"/>
      <c r="C23" s="426"/>
      <c r="D23" s="365"/>
      <c r="E23" s="304" t="s">
        <v>0</v>
      </c>
      <c r="F23" s="294" t="s">
        <v>2</v>
      </c>
      <c r="G23" s="294" t="s">
        <v>8</v>
      </c>
      <c r="H23" s="294" t="s">
        <v>34</v>
      </c>
      <c r="I23" s="294" t="s">
        <v>1</v>
      </c>
      <c r="J23" s="294" t="s">
        <v>4</v>
      </c>
      <c r="K23" s="294" t="s">
        <v>7</v>
      </c>
      <c r="L23" s="321" t="s">
        <v>32</v>
      </c>
      <c r="M23" s="322" t="s">
        <v>40</v>
      </c>
      <c r="N23" s="409"/>
      <c r="O23" s="409"/>
      <c r="P23" s="368"/>
    </row>
    <row r="24" spans="1:16" s="30" customFormat="1" ht="17.100000000000001" customHeight="1" x14ac:dyDescent="0.25">
      <c r="A24" s="434" t="s">
        <v>214</v>
      </c>
      <c r="B24" s="517">
        <v>4</v>
      </c>
      <c r="C24" s="517">
        <v>5</v>
      </c>
      <c r="D24" s="124">
        <f>(LARGE(H24:K24,1)-LARGE(H24:K24,2))</f>
        <v>340</v>
      </c>
      <c r="E24" s="125">
        <f>SUM(E9:E17)/2</f>
        <v>665</v>
      </c>
      <c r="F24" s="125">
        <f t="shared" ref="F24:O24" si="2">SUM(F9:F17)/2</f>
        <v>14</v>
      </c>
      <c r="G24" s="125">
        <f t="shared" si="2"/>
        <v>7</v>
      </c>
      <c r="H24" s="155">
        <f t="shared" si="2"/>
        <v>686</v>
      </c>
      <c r="I24" s="155">
        <f t="shared" si="2"/>
        <v>89</v>
      </c>
      <c r="J24" s="155">
        <f t="shared" si="2"/>
        <v>83</v>
      </c>
      <c r="K24" s="155">
        <f t="shared" si="2"/>
        <v>346</v>
      </c>
      <c r="L24" s="125">
        <f t="shared" si="2"/>
        <v>0</v>
      </c>
      <c r="M24" s="125">
        <f t="shared" si="2"/>
        <v>12</v>
      </c>
      <c r="N24" s="33">
        <f>SUM(H24:M24)</f>
        <v>1216</v>
      </c>
      <c r="O24" s="125">
        <f t="shared" si="2"/>
        <v>1868</v>
      </c>
      <c r="P24" s="126">
        <f>N24/O24</f>
        <v>0.65096359743040688</v>
      </c>
    </row>
    <row r="25" spans="1:16" s="30" customFormat="1" ht="17.100000000000001" customHeight="1" x14ac:dyDescent="0.25">
      <c r="A25" s="435"/>
      <c r="B25" s="517"/>
      <c r="C25" s="517"/>
      <c r="D25" s="127">
        <f t="shared" ref="D25:N25" si="3">D24/$N24</f>
        <v>0.27960526315789475</v>
      </c>
      <c r="E25" s="127">
        <f t="shared" si="3"/>
        <v>0.546875</v>
      </c>
      <c r="F25" s="127">
        <f t="shared" si="3"/>
        <v>1.1513157894736841E-2</v>
      </c>
      <c r="G25" s="127">
        <f t="shared" si="3"/>
        <v>5.7565789473684207E-3</v>
      </c>
      <c r="H25" s="127">
        <f t="shared" si="3"/>
        <v>0.56414473684210531</v>
      </c>
      <c r="I25" s="127">
        <f t="shared" si="3"/>
        <v>7.3190789473684209E-2</v>
      </c>
      <c r="J25" s="127">
        <f t="shared" si="3"/>
        <v>6.8256578947368418E-2</v>
      </c>
      <c r="K25" s="127">
        <f t="shared" si="3"/>
        <v>0.28453947368421051</v>
      </c>
      <c r="L25" s="127">
        <f t="shared" si="3"/>
        <v>0</v>
      </c>
      <c r="M25" s="127">
        <f t="shared" si="3"/>
        <v>9.8684210526315784E-3</v>
      </c>
      <c r="N25" s="127">
        <f t="shared" si="3"/>
        <v>1</v>
      </c>
      <c r="O25" s="128"/>
      <c r="P25" s="128"/>
    </row>
    <row r="26" spans="1:16" ht="11.1" customHeight="1" x14ac:dyDescent="0.25">
      <c r="B26" s="2"/>
      <c r="C26" s="2"/>
      <c r="D26" s="2"/>
    </row>
    <row r="27" spans="1:16" ht="17.100000000000001" customHeight="1" x14ac:dyDescent="0.3">
      <c r="A27" s="427" t="s">
        <v>43</v>
      </c>
      <c r="B27" s="405"/>
      <c r="C27" s="406"/>
      <c r="D27" s="407" t="s">
        <v>35</v>
      </c>
      <c r="E27" s="512" t="s">
        <v>235</v>
      </c>
      <c r="F27" s="512"/>
      <c r="G27" s="512"/>
      <c r="H27" s="512"/>
      <c r="I27" s="512"/>
      <c r="J27" s="512"/>
      <c r="K27" s="512"/>
      <c r="L27" s="512"/>
      <c r="M27" s="512"/>
      <c r="N27" s="407" t="s">
        <v>39</v>
      </c>
      <c r="O27" s="407" t="s">
        <v>211</v>
      </c>
      <c r="P27" s="366" t="s">
        <v>33</v>
      </c>
    </row>
    <row r="28" spans="1:16" ht="15.95" customHeight="1" x14ac:dyDescent="0.25">
      <c r="A28" s="431" t="s">
        <v>123</v>
      </c>
      <c r="B28" s="425" t="s">
        <v>25</v>
      </c>
      <c r="C28" s="425" t="s">
        <v>26</v>
      </c>
      <c r="D28" s="408"/>
      <c r="E28" s="415"/>
      <c r="F28" s="416"/>
      <c r="G28" s="421"/>
      <c r="H28" s="416"/>
      <c r="I28" s="35"/>
      <c r="J28" s="6"/>
      <c r="K28" s="7"/>
      <c r="L28" s="43"/>
      <c r="M28" s="96"/>
      <c r="N28" s="408"/>
      <c r="O28" s="408"/>
      <c r="P28" s="367"/>
    </row>
    <row r="29" spans="1:16" ht="15.75" x14ac:dyDescent="0.25">
      <c r="A29" s="432"/>
      <c r="B29" s="360"/>
      <c r="C29" s="360"/>
      <c r="D29" s="408"/>
      <c r="E29" s="417"/>
      <c r="F29" s="418"/>
      <c r="G29" s="422"/>
      <c r="H29" s="418"/>
      <c r="I29" s="35"/>
      <c r="J29" s="7"/>
      <c r="K29" s="7"/>
      <c r="L29" s="317"/>
      <c r="M29" s="318"/>
      <c r="N29" s="408"/>
      <c r="O29" s="408"/>
      <c r="P29" s="367"/>
    </row>
    <row r="30" spans="1:16" ht="15.75" x14ac:dyDescent="0.25">
      <c r="A30" s="432"/>
      <c r="B30" s="360"/>
      <c r="C30" s="360"/>
      <c r="D30" s="408"/>
      <c r="E30" s="456"/>
      <c r="F30" s="450"/>
      <c r="G30" s="451"/>
      <c r="H30" s="450"/>
      <c r="I30" s="35"/>
      <c r="J30" s="7"/>
      <c r="K30" s="8"/>
      <c r="L30" s="319"/>
      <c r="M30" s="320"/>
      <c r="N30" s="408"/>
      <c r="O30" s="408"/>
      <c r="P30" s="367"/>
    </row>
    <row r="31" spans="1:16" ht="17.100000000000001" customHeight="1" x14ac:dyDescent="0.25">
      <c r="A31" s="433"/>
      <c r="B31" s="360"/>
      <c r="C31" s="426"/>
      <c r="D31" s="365"/>
      <c r="E31" s="457" t="s">
        <v>0</v>
      </c>
      <c r="F31" s="453"/>
      <c r="G31" s="454" t="s">
        <v>2</v>
      </c>
      <c r="H31" s="453"/>
      <c r="I31" s="294" t="s">
        <v>1</v>
      </c>
      <c r="J31" s="294" t="s">
        <v>4</v>
      </c>
      <c r="K31" s="294" t="s">
        <v>7</v>
      </c>
      <c r="L31" s="321" t="s">
        <v>32</v>
      </c>
      <c r="M31" s="322" t="s">
        <v>40</v>
      </c>
      <c r="N31" s="409"/>
      <c r="O31" s="409"/>
      <c r="P31" s="368"/>
    </row>
    <row r="32" spans="1:16" s="30" customFormat="1" ht="17.100000000000001" customHeight="1" x14ac:dyDescent="0.25">
      <c r="A32" s="434" t="s">
        <v>214</v>
      </c>
      <c r="B32" s="517">
        <v>4</v>
      </c>
      <c r="C32" s="517">
        <v>5</v>
      </c>
      <c r="D32" s="33">
        <f>E32-K32</f>
        <v>322.71546052631578</v>
      </c>
      <c r="E32" s="489">
        <f>ROUND(G24/2,0)+E24</f>
        <v>669</v>
      </c>
      <c r="F32" s="490"/>
      <c r="G32" s="489">
        <f>INT(G24/2)+F24</f>
        <v>17</v>
      </c>
      <c r="H32" s="490"/>
      <c r="I32" s="209">
        <f>SUM(I21:I25)</f>
        <v>89.073190789473685</v>
      </c>
      <c r="J32" s="209">
        <f>SUM(J21:J25)</f>
        <v>83.06825657894737</v>
      </c>
      <c r="K32" s="209">
        <f>SUM(K21:K25)</f>
        <v>346.28453947368422</v>
      </c>
      <c r="L32" s="125">
        <f>SUM(L21:L25)</f>
        <v>0</v>
      </c>
      <c r="M32" s="125">
        <f>SUM(M21:M25)</f>
        <v>12.009868421052632</v>
      </c>
      <c r="N32" s="33">
        <f>INT(SUM(E32:M32))</f>
        <v>1216</v>
      </c>
      <c r="O32" s="125">
        <f>SUM(O21:O25)</f>
        <v>1868</v>
      </c>
      <c r="P32" s="126">
        <f>P24</f>
        <v>0.65096359743040688</v>
      </c>
    </row>
    <row r="33" spans="1:16" s="30" customFormat="1" ht="17.100000000000001" customHeight="1" x14ac:dyDescent="0.25">
      <c r="A33" s="435"/>
      <c r="B33" s="517"/>
      <c r="C33" s="517"/>
      <c r="D33" s="127">
        <f>D32/$N32</f>
        <v>0.26539100372229918</v>
      </c>
      <c r="E33" s="445">
        <f>E32/$N32</f>
        <v>0.55016447368421051</v>
      </c>
      <c r="F33" s="446"/>
      <c r="G33" s="445">
        <f>G32/$N32</f>
        <v>1.3980263157894737E-2</v>
      </c>
      <c r="H33" s="446"/>
      <c r="I33" s="127">
        <f t="shared" ref="I33:N33" si="4">I32/$N32</f>
        <v>7.3250979267659277E-2</v>
      </c>
      <c r="J33" s="127">
        <f t="shared" si="4"/>
        <v>6.8312711002423823E-2</v>
      </c>
      <c r="K33" s="127">
        <f t="shared" si="4"/>
        <v>0.28477346996191139</v>
      </c>
      <c r="L33" s="127">
        <f t="shared" si="4"/>
        <v>0</v>
      </c>
      <c r="M33" s="127">
        <f t="shared" si="4"/>
        <v>9.8765365304709137E-3</v>
      </c>
      <c r="N33" s="127">
        <f t="shared" si="4"/>
        <v>1</v>
      </c>
      <c r="O33" s="128"/>
      <c r="P33" s="128"/>
    </row>
    <row r="34" spans="1:16" x14ac:dyDescent="0.25">
      <c r="B34" s="2"/>
      <c r="C34" s="2"/>
      <c r="D34" s="2"/>
    </row>
    <row r="35" spans="1:16" x14ac:dyDescent="0.25">
      <c r="B35" s="2"/>
      <c r="C35" s="2"/>
      <c r="D35" s="2"/>
    </row>
    <row r="36" spans="1:16" x14ac:dyDescent="0.25">
      <c r="B36" s="2"/>
      <c r="C36" s="2"/>
      <c r="D36" s="2"/>
    </row>
    <row r="37" spans="1:16" x14ac:dyDescent="0.25">
      <c r="B37" s="2"/>
      <c r="C37" s="2"/>
      <c r="D37" s="2"/>
    </row>
    <row r="38" spans="1:16" x14ac:dyDescent="0.25">
      <c r="B38" s="2"/>
      <c r="C38" s="2"/>
      <c r="D38" s="2"/>
    </row>
    <row r="39" spans="1:16" x14ac:dyDescent="0.25">
      <c r="B39" s="2"/>
      <c r="C39" s="2"/>
      <c r="D39" s="2"/>
    </row>
    <row r="40" spans="1:16" x14ac:dyDescent="0.25">
      <c r="B40" s="2"/>
      <c r="C40" s="2"/>
      <c r="D40" s="2"/>
    </row>
    <row r="41" spans="1:16" x14ac:dyDescent="0.25">
      <c r="B41" s="2"/>
      <c r="C41" s="2"/>
      <c r="D41" s="2"/>
    </row>
    <row r="42" spans="1:16" x14ac:dyDescent="0.25">
      <c r="B42" s="2"/>
      <c r="C42" s="2"/>
      <c r="D42" s="2"/>
    </row>
    <row r="43" spans="1:16" x14ac:dyDescent="0.25">
      <c r="B43" s="2"/>
      <c r="C43" s="2"/>
      <c r="D43" s="2"/>
    </row>
    <row r="44" spans="1:16" x14ac:dyDescent="0.25">
      <c r="B44" s="2"/>
      <c r="C44" s="2"/>
      <c r="D44" s="2"/>
    </row>
    <row r="45" spans="1:16" x14ac:dyDescent="0.25">
      <c r="B45" s="2"/>
      <c r="C45" s="2"/>
      <c r="D45" s="2"/>
    </row>
    <row r="46" spans="1:16" x14ac:dyDescent="0.25">
      <c r="B46" s="2"/>
      <c r="C46" s="2"/>
      <c r="D46" s="2"/>
    </row>
    <row r="47" spans="1:16" x14ac:dyDescent="0.25">
      <c r="B47" s="2"/>
      <c r="C47" s="2"/>
      <c r="D47" s="2"/>
    </row>
    <row r="48" spans="1:16" x14ac:dyDescent="0.25">
      <c r="B48" s="2"/>
      <c r="C48" s="2"/>
      <c r="D48" s="2"/>
    </row>
    <row r="49" spans="2:4" x14ac:dyDescent="0.25">
      <c r="B49" s="2"/>
      <c r="C49" s="2"/>
      <c r="D49" s="2"/>
    </row>
    <row r="50" spans="2:4" x14ac:dyDescent="0.25">
      <c r="B50" s="2"/>
      <c r="C50" s="2"/>
      <c r="D50" s="2"/>
    </row>
    <row r="51" spans="2:4" x14ac:dyDescent="0.25">
      <c r="B51" s="2"/>
      <c r="C51" s="2"/>
      <c r="D51" s="2"/>
    </row>
    <row r="52" spans="2:4" x14ac:dyDescent="0.25">
      <c r="B52" s="2"/>
      <c r="C52" s="2"/>
      <c r="D52" s="2"/>
    </row>
    <row r="53" spans="2:4" x14ac:dyDescent="0.25">
      <c r="B53" s="2"/>
      <c r="C53" s="2"/>
      <c r="D53" s="2"/>
    </row>
    <row r="54" spans="2:4" x14ac:dyDescent="0.25">
      <c r="B54" s="2"/>
      <c r="C54" s="2"/>
      <c r="D54" s="2"/>
    </row>
    <row r="55" spans="2:4" x14ac:dyDescent="0.25">
      <c r="B55" s="2"/>
      <c r="C55" s="2"/>
      <c r="D55" s="2"/>
    </row>
    <row r="56" spans="2:4" x14ac:dyDescent="0.25">
      <c r="B56" s="2"/>
      <c r="C56" s="2"/>
      <c r="D56" s="2"/>
    </row>
    <row r="57" spans="2:4" x14ac:dyDescent="0.25">
      <c r="B57" s="2"/>
      <c r="C57" s="2"/>
      <c r="D57" s="2"/>
    </row>
    <row r="58" spans="2:4" x14ac:dyDescent="0.25">
      <c r="B58" s="2"/>
      <c r="C58" s="2"/>
      <c r="D58" s="2"/>
    </row>
    <row r="59" spans="2:4" x14ac:dyDescent="0.25">
      <c r="B59" s="2"/>
      <c r="C59" s="2"/>
      <c r="D59" s="2"/>
    </row>
    <row r="60" spans="2:4" x14ac:dyDescent="0.25">
      <c r="B60" s="2"/>
      <c r="C60" s="2"/>
      <c r="D60" s="2"/>
    </row>
    <row r="61" spans="2:4" x14ac:dyDescent="0.25">
      <c r="B61" s="2"/>
      <c r="C61" s="2"/>
      <c r="D61" s="2"/>
    </row>
    <row r="62" spans="2:4" x14ac:dyDescent="0.25">
      <c r="B62" s="2"/>
      <c r="C62" s="2"/>
      <c r="D62" s="2"/>
    </row>
    <row r="63" spans="2:4" x14ac:dyDescent="0.25">
      <c r="B63" s="2"/>
      <c r="C63" s="2"/>
      <c r="D63" s="2"/>
    </row>
    <row r="64" spans="2:4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</sheetData>
  <mergeCells count="40">
    <mergeCell ref="E28:F30"/>
    <mergeCell ref="G28:H30"/>
    <mergeCell ref="E31:F31"/>
    <mergeCell ref="G31:H31"/>
    <mergeCell ref="H5:H6"/>
    <mergeCell ref="B5:C7"/>
    <mergeCell ref="D19:D23"/>
    <mergeCell ref="E19:M19"/>
    <mergeCell ref="A20:A23"/>
    <mergeCell ref="A19:C19"/>
    <mergeCell ref="B20:B23"/>
    <mergeCell ref="C20:C23"/>
    <mergeCell ref="H20:H21"/>
    <mergeCell ref="D4:D8"/>
    <mergeCell ref="E4:M4"/>
    <mergeCell ref="G33:H33"/>
    <mergeCell ref="E32:F32"/>
    <mergeCell ref="G32:H32"/>
    <mergeCell ref="A28:A31"/>
    <mergeCell ref="A24:A25"/>
    <mergeCell ref="B28:B31"/>
    <mergeCell ref="C32:C33"/>
    <mergeCell ref="E33:F33"/>
    <mergeCell ref="A32:A33"/>
    <mergeCell ref="B32:B33"/>
    <mergeCell ref="C28:C31"/>
    <mergeCell ref="B24:B25"/>
    <mergeCell ref="C24:C25"/>
    <mergeCell ref="A27:C27"/>
    <mergeCell ref="E27:M27"/>
    <mergeCell ref="D27:D31"/>
    <mergeCell ref="N4:N8"/>
    <mergeCell ref="O4:O8"/>
    <mergeCell ref="P4:P8"/>
    <mergeCell ref="N27:N31"/>
    <mergeCell ref="O27:O31"/>
    <mergeCell ref="P27:P31"/>
    <mergeCell ref="N19:N23"/>
    <mergeCell ref="O19:O23"/>
    <mergeCell ref="P19:P23"/>
  </mergeCells>
  <conditionalFormatting sqref="H10:K10">
    <cfRule type="cellIs" dxfId="509" priority="11" operator="equal">
      <formula>LARGE($H10:$K10,2)</formula>
    </cfRule>
    <cfRule type="cellIs" dxfId="508" priority="12" operator="equal">
      <formula>LARGE($H10:$K10,1)</formula>
    </cfRule>
  </conditionalFormatting>
  <conditionalFormatting sqref="H12:K12">
    <cfRule type="cellIs" dxfId="507" priority="9" operator="equal">
      <formula>LARGE($H12:$K12,2)</formula>
    </cfRule>
    <cfRule type="cellIs" dxfId="506" priority="10" operator="equal">
      <formula>LARGE($H12:$K12,1)</formula>
    </cfRule>
  </conditionalFormatting>
  <conditionalFormatting sqref="H14:K14">
    <cfRule type="cellIs" dxfId="505" priority="7" operator="equal">
      <formula>LARGE($H14:$K14,2)</formula>
    </cfRule>
    <cfRule type="cellIs" dxfId="504" priority="8" operator="equal">
      <formula>LARGE($H14:$K14,1)</formula>
    </cfRule>
  </conditionalFormatting>
  <conditionalFormatting sqref="H17:K17">
    <cfRule type="cellIs" dxfId="503" priority="5" operator="equal">
      <formula>LARGE($H17:$K17,2)</formula>
    </cfRule>
    <cfRule type="cellIs" dxfId="502" priority="6" operator="equal">
      <formula>LARGE($H17:$K17,1)</formula>
    </cfRule>
  </conditionalFormatting>
  <conditionalFormatting sqref="H24:K24">
    <cfRule type="cellIs" dxfId="501" priority="3" operator="equal">
      <formula>LARGE($H24:$K24,2)</formula>
    </cfRule>
    <cfRule type="cellIs" dxfId="500" priority="4" operator="equal">
      <formula>LARGE($H24:$K24,1)</formula>
    </cfRule>
  </conditionalFormatting>
  <conditionalFormatting sqref="E32:K32">
    <cfRule type="cellIs" dxfId="499" priority="1" operator="equal">
      <formula>LARGE($E32:$K32,2)</formula>
    </cfRule>
    <cfRule type="cellIs" dxfId="498" priority="2" operator="equal">
      <formula>LARGE($E32:$K32,1)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2452"/>
  <sheetViews>
    <sheetView view="pageBreakPreview" zoomScaleNormal="195" zoomScaleSheetLayoutView="100" workbookViewId="0">
      <selection activeCell="E106" sqref="E106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bestFit="1" customWidth="1"/>
    <col min="5" max="6" width="13.28515625" customWidth="1"/>
    <col min="7" max="10" width="13.140625" customWidth="1"/>
    <col min="11" max="13" width="13.28515625" customWidth="1"/>
    <col min="14" max="16" width="12.7109375" customWidth="1"/>
  </cols>
  <sheetData>
    <row r="1" spans="1:16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6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6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6" ht="17.100000000000001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407" t="s">
        <v>39</v>
      </c>
      <c r="O4" s="407" t="s">
        <v>211</v>
      </c>
      <c r="P4" s="366" t="s">
        <v>33</v>
      </c>
    </row>
    <row r="5" spans="1:16" ht="15.75" x14ac:dyDescent="0.25">
      <c r="B5" s="513" t="s">
        <v>96</v>
      </c>
      <c r="C5" s="513"/>
      <c r="D5" s="408"/>
      <c r="E5" s="14"/>
      <c r="F5" s="7"/>
      <c r="G5" s="52" t="s">
        <v>38</v>
      </c>
      <c r="H5" s="410" t="s">
        <v>34</v>
      </c>
      <c r="I5" s="35"/>
      <c r="J5" s="6"/>
      <c r="K5" s="7"/>
      <c r="L5" s="43"/>
      <c r="M5" s="96"/>
      <c r="N5" s="408"/>
      <c r="O5" s="408"/>
      <c r="P5" s="367"/>
    </row>
    <row r="6" spans="1:16" ht="15.75" x14ac:dyDescent="0.25">
      <c r="B6" s="513"/>
      <c r="C6" s="513"/>
      <c r="D6" s="408"/>
      <c r="E6" s="14"/>
      <c r="F6" s="7"/>
      <c r="G6" s="7"/>
      <c r="H6" s="410"/>
      <c r="I6" s="35"/>
      <c r="J6" s="7"/>
      <c r="K6" s="7"/>
      <c r="L6" s="317"/>
      <c r="M6" s="318"/>
      <c r="N6" s="408"/>
      <c r="O6" s="408"/>
      <c r="P6" s="367"/>
    </row>
    <row r="7" spans="1:16" ht="15.75" x14ac:dyDescent="0.25">
      <c r="B7" s="424"/>
      <c r="C7" s="424"/>
      <c r="D7" s="408"/>
      <c r="E7" s="15"/>
      <c r="F7" s="8"/>
      <c r="G7" s="8"/>
      <c r="H7" s="8"/>
      <c r="I7" s="35"/>
      <c r="J7" s="7"/>
      <c r="K7" s="8"/>
      <c r="L7" s="319"/>
      <c r="M7" s="320"/>
      <c r="N7" s="408"/>
      <c r="O7" s="408"/>
      <c r="P7" s="367"/>
    </row>
    <row r="8" spans="1:16" ht="17.100000000000001" customHeight="1" x14ac:dyDescent="0.25">
      <c r="A8" s="279" t="s">
        <v>123</v>
      </c>
      <c r="B8" s="280" t="s">
        <v>36</v>
      </c>
      <c r="C8" s="281" t="s">
        <v>31</v>
      </c>
      <c r="D8" s="365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7</v>
      </c>
      <c r="L8" s="321" t="s">
        <v>32</v>
      </c>
      <c r="M8" s="322" t="s">
        <v>40</v>
      </c>
      <c r="N8" s="409"/>
      <c r="O8" s="409"/>
      <c r="P8" s="368"/>
    </row>
    <row r="9" spans="1:16" ht="17.100000000000001" customHeight="1" x14ac:dyDescent="0.25">
      <c r="A9" s="53" t="s">
        <v>216</v>
      </c>
      <c r="B9" s="54">
        <v>1183</v>
      </c>
      <c r="C9" s="55" t="s">
        <v>126</v>
      </c>
      <c r="D9" s="131">
        <f t="shared" ref="D9:D19" si="0">(LARGE(H9:K9,1)-LARGE(H9:K9,2))</f>
        <v>55</v>
      </c>
      <c r="E9" s="132">
        <v>118</v>
      </c>
      <c r="F9" s="132">
        <v>21</v>
      </c>
      <c r="G9" s="132">
        <v>4</v>
      </c>
      <c r="H9" s="132">
        <v>143</v>
      </c>
      <c r="I9" s="132">
        <v>88</v>
      </c>
      <c r="J9" s="132">
        <v>37</v>
      </c>
      <c r="K9" s="132">
        <v>9</v>
      </c>
      <c r="L9" s="132">
        <v>0</v>
      </c>
      <c r="M9" s="132">
        <v>0</v>
      </c>
      <c r="N9" s="132">
        <v>277</v>
      </c>
      <c r="O9" s="132">
        <v>376</v>
      </c>
      <c r="P9" s="133">
        <f t="shared" ref="P9:P19" si="1">N9/O9</f>
        <v>0.73670212765957444</v>
      </c>
    </row>
    <row r="10" spans="1:16" ht="17.100000000000001" customHeight="1" x14ac:dyDescent="0.25">
      <c r="A10" s="71" t="s">
        <v>217</v>
      </c>
      <c r="B10" s="72">
        <v>1183</v>
      </c>
      <c r="C10" s="73" t="s">
        <v>128</v>
      </c>
      <c r="D10" s="134">
        <f t="shared" si="0"/>
        <v>38</v>
      </c>
      <c r="E10" s="135">
        <v>114</v>
      </c>
      <c r="F10" s="135">
        <v>19</v>
      </c>
      <c r="G10" s="135">
        <v>6</v>
      </c>
      <c r="H10" s="135">
        <v>139</v>
      </c>
      <c r="I10" s="135">
        <v>101</v>
      </c>
      <c r="J10" s="135">
        <v>21</v>
      </c>
      <c r="K10" s="135">
        <v>5</v>
      </c>
      <c r="L10" s="135">
        <v>0</v>
      </c>
      <c r="M10" s="135">
        <v>2</v>
      </c>
      <c r="N10" s="135">
        <v>268</v>
      </c>
      <c r="O10" s="135">
        <v>375</v>
      </c>
      <c r="P10" s="136">
        <f t="shared" si="1"/>
        <v>0.71466666666666667</v>
      </c>
    </row>
    <row r="11" spans="1:16" ht="17.100000000000001" customHeight="1" x14ac:dyDescent="0.25">
      <c r="A11" s="59" t="s">
        <v>215</v>
      </c>
      <c r="B11" s="60">
        <v>1183</v>
      </c>
      <c r="C11" s="61" t="s">
        <v>11</v>
      </c>
      <c r="D11" s="137">
        <f t="shared" si="0"/>
        <v>93</v>
      </c>
      <c r="E11" s="138">
        <v>232</v>
      </c>
      <c r="F11" s="138">
        <v>40</v>
      </c>
      <c r="G11" s="138">
        <v>10</v>
      </c>
      <c r="H11" s="138">
        <v>282</v>
      </c>
      <c r="I11" s="138">
        <v>189</v>
      </c>
      <c r="J11" s="138">
        <v>58</v>
      </c>
      <c r="K11" s="138">
        <v>14</v>
      </c>
      <c r="L11" s="138">
        <v>0</v>
      </c>
      <c r="M11" s="138">
        <v>2</v>
      </c>
      <c r="N11" s="138">
        <v>545</v>
      </c>
      <c r="O11" s="138">
        <v>751</v>
      </c>
      <c r="P11" s="139">
        <f t="shared" si="1"/>
        <v>0.72569906790945404</v>
      </c>
    </row>
    <row r="12" spans="1:16" ht="17.100000000000001" customHeight="1" x14ac:dyDescent="0.25">
      <c r="A12" s="65" t="s">
        <v>218</v>
      </c>
      <c r="B12" s="66">
        <v>1184</v>
      </c>
      <c r="C12" s="67" t="s">
        <v>126</v>
      </c>
      <c r="D12" s="140">
        <f t="shared" si="0"/>
        <v>15</v>
      </c>
      <c r="E12" s="141">
        <v>29</v>
      </c>
      <c r="F12" s="141">
        <v>19</v>
      </c>
      <c r="G12" s="141">
        <v>4</v>
      </c>
      <c r="H12" s="141">
        <v>52</v>
      </c>
      <c r="I12" s="141">
        <v>67</v>
      </c>
      <c r="J12" s="141">
        <v>22</v>
      </c>
      <c r="K12" s="141">
        <v>2</v>
      </c>
      <c r="L12" s="141">
        <v>0</v>
      </c>
      <c r="M12" s="141">
        <v>1</v>
      </c>
      <c r="N12" s="141">
        <v>144</v>
      </c>
      <c r="O12" s="141">
        <v>185</v>
      </c>
      <c r="P12" s="142">
        <f t="shared" si="1"/>
        <v>0.77837837837837842</v>
      </c>
    </row>
    <row r="13" spans="1:16" ht="17.100000000000001" customHeight="1" x14ac:dyDescent="0.25">
      <c r="A13" s="59" t="s">
        <v>215</v>
      </c>
      <c r="B13" s="60">
        <v>1184</v>
      </c>
      <c r="C13" s="61" t="s">
        <v>9</v>
      </c>
      <c r="D13" s="137">
        <f t="shared" si="0"/>
        <v>15</v>
      </c>
      <c r="E13" s="138">
        <v>29</v>
      </c>
      <c r="F13" s="138">
        <v>19</v>
      </c>
      <c r="G13" s="138">
        <v>4</v>
      </c>
      <c r="H13" s="138">
        <v>52</v>
      </c>
      <c r="I13" s="138">
        <v>67</v>
      </c>
      <c r="J13" s="138">
        <v>22</v>
      </c>
      <c r="K13" s="138">
        <v>2</v>
      </c>
      <c r="L13" s="138">
        <v>0</v>
      </c>
      <c r="M13" s="138">
        <v>1</v>
      </c>
      <c r="N13" s="138">
        <v>144</v>
      </c>
      <c r="O13" s="138">
        <v>185</v>
      </c>
      <c r="P13" s="139">
        <f t="shared" si="1"/>
        <v>0.77837837837837842</v>
      </c>
    </row>
    <row r="14" spans="1:16" ht="17.100000000000001" customHeight="1" x14ac:dyDescent="0.25">
      <c r="A14" s="65" t="s">
        <v>219</v>
      </c>
      <c r="B14" s="66">
        <v>1187</v>
      </c>
      <c r="C14" s="67" t="s">
        <v>126</v>
      </c>
      <c r="D14" s="140">
        <f t="shared" si="0"/>
        <v>19</v>
      </c>
      <c r="E14" s="141">
        <v>98</v>
      </c>
      <c r="F14" s="141">
        <v>1</v>
      </c>
      <c r="G14" s="141">
        <v>1</v>
      </c>
      <c r="H14" s="141">
        <v>100</v>
      </c>
      <c r="I14" s="141">
        <v>81</v>
      </c>
      <c r="J14" s="141">
        <v>7</v>
      </c>
      <c r="K14" s="141">
        <v>5</v>
      </c>
      <c r="L14" s="141">
        <v>0</v>
      </c>
      <c r="M14" s="141">
        <v>1</v>
      </c>
      <c r="N14" s="141">
        <v>194</v>
      </c>
      <c r="O14" s="141">
        <v>272</v>
      </c>
      <c r="P14" s="142">
        <f t="shared" si="1"/>
        <v>0.71323529411764708</v>
      </c>
    </row>
    <row r="15" spans="1:16" ht="17.100000000000001" customHeight="1" x14ac:dyDescent="0.25">
      <c r="A15" s="59" t="s">
        <v>215</v>
      </c>
      <c r="B15" s="60">
        <v>1187</v>
      </c>
      <c r="C15" s="61" t="s">
        <v>9</v>
      </c>
      <c r="D15" s="137">
        <f t="shared" si="0"/>
        <v>19</v>
      </c>
      <c r="E15" s="138">
        <v>98</v>
      </c>
      <c r="F15" s="138">
        <v>1</v>
      </c>
      <c r="G15" s="138">
        <v>1</v>
      </c>
      <c r="H15" s="138">
        <v>100</v>
      </c>
      <c r="I15" s="138">
        <v>81</v>
      </c>
      <c r="J15" s="138">
        <v>7</v>
      </c>
      <c r="K15" s="138">
        <v>5</v>
      </c>
      <c r="L15" s="138">
        <v>0</v>
      </c>
      <c r="M15" s="138">
        <v>1</v>
      </c>
      <c r="N15" s="138">
        <v>194</v>
      </c>
      <c r="O15" s="138">
        <v>272</v>
      </c>
      <c r="P15" s="139">
        <f t="shared" si="1"/>
        <v>0.71323529411764708</v>
      </c>
    </row>
    <row r="16" spans="1:16" ht="17.100000000000001" customHeight="1" x14ac:dyDescent="0.25">
      <c r="A16" s="65" t="s">
        <v>220</v>
      </c>
      <c r="B16" s="66">
        <v>1188</v>
      </c>
      <c r="C16" s="67" t="s">
        <v>126</v>
      </c>
      <c r="D16" s="140">
        <f t="shared" si="0"/>
        <v>18</v>
      </c>
      <c r="E16" s="141">
        <v>37</v>
      </c>
      <c r="F16" s="141">
        <v>0</v>
      </c>
      <c r="G16" s="141">
        <v>1</v>
      </c>
      <c r="H16" s="141">
        <v>38</v>
      </c>
      <c r="I16" s="141">
        <v>56</v>
      </c>
      <c r="J16" s="141">
        <v>13</v>
      </c>
      <c r="K16" s="141">
        <v>0</v>
      </c>
      <c r="L16" s="141">
        <v>0</v>
      </c>
      <c r="M16" s="141">
        <v>0</v>
      </c>
      <c r="N16" s="141">
        <v>107</v>
      </c>
      <c r="O16" s="141">
        <v>154</v>
      </c>
      <c r="P16" s="142">
        <f t="shared" si="1"/>
        <v>0.69480519480519476</v>
      </c>
    </row>
    <row r="17" spans="1:16" ht="17.100000000000001" customHeight="1" x14ac:dyDescent="0.25">
      <c r="A17" s="59" t="s">
        <v>215</v>
      </c>
      <c r="B17" s="60">
        <v>1188</v>
      </c>
      <c r="C17" s="61" t="s">
        <v>9</v>
      </c>
      <c r="D17" s="137">
        <f t="shared" si="0"/>
        <v>18</v>
      </c>
      <c r="E17" s="138">
        <v>37</v>
      </c>
      <c r="F17" s="138">
        <v>0</v>
      </c>
      <c r="G17" s="138">
        <v>1</v>
      </c>
      <c r="H17" s="138">
        <v>38</v>
      </c>
      <c r="I17" s="138">
        <v>56</v>
      </c>
      <c r="J17" s="138">
        <v>13</v>
      </c>
      <c r="K17" s="138">
        <v>0</v>
      </c>
      <c r="L17" s="138">
        <v>0</v>
      </c>
      <c r="M17" s="138">
        <v>0</v>
      </c>
      <c r="N17" s="138">
        <v>107</v>
      </c>
      <c r="O17" s="138">
        <v>154</v>
      </c>
      <c r="P17" s="139">
        <f t="shared" si="1"/>
        <v>0.69480519480519476</v>
      </c>
    </row>
    <row r="18" spans="1:16" ht="17.100000000000001" customHeight="1" x14ac:dyDescent="0.25">
      <c r="A18" s="65" t="s">
        <v>221</v>
      </c>
      <c r="B18" s="66">
        <v>1190</v>
      </c>
      <c r="C18" s="67" t="s">
        <v>126</v>
      </c>
      <c r="D18" s="140">
        <f t="shared" si="0"/>
        <v>5</v>
      </c>
      <c r="E18" s="141">
        <v>46</v>
      </c>
      <c r="F18" s="141">
        <v>1</v>
      </c>
      <c r="G18" s="141">
        <v>1</v>
      </c>
      <c r="H18" s="141">
        <v>48</v>
      </c>
      <c r="I18" s="141">
        <v>43</v>
      </c>
      <c r="J18" s="141">
        <v>7</v>
      </c>
      <c r="K18" s="141">
        <v>1</v>
      </c>
      <c r="L18" s="141">
        <v>0</v>
      </c>
      <c r="M18" s="141">
        <v>0</v>
      </c>
      <c r="N18" s="141">
        <v>99</v>
      </c>
      <c r="O18" s="141">
        <v>118</v>
      </c>
      <c r="P18" s="142">
        <f t="shared" si="1"/>
        <v>0.83898305084745761</v>
      </c>
    </row>
    <row r="19" spans="1:16" ht="17.100000000000001" customHeight="1" x14ac:dyDescent="0.25">
      <c r="A19" s="77" t="s">
        <v>215</v>
      </c>
      <c r="B19" s="78">
        <v>1190</v>
      </c>
      <c r="C19" s="79" t="s">
        <v>9</v>
      </c>
      <c r="D19" s="152">
        <f t="shared" si="0"/>
        <v>5</v>
      </c>
      <c r="E19" s="145">
        <v>46</v>
      </c>
      <c r="F19" s="145">
        <v>1</v>
      </c>
      <c r="G19" s="145">
        <v>1</v>
      </c>
      <c r="H19" s="145">
        <v>48</v>
      </c>
      <c r="I19" s="145">
        <v>43</v>
      </c>
      <c r="J19" s="145">
        <v>7</v>
      </c>
      <c r="K19" s="145">
        <v>1</v>
      </c>
      <c r="L19" s="145">
        <v>0</v>
      </c>
      <c r="M19" s="145">
        <v>0</v>
      </c>
      <c r="N19" s="145">
        <v>99</v>
      </c>
      <c r="O19" s="145">
        <v>118</v>
      </c>
      <c r="P19" s="146">
        <f t="shared" si="1"/>
        <v>0.83898305084745761</v>
      </c>
    </row>
    <row r="20" spans="1:16" ht="11.1" customHeight="1" x14ac:dyDescent="0.25">
      <c r="D20" s="2"/>
    </row>
    <row r="21" spans="1:16" ht="17.100000000000001" customHeight="1" x14ac:dyDescent="0.3">
      <c r="A21" s="427" t="s">
        <v>43</v>
      </c>
      <c r="B21" s="405"/>
      <c r="C21" s="406"/>
      <c r="D21" s="407" t="s">
        <v>35</v>
      </c>
      <c r="E21" s="512" t="s">
        <v>234</v>
      </c>
      <c r="F21" s="512"/>
      <c r="G21" s="512"/>
      <c r="H21" s="512"/>
      <c r="I21" s="512"/>
      <c r="J21" s="512"/>
      <c r="K21" s="512"/>
      <c r="L21" s="512"/>
      <c r="M21" s="512"/>
      <c r="N21" s="407" t="s">
        <v>39</v>
      </c>
      <c r="O21" s="407" t="s">
        <v>211</v>
      </c>
      <c r="P21" s="366" t="s">
        <v>33</v>
      </c>
    </row>
    <row r="22" spans="1:16" ht="15.95" customHeight="1" x14ac:dyDescent="0.25">
      <c r="A22" s="431" t="s">
        <v>123</v>
      </c>
      <c r="B22" s="425" t="s">
        <v>25</v>
      </c>
      <c r="C22" s="425" t="s">
        <v>26</v>
      </c>
      <c r="D22" s="408"/>
      <c r="E22" s="14"/>
      <c r="F22" s="7"/>
      <c r="G22" s="52" t="s">
        <v>38</v>
      </c>
      <c r="H22" s="410" t="s">
        <v>34</v>
      </c>
      <c r="I22" s="35"/>
      <c r="J22" s="6"/>
      <c r="K22" s="7"/>
      <c r="L22" s="43"/>
      <c r="M22" s="96"/>
      <c r="N22" s="408"/>
      <c r="O22" s="408"/>
      <c r="P22" s="367"/>
    </row>
    <row r="23" spans="1:16" ht="15.75" x14ac:dyDescent="0.25">
      <c r="A23" s="432"/>
      <c r="B23" s="360"/>
      <c r="C23" s="360"/>
      <c r="D23" s="408"/>
      <c r="E23" s="14"/>
      <c r="F23" s="7"/>
      <c r="G23" s="7"/>
      <c r="H23" s="410"/>
      <c r="I23" s="35"/>
      <c r="J23" s="7"/>
      <c r="K23" s="7"/>
      <c r="L23" s="317"/>
      <c r="M23" s="318"/>
      <c r="N23" s="408"/>
      <c r="O23" s="408"/>
      <c r="P23" s="367"/>
    </row>
    <row r="24" spans="1:16" ht="15.75" x14ac:dyDescent="0.25">
      <c r="A24" s="432"/>
      <c r="B24" s="360"/>
      <c r="C24" s="360"/>
      <c r="D24" s="408"/>
      <c r="E24" s="15"/>
      <c r="F24" s="8"/>
      <c r="G24" s="8"/>
      <c r="H24" s="8"/>
      <c r="I24" s="35"/>
      <c r="J24" s="7"/>
      <c r="K24" s="8"/>
      <c r="L24" s="319"/>
      <c r="M24" s="320"/>
      <c r="N24" s="408"/>
      <c r="O24" s="408"/>
      <c r="P24" s="367"/>
    </row>
    <row r="25" spans="1:16" ht="17.100000000000001" customHeight="1" x14ac:dyDescent="0.25">
      <c r="A25" s="433"/>
      <c r="B25" s="360"/>
      <c r="C25" s="426"/>
      <c r="D25" s="365"/>
      <c r="E25" s="293" t="s">
        <v>0</v>
      </c>
      <c r="F25" s="294" t="s">
        <v>2</v>
      </c>
      <c r="G25" s="294" t="s">
        <v>8</v>
      </c>
      <c r="H25" s="294" t="s">
        <v>34</v>
      </c>
      <c r="I25" s="294" t="s">
        <v>1</v>
      </c>
      <c r="J25" s="294" t="s">
        <v>4</v>
      </c>
      <c r="K25" s="294" t="s">
        <v>7</v>
      </c>
      <c r="L25" s="321" t="s">
        <v>32</v>
      </c>
      <c r="M25" s="322" t="s">
        <v>40</v>
      </c>
      <c r="N25" s="409"/>
      <c r="O25" s="409"/>
      <c r="P25" s="368"/>
    </row>
    <row r="26" spans="1:16" s="30" customFormat="1" ht="17.100000000000001" customHeight="1" x14ac:dyDescent="0.25">
      <c r="A26" s="434" t="s">
        <v>215</v>
      </c>
      <c r="B26" s="517">
        <v>5</v>
      </c>
      <c r="C26" s="517">
        <v>6</v>
      </c>
      <c r="D26" s="33">
        <f>H26-I26</f>
        <v>84</v>
      </c>
      <c r="E26" s="125">
        <f>SUM(E9:E19)/2</f>
        <v>442</v>
      </c>
      <c r="F26" s="125">
        <f t="shared" ref="F26:M26" si="2">SUM(F9:F19)/2</f>
        <v>61</v>
      </c>
      <c r="G26" s="125">
        <f t="shared" si="2"/>
        <v>17</v>
      </c>
      <c r="H26" s="155">
        <f t="shared" si="2"/>
        <v>520</v>
      </c>
      <c r="I26" s="155">
        <f t="shared" si="2"/>
        <v>436</v>
      </c>
      <c r="J26" s="155">
        <f t="shared" si="2"/>
        <v>107</v>
      </c>
      <c r="K26" s="155">
        <f t="shared" si="2"/>
        <v>22</v>
      </c>
      <c r="L26" s="125">
        <f t="shared" si="2"/>
        <v>0</v>
      </c>
      <c r="M26" s="125">
        <f t="shared" si="2"/>
        <v>4</v>
      </c>
      <c r="N26" s="215">
        <f>INT(SUM(H26:M26))</f>
        <v>1089</v>
      </c>
      <c r="O26" s="125">
        <f>SUM(O9:O19)/2</f>
        <v>1480</v>
      </c>
      <c r="P26" s="214">
        <f>N26/O26</f>
        <v>0.73581081081081079</v>
      </c>
    </row>
    <row r="27" spans="1:16" s="30" customFormat="1" ht="17.100000000000001" customHeight="1" x14ac:dyDescent="0.25">
      <c r="A27" s="435"/>
      <c r="B27" s="517"/>
      <c r="C27" s="517"/>
      <c r="D27" s="127">
        <f t="shared" ref="D27:N27" si="3">D26/$N26</f>
        <v>7.7134986225895319E-2</v>
      </c>
      <c r="E27" s="127">
        <f t="shared" si="3"/>
        <v>0.40587695133149676</v>
      </c>
      <c r="F27" s="127">
        <f t="shared" si="3"/>
        <v>5.6014692378328741E-2</v>
      </c>
      <c r="G27" s="127">
        <f t="shared" si="3"/>
        <v>1.5610651974288337E-2</v>
      </c>
      <c r="H27" s="127">
        <f t="shared" si="3"/>
        <v>0.47750229568411384</v>
      </c>
      <c r="I27" s="127">
        <f t="shared" si="3"/>
        <v>0.40036730945821852</v>
      </c>
      <c r="J27" s="127">
        <f t="shared" si="3"/>
        <v>9.825528007346189E-2</v>
      </c>
      <c r="K27" s="127">
        <f t="shared" si="3"/>
        <v>2.0202020202020204E-2</v>
      </c>
      <c r="L27" s="127">
        <f t="shared" si="3"/>
        <v>0</v>
      </c>
      <c r="M27" s="127">
        <f t="shared" si="3"/>
        <v>3.6730945821854912E-3</v>
      </c>
      <c r="N27" s="127">
        <f t="shared" si="3"/>
        <v>1</v>
      </c>
      <c r="O27" s="128"/>
      <c r="P27" s="128"/>
    </row>
    <row r="28" spans="1:16" ht="11.1" customHeight="1" x14ac:dyDescent="0.25">
      <c r="B28" s="2"/>
      <c r="C28" s="2"/>
      <c r="D28" s="2"/>
    </row>
    <row r="29" spans="1:16" ht="17.100000000000001" customHeight="1" x14ac:dyDescent="0.3">
      <c r="A29" s="427" t="s">
        <v>43</v>
      </c>
      <c r="B29" s="405"/>
      <c r="C29" s="406"/>
      <c r="D29" s="407" t="s">
        <v>35</v>
      </c>
      <c r="E29" s="512" t="s">
        <v>235</v>
      </c>
      <c r="F29" s="512"/>
      <c r="G29" s="512"/>
      <c r="H29" s="512"/>
      <c r="I29" s="512"/>
      <c r="J29" s="512"/>
      <c r="K29" s="512"/>
      <c r="L29" s="512"/>
      <c r="M29" s="512"/>
      <c r="N29" s="407" t="s">
        <v>39</v>
      </c>
      <c r="O29" s="407" t="s">
        <v>211</v>
      </c>
      <c r="P29" s="366" t="s">
        <v>33</v>
      </c>
    </row>
    <row r="30" spans="1:16" ht="15.95" customHeight="1" x14ac:dyDescent="0.25">
      <c r="A30" s="431" t="s">
        <v>123</v>
      </c>
      <c r="B30" s="425" t="s">
        <v>25</v>
      </c>
      <c r="C30" s="425" t="s">
        <v>26</v>
      </c>
      <c r="D30" s="408"/>
      <c r="E30" s="415"/>
      <c r="F30" s="416"/>
      <c r="G30" s="421"/>
      <c r="H30" s="416"/>
      <c r="I30" s="35"/>
      <c r="J30" s="6"/>
      <c r="K30" s="7"/>
      <c r="L30" s="43"/>
      <c r="M30" s="96"/>
      <c r="N30" s="408"/>
      <c r="O30" s="408"/>
      <c r="P30" s="367"/>
    </row>
    <row r="31" spans="1:16" ht="15.75" x14ac:dyDescent="0.25">
      <c r="A31" s="432"/>
      <c r="B31" s="360"/>
      <c r="C31" s="360"/>
      <c r="D31" s="408"/>
      <c r="E31" s="417"/>
      <c r="F31" s="418"/>
      <c r="G31" s="422"/>
      <c r="H31" s="418"/>
      <c r="I31" s="35"/>
      <c r="J31" s="7"/>
      <c r="K31" s="7"/>
      <c r="L31" s="317"/>
      <c r="M31" s="318"/>
      <c r="N31" s="408"/>
      <c r="O31" s="408"/>
      <c r="P31" s="367"/>
    </row>
    <row r="32" spans="1:16" ht="15.75" x14ac:dyDescent="0.25">
      <c r="A32" s="432"/>
      <c r="B32" s="360"/>
      <c r="C32" s="360"/>
      <c r="D32" s="408"/>
      <c r="E32" s="456"/>
      <c r="F32" s="450"/>
      <c r="G32" s="451"/>
      <c r="H32" s="450"/>
      <c r="I32" s="35"/>
      <c r="J32" s="7"/>
      <c r="K32" s="8"/>
      <c r="L32" s="319"/>
      <c r="M32" s="320"/>
      <c r="N32" s="408"/>
      <c r="O32" s="408"/>
      <c r="P32" s="367"/>
    </row>
    <row r="33" spans="1:16" ht="17.100000000000001" customHeight="1" x14ac:dyDescent="0.25">
      <c r="A33" s="433"/>
      <c r="B33" s="360"/>
      <c r="C33" s="426"/>
      <c r="D33" s="365"/>
      <c r="E33" s="457" t="s">
        <v>0</v>
      </c>
      <c r="F33" s="453"/>
      <c r="G33" s="454" t="s">
        <v>2</v>
      </c>
      <c r="H33" s="453"/>
      <c r="I33" s="294" t="s">
        <v>1</v>
      </c>
      <c r="J33" s="294" t="s">
        <v>4</v>
      </c>
      <c r="K33" s="294" t="s">
        <v>7</v>
      </c>
      <c r="L33" s="321" t="s">
        <v>32</v>
      </c>
      <c r="M33" s="322" t="s">
        <v>40</v>
      </c>
      <c r="N33" s="409"/>
      <c r="O33" s="409"/>
      <c r="P33" s="368"/>
    </row>
    <row r="34" spans="1:16" s="30" customFormat="1" ht="17.100000000000001" customHeight="1" x14ac:dyDescent="0.25">
      <c r="A34" s="434" t="s">
        <v>215</v>
      </c>
      <c r="B34" s="517">
        <v>5</v>
      </c>
      <c r="C34" s="517">
        <v>6</v>
      </c>
      <c r="D34" s="33">
        <f>E34-I34</f>
        <v>15</v>
      </c>
      <c r="E34" s="489">
        <f>ROUND(G26/2,0)+E26</f>
        <v>451</v>
      </c>
      <c r="F34" s="490"/>
      <c r="G34" s="489">
        <f>INT(G26/2)+F26</f>
        <v>69</v>
      </c>
      <c r="H34" s="490"/>
      <c r="I34" s="209">
        <f>I26</f>
        <v>436</v>
      </c>
      <c r="J34" s="209">
        <f>SUM(J22:J27)</f>
        <v>107.09825528007346</v>
      </c>
      <c r="K34" s="209">
        <f>SUM(K22:K27)</f>
        <v>22.020202020202021</v>
      </c>
      <c r="L34" s="125">
        <f>SUM(L22:L27)</f>
        <v>0</v>
      </c>
      <c r="M34" s="125">
        <f>SUM(M22:M27)</f>
        <v>4.0036730945821857</v>
      </c>
      <c r="N34" s="215">
        <f>INT(SUM(E34:M34))</f>
        <v>1089</v>
      </c>
      <c r="O34" s="125">
        <f>INT(SUM(O22:O27))</f>
        <v>1480</v>
      </c>
      <c r="P34" s="214">
        <f>N34/O34</f>
        <v>0.73581081081081079</v>
      </c>
    </row>
    <row r="35" spans="1:16" s="30" customFormat="1" ht="17.100000000000001" customHeight="1" x14ac:dyDescent="0.25">
      <c r="A35" s="435"/>
      <c r="B35" s="517"/>
      <c r="C35" s="517"/>
      <c r="D35" s="127">
        <f>D34/$N34</f>
        <v>1.3774104683195593E-2</v>
      </c>
      <c r="E35" s="445">
        <f>E34/$N34</f>
        <v>0.41414141414141414</v>
      </c>
      <c r="F35" s="446"/>
      <c r="G35" s="445">
        <f>G34/$N34</f>
        <v>6.3360881542699726E-2</v>
      </c>
      <c r="H35" s="446"/>
      <c r="I35" s="127">
        <f t="shared" ref="I35:N35" si="4">I34/$N34</f>
        <v>0.40036730945821852</v>
      </c>
      <c r="J35" s="127">
        <f t="shared" si="4"/>
        <v>9.8345505307689124E-2</v>
      </c>
      <c r="K35" s="127">
        <f t="shared" si="4"/>
        <v>2.0220571184758514E-2</v>
      </c>
      <c r="L35" s="127">
        <f t="shared" si="4"/>
        <v>0</v>
      </c>
      <c r="M35" s="127">
        <f t="shared" si="4"/>
        <v>3.6764674881379117E-3</v>
      </c>
      <c r="N35" s="127">
        <f t="shared" si="4"/>
        <v>1</v>
      </c>
      <c r="O35" s="128"/>
      <c r="P35" s="128"/>
    </row>
    <row r="36" spans="1:16" x14ac:dyDescent="0.25">
      <c r="B36" s="2"/>
      <c r="C36" s="2"/>
      <c r="D36" s="2"/>
    </row>
    <row r="37" spans="1:16" x14ac:dyDescent="0.25">
      <c r="B37" s="2"/>
      <c r="C37" s="2"/>
      <c r="D37" s="2"/>
    </row>
    <row r="38" spans="1:16" x14ac:dyDescent="0.25">
      <c r="B38" s="2"/>
      <c r="C38" s="2"/>
      <c r="D38" s="2"/>
    </row>
    <row r="39" spans="1:16" x14ac:dyDescent="0.25">
      <c r="B39" s="2"/>
      <c r="C39" s="2"/>
      <c r="D39" s="2"/>
    </row>
    <row r="40" spans="1:16" x14ac:dyDescent="0.25">
      <c r="B40" s="2"/>
      <c r="C40" s="2"/>
      <c r="D40" s="2"/>
    </row>
    <row r="41" spans="1:16" x14ac:dyDescent="0.25">
      <c r="B41" s="2"/>
      <c r="C41" s="2"/>
      <c r="D41" s="2"/>
    </row>
    <row r="42" spans="1:16" x14ac:dyDescent="0.25">
      <c r="B42" s="2"/>
      <c r="C42" s="2"/>
      <c r="D42" s="2"/>
    </row>
    <row r="43" spans="1:16" x14ac:dyDescent="0.25">
      <c r="B43" s="2"/>
      <c r="C43" s="2"/>
      <c r="D43" s="2"/>
    </row>
    <row r="44" spans="1:16" x14ac:dyDescent="0.25">
      <c r="B44" s="2"/>
      <c r="C44" s="2"/>
      <c r="D44" s="2"/>
    </row>
    <row r="45" spans="1:16" x14ac:dyDescent="0.25">
      <c r="B45" s="2"/>
      <c r="C45" s="2"/>
      <c r="D45" s="2"/>
    </row>
    <row r="46" spans="1:16" x14ac:dyDescent="0.25">
      <c r="B46" s="2"/>
      <c r="C46" s="2"/>
      <c r="D46" s="2"/>
    </row>
    <row r="47" spans="1:16" x14ac:dyDescent="0.25">
      <c r="B47" s="2"/>
      <c r="C47" s="2"/>
      <c r="D47" s="2"/>
    </row>
    <row r="48" spans="1:16" x14ac:dyDescent="0.25">
      <c r="B48" s="2"/>
      <c r="C48" s="2"/>
      <c r="D48" s="2"/>
    </row>
    <row r="49" spans="2:4" x14ac:dyDescent="0.25">
      <c r="B49" s="2"/>
      <c r="C49" s="2"/>
      <c r="D49" s="2"/>
    </row>
    <row r="50" spans="2:4" x14ac:dyDescent="0.25">
      <c r="B50" s="2"/>
      <c r="C50" s="2"/>
      <c r="D50" s="2"/>
    </row>
    <row r="51" spans="2:4" x14ac:dyDescent="0.25">
      <c r="B51" s="2"/>
      <c r="C51" s="2"/>
      <c r="D51" s="2"/>
    </row>
    <row r="52" spans="2:4" x14ac:dyDescent="0.25">
      <c r="B52" s="2"/>
      <c r="C52" s="2"/>
      <c r="D52" s="2"/>
    </row>
    <row r="53" spans="2:4" x14ac:dyDescent="0.25">
      <c r="B53" s="2"/>
      <c r="C53" s="2"/>
      <c r="D53" s="2"/>
    </row>
    <row r="54" spans="2:4" x14ac:dyDescent="0.25">
      <c r="B54" s="2"/>
      <c r="C54" s="2"/>
      <c r="D54" s="2"/>
    </row>
    <row r="55" spans="2:4" x14ac:dyDescent="0.25">
      <c r="B55" s="2"/>
      <c r="C55" s="2"/>
      <c r="D55" s="2"/>
    </row>
    <row r="56" spans="2:4" x14ac:dyDescent="0.25">
      <c r="B56" s="2"/>
      <c r="C56" s="2"/>
      <c r="D56" s="2"/>
    </row>
    <row r="57" spans="2:4" x14ac:dyDescent="0.25">
      <c r="B57" s="2"/>
      <c r="C57" s="2"/>
      <c r="D57" s="2"/>
    </row>
    <row r="58" spans="2:4" x14ac:dyDescent="0.25">
      <c r="B58" s="2"/>
      <c r="C58" s="2"/>
      <c r="D58" s="2"/>
    </row>
    <row r="59" spans="2:4" x14ac:dyDescent="0.25">
      <c r="B59" s="2"/>
      <c r="C59" s="2"/>
      <c r="D59" s="2"/>
    </row>
    <row r="60" spans="2:4" x14ac:dyDescent="0.25">
      <c r="B60" s="2"/>
      <c r="C60" s="2"/>
      <c r="D60" s="2"/>
    </row>
    <row r="61" spans="2:4" x14ac:dyDescent="0.25">
      <c r="B61" s="2"/>
      <c r="C61" s="2"/>
      <c r="D61" s="2"/>
    </row>
    <row r="62" spans="2:4" x14ac:dyDescent="0.25">
      <c r="B62" s="2"/>
      <c r="C62" s="2"/>
      <c r="D62" s="2"/>
    </row>
    <row r="63" spans="2:4" x14ac:dyDescent="0.25">
      <c r="B63" s="2"/>
      <c r="C63" s="2"/>
      <c r="D63" s="2"/>
    </row>
    <row r="64" spans="2:4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  <row r="2423" spans="2:4" x14ac:dyDescent="0.25">
      <c r="B2423" s="2"/>
      <c r="C2423" s="2"/>
      <c r="D2423" s="2"/>
    </row>
    <row r="2424" spans="2:4" x14ac:dyDescent="0.25">
      <c r="B2424" s="2"/>
      <c r="C2424" s="2"/>
      <c r="D2424" s="2"/>
    </row>
    <row r="2425" spans="2:4" x14ac:dyDescent="0.25">
      <c r="B2425" s="2"/>
      <c r="C2425" s="2"/>
      <c r="D2425" s="2"/>
    </row>
    <row r="2426" spans="2:4" x14ac:dyDescent="0.25">
      <c r="B2426" s="2"/>
      <c r="C2426" s="2"/>
      <c r="D2426" s="2"/>
    </row>
    <row r="2427" spans="2:4" x14ac:dyDescent="0.25">
      <c r="B2427" s="2"/>
      <c r="C2427" s="2"/>
      <c r="D2427" s="2"/>
    </row>
    <row r="2428" spans="2:4" x14ac:dyDescent="0.25">
      <c r="B2428" s="2"/>
      <c r="C2428" s="2"/>
      <c r="D2428" s="2"/>
    </row>
    <row r="2429" spans="2:4" x14ac:dyDescent="0.25">
      <c r="B2429" s="2"/>
      <c r="C2429" s="2"/>
      <c r="D2429" s="2"/>
    </row>
    <row r="2430" spans="2:4" x14ac:dyDescent="0.25">
      <c r="B2430" s="2"/>
      <c r="C2430" s="2"/>
      <c r="D2430" s="2"/>
    </row>
    <row r="2431" spans="2:4" x14ac:dyDescent="0.25">
      <c r="B2431" s="2"/>
      <c r="C2431" s="2"/>
      <c r="D2431" s="2"/>
    </row>
    <row r="2432" spans="2:4" x14ac:dyDescent="0.25">
      <c r="B2432" s="2"/>
      <c r="C2432" s="2"/>
      <c r="D2432" s="2"/>
    </row>
    <row r="2433" spans="2:4" x14ac:dyDescent="0.25">
      <c r="B2433" s="2"/>
      <c r="C2433" s="2"/>
      <c r="D2433" s="2"/>
    </row>
    <row r="2434" spans="2:4" x14ac:dyDescent="0.25">
      <c r="B2434" s="2"/>
      <c r="C2434" s="2"/>
      <c r="D2434" s="2"/>
    </row>
    <row r="2435" spans="2:4" x14ac:dyDescent="0.25">
      <c r="B2435" s="2"/>
      <c r="C2435" s="2"/>
      <c r="D2435" s="2"/>
    </row>
    <row r="2436" spans="2:4" x14ac:dyDescent="0.25">
      <c r="B2436" s="2"/>
      <c r="C2436" s="2"/>
      <c r="D2436" s="2"/>
    </row>
    <row r="2437" spans="2:4" x14ac:dyDescent="0.25">
      <c r="B2437" s="2"/>
      <c r="C2437" s="2"/>
      <c r="D2437" s="2"/>
    </row>
    <row r="2438" spans="2:4" x14ac:dyDescent="0.25">
      <c r="B2438" s="2"/>
      <c r="C2438" s="2"/>
      <c r="D2438" s="2"/>
    </row>
    <row r="2439" spans="2:4" x14ac:dyDescent="0.25">
      <c r="B2439" s="2"/>
      <c r="C2439" s="2"/>
      <c r="D2439" s="2"/>
    </row>
    <row r="2440" spans="2:4" x14ac:dyDescent="0.25">
      <c r="B2440" s="2"/>
      <c r="C2440" s="2"/>
      <c r="D2440" s="2"/>
    </row>
    <row r="2441" spans="2:4" x14ac:dyDescent="0.25">
      <c r="B2441" s="2"/>
      <c r="C2441" s="2"/>
      <c r="D2441" s="2"/>
    </row>
    <row r="2442" spans="2:4" x14ac:dyDescent="0.25">
      <c r="B2442" s="2"/>
      <c r="C2442" s="2"/>
      <c r="D2442" s="2"/>
    </row>
    <row r="2443" spans="2:4" x14ac:dyDescent="0.25">
      <c r="B2443" s="2"/>
      <c r="C2443" s="2"/>
      <c r="D2443" s="2"/>
    </row>
    <row r="2444" spans="2:4" x14ac:dyDescent="0.25">
      <c r="B2444" s="2"/>
      <c r="C2444" s="2"/>
      <c r="D2444" s="2"/>
    </row>
    <row r="2445" spans="2:4" x14ac:dyDescent="0.25">
      <c r="B2445" s="2"/>
      <c r="C2445" s="2"/>
      <c r="D2445" s="2"/>
    </row>
    <row r="2446" spans="2:4" x14ac:dyDescent="0.25">
      <c r="B2446" s="2"/>
      <c r="C2446" s="2"/>
      <c r="D2446" s="2"/>
    </row>
    <row r="2447" spans="2:4" x14ac:dyDescent="0.25">
      <c r="B2447" s="2"/>
      <c r="C2447" s="2"/>
      <c r="D2447" s="2"/>
    </row>
    <row r="2448" spans="2:4" x14ac:dyDescent="0.25">
      <c r="B2448" s="2"/>
      <c r="C2448" s="2"/>
      <c r="D2448" s="2"/>
    </row>
    <row r="2449" spans="2:4" x14ac:dyDescent="0.25">
      <c r="B2449" s="2"/>
      <c r="C2449" s="2"/>
      <c r="D2449" s="2"/>
    </row>
    <row r="2450" spans="2:4" x14ac:dyDescent="0.25">
      <c r="B2450" s="2"/>
      <c r="C2450" s="2"/>
      <c r="D2450" s="2"/>
    </row>
    <row r="2451" spans="2:4" x14ac:dyDescent="0.25">
      <c r="B2451" s="2"/>
      <c r="C2451" s="2"/>
      <c r="D2451" s="2"/>
    </row>
    <row r="2452" spans="2:4" x14ac:dyDescent="0.25">
      <c r="B2452" s="2"/>
      <c r="C2452" s="2"/>
      <c r="D2452" s="2"/>
    </row>
  </sheetData>
  <mergeCells count="40">
    <mergeCell ref="A34:A35"/>
    <mergeCell ref="D21:D25"/>
    <mergeCell ref="E21:M21"/>
    <mergeCell ref="A21:C21"/>
    <mergeCell ref="A22:A25"/>
    <mergeCell ref="B34:B35"/>
    <mergeCell ref="C34:C35"/>
    <mergeCell ref="E30:F32"/>
    <mergeCell ref="G30:H32"/>
    <mergeCell ref="E33:F33"/>
    <mergeCell ref="G33:H33"/>
    <mergeCell ref="E34:F34"/>
    <mergeCell ref="G34:H34"/>
    <mergeCell ref="E35:F35"/>
    <mergeCell ref="G35:H35"/>
    <mergeCell ref="E29:M29"/>
    <mergeCell ref="D4:D8"/>
    <mergeCell ref="B5:C7"/>
    <mergeCell ref="E4:M4"/>
    <mergeCell ref="H5:H6"/>
    <mergeCell ref="H22:H23"/>
    <mergeCell ref="B22:B25"/>
    <mergeCell ref="C22:C25"/>
    <mergeCell ref="B26:B27"/>
    <mergeCell ref="C26:C27"/>
    <mergeCell ref="A29:C29"/>
    <mergeCell ref="D29:D33"/>
    <mergeCell ref="B30:B33"/>
    <mergeCell ref="C30:C33"/>
    <mergeCell ref="A30:A33"/>
    <mergeCell ref="A26:A27"/>
    <mergeCell ref="N4:N8"/>
    <mergeCell ref="O4:O8"/>
    <mergeCell ref="P4:P8"/>
    <mergeCell ref="N29:N33"/>
    <mergeCell ref="O29:O33"/>
    <mergeCell ref="P29:P33"/>
    <mergeCell ref="N21:N25"/>
    <mergeCell ref="O21:O25"/>
    <mergeCell ref="P21:P25"/>
  </mergeCells>
  <conditionalFormatting sqref="H11:K11">
    <cfRule type="cellIs" dxfId="497" priority="13" operator="equal">
      <formula>LARGE($H11:$K11,2)</formula>
    </cfRule>
    <cfRule type="cellIs" dxfId="496" priority="14" operator="equal">
      <formula>LARGE($H11:$K11,1)</formula>
    </cfRule>
  </conditionalFormatting>
  <conditionalFormatting sqref="H13:K13">
    <cfRule type="cellIs" dxfId="495" priority="11" operator="equal">
      <formula>LARGE($H13:$K13,2)</formula>
    </cfRule>
    <cfRule type="cellIs" dxfId="494" priority="12" operator="equal">
      <formula>LARGE($H13:$K13,1)</formula>
    </cfRule>
  </conditionalFormatting>
  <conditionalFormatting sqref="H15:K15">
    <cfRule type="cellIs" dxfId="493" priority="9" operator="equal">
      <formula>LARGE($H15:$K15,2)</formula>
    </cfRule>
    <cfRule type="cellIs" dxfId="492" priority="10" operator="equal">
      <formula>LARGE($H15:$K15,1)</formula>
    </cfRule>
  </conditionalFormatting>
  <conditionalFormatting sqref="H17:K17">
    <cfRule type="cellIs" dxfId="491" priority="7" operator="equal">
      <formula>LARGE($H17:$K17,2)</formula>
    </cfRule>
    <cfRule type="cellIs" dxfId="490" priority="8" operator="equal">
      <formula>LARGE($H17:$K17,1)</formula>
    </cfRule>
  </conditionalFormatting>
  <conditionalFormatting sqref="H19:K19">
    <cfRule type="cellIs" dxfId="489" priority="5" operator="equal">
      <formula>LARGE($H19:$K19,2)</formula>
    </cfRule>
    <cfRule type="cellIs" dxfId="488" priority="6" operator="equal">
      <formula>LARGE($H19:$K19,1)</formula>
    </cfRule>
  </conditionalFormatting>
  <conditionalFormatting sqref="H26:K26">
    <cfRule type="cellIs" dxfId="487" priority="3" operator="equal">
      <formula>LARGE($H26:$K26,2)</formula>
    </cfRule>
    <cfRule type="cellIs" dxfId="486" priority="4" operator="equal">
      <formula>LARGE($H26:$K26,1)</formula>
    </cfRule>
  </conditionalFormatting>
  <conditionalFormatting sqref="E34:K34">
    <cfRule type="cellIs" dxfId="485" priority="1" operator="equal">
      <formula>LARGE($E34:$K34,2)</formula>
    </cfRule>
    <cfRule type="cellIs" dxfId="484" priority="2" operator="equal">
      <formula>LARGE($E34:$K34,1)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2400" verticalDpi="24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Q2455"/>
  <sheetViews>
    <sheetView view="pageBreakPreview" zoomScaleNormal="143" zoomScaleSheetLayoutView="100" workbookViewId="0">
      <selection activeCell="E106" sqref="E106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bestFit="1" customWidth="1"/>
    <col min="5" max="6" width="12.42578125" customWidth="1"/>
    <col min="7" max="14" width="12.140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7.45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407" t="s">
        <v>39</v>
      </c>
      <c r="P4" s="407" t="s">
        <v>211</v>
      </c>
      <c r="Q4" s="366" t="s">
        <v>33</v>
      </c>
    </row>
    <row r="5" spans="1:17" ht="15.75" x14ac:dyDescent="0.25">
      <c r="B5" s="513" t="s">
        <v>259</v>
      </c>
      <c r="C5" s="513"/>
      <c r="D5" s="408"/>
      <c r="E5" s="14"/>
      <c r="F5" s="7"/>
      <c r="G5" s="52" t="s">
        <v>38</v>
      </c>
      <c r="H5" s="410" t="s">
        <v>34</v>
      </c>
      <c r="I5" s="35"/>
      <c r="J5" s="6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513"/>
      <c r="D6" s="408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24"/>
      <c r="D7" s="408"/>
      <c r="E7" s="15"/>
      <c r="F7" s="8"/>
      <c r="G7" s="8"/>
      <c r="H7" s="8"/>
      <c r="I7" s="35"/>
      <c r="J7" s="7"/>
      <c r="K7" s="8"/>
      <c r="L7" s="8"/>
      <c r="M7" s="319"/>
      <c r="N7" s="320"/>
      <c r="O7" s="408"/>
      <c r="P7" s="408"/>
      <c r="Q7" s="367"/>
    </row>
    <row r="8" spans="1:17" ht="17.45" customHeight="1" x14ac:dyDescent="0.25">
      <c r="A8" s="279" t="s">
        <v>123</v>
      </c>
      <c r="B8" s="280" t="s">
        <v>36</v>
      </c>
      <c r="C8" s="281" t="s">
        <v>31</v>
      </c>
      <c r="D8" s="365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3" t="s">
        <v>6</v>
      </c>
      <c r="L8" s="294" t="s">
        <v>7</v>
      </c>
      <c r="M8" s="321" t="s">
        <v>32</v>
      </c>
      <c r="N8" s="322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1191</v>
      </c>
      <c r="C9" s="55" t="s">
        <v>126</v>
      </c>
      <c r="D9" s="131">
        <f t="shared" ref="D9:D27" si="0">(LARGE(H9:L9,1)-LARGE(H9:L9,2))</f>
        <v>31</v>
      </c>
      <c r="E9" s="132">
        <v>51</v>
      </c>
      <c r="F9" s="132">
        <v>53</v>
      </c>
      <c r="G9" s="132">
        <v>21</v>
      </c>
      <c r="H9" s="132">
        <v>125</v>
      </c>
      <c r="I9" s="132">
        <v>153</v>
      </c>
      <c r="J9" s="132">
        <v>13</v>
      </c>
      <c r="K9" s="132">
        <v>2</v>
      </c>
      <c r="L9" s="132">
        <v>184</v>
      </c>
      <c r="M9" s="132">
        <v>0</v>
      </c>
      <c r="N9" s="132">
        <v>8</v>
      </c>
      <c r="O9" s="132">
        <v>485</v>
      </c>
      <c r="P9" s="132">
        <v>663</v>
      </c>
      <c r="Q9" s="133">
        <f t="shared" ref="Q9:Q27" si="1">O9/P9</f>
        <v>0.73152337858220207</v>
      </c>
    </row>
    <row r="10" spans="1:17" ht="17.100000000000001" customHeight="1" x14ac:dyDescent="0.25">
      <c r="A10" s="59" t="s">
        <v>222</v>
      </c>
      <c r="B10" s="60">
        <v>1191</v>
      </c>
      <c r="C10" s="61" t="s">
        <v>9</v>
      </c>
      <c r="D10" s="137">
        <f t="shared" si="0"/>
        <v>31</v>
      </c>
      <c r="E10" s="138">
        <v>51</v>
      </c>
      <c r="F10" s="138">
        <v>53</v>
      </c>
      <c r="G10" s="138">
        <v>21</v>
      </c>
      <c r="H10" s="138">
        <v>125</v>
      </c>
      <c r="I10" s="138">
        <v>153</v>
      </c>
      <c r="J10" s="138">
        <v>13</v>
      </c>
      <c r="K10" s="138">
        <v>2</v>
      </c>
      <c r="L10" s="138">
        <v>184</v>
      </c>
      <c r="M10" s="138">
        <v>0</v>
      </c>
      <c r="N10" s="138">
        <v>8</v>
      </c>
      <c r="O10" s="138">
        <v>485</v>
      </c>
      <c r="P10" s="138">
        <v>663</v>
      </c>
      <c r="Q10" s="139">
        <f t="shared" si="1"/>
        <v>0.73152337858220207</v>
      </c>
    </row>
    <row r="11" spans="1:17" ht="17.100000000000001" customHeight="1" x14ac:dyDescent="0.25">
      <c r="A11" s="65">
        <v>2</v>
      </c>
      <c r="B11" s="66">
        <v>1192</v>
      </c>
      <c r="C11" s="67" t="s">
        <v>126</v>
      </c>
      <c r="D11" s="140">
        <f t="shared" si="0"/>
        <v>8</v>
      </c>
      <c r="E11" s="141">
        <v>53</v>
      </c>
      <c r="F11" s="141">
        <v>55</v>
      </c>
      <c r="G11" s="141">
        <v>20</v>
      </c>
      <c r="H11" s="141">
        <v>128</v>
      </c>
      <c r="I11" s="141">
        <v>136</v>
      </c>
      <c r="J11" s="141">
        <v>26</v>
      </c>
      <c r="K11" s="141">
        <v>10</v>
      </c>
      <c r="L11" s="141">
        <v>122</v>
      </c>
      <c r="M11" s="141">
        <v>0</v>
      </c>
      <c r="N11" s="141">
        <v>6</v>
      </c>
      <c r="O11" s="141">
        <v>428</v>
      </c>
      <c r="P11" s="141">
        <v>610</v>
      </c>
      <c r="Q11" s="142">
        <f t="shared" si="1"/>
        <v>0.70163934426229513</v>
      </c>
    </row>
    <row r="12" spans="1:17" ht="17.100000000000001" customHeight="1" x14ac:dyDescent="0.25">
      <c r="A12" s="71">
        <v>3</v>
      </c>
      <c r="B12" s="72">
        <v>1192</v>
      </c>
      <c r="C12" s="73" t="s">
        <v>128</v>
      </c>
      <c r="D12" s="134">
        <f t="shared" si="0"/>
        <v>28</v>
      </c>
      <c r="E12" s="135">
        <v>45</v>
      </c>
      <c r="F12" s="135">
        <v>47</v>
      </c>
      <c r="G12" s="135">
        <v>16</v>
      </c>
      <c r="H12" s="135">
        <v>108</v>
      </c>
      <c r="I12" s="135">
        <v>158</v>
      </c>
      <c r="J12" s="135">
        <v>15</v>
      </c>
      <c r="K12" s="135">
        <v>6</v>
      </c>
      <c r="L12" s="135">
        <v>130</v>
      </c>
      <c r="M12" s="135">
        <v>0</v>
      </c>
      <c r="N12" s="135">
        <v>8</v>
      </c>
      <c r="O12" s="135">
        <v>425</v>
      </c>
      <c r="P12" s="135">
        <v>609</v>
      </c>
      <c r="Q12" s="136">
        <f t="shared" si="1"/>
        <v>0.69786535303776687</v>
      </c>
    </row>
    <row r="13" spans="1:17" ht="17.100000000000001" customHeight="1" x14ac:dyDescent="0.25">
      <c r="A13" s="59" t="s">
        <v>222</v>
      </c>
      <c r="B13" s="60">
        <v>1192</v>
      </c>
      <c r="C13" s="61" t="s">
        <v>11</v>
      </c>
      <c r="D13" s="137">
        <f t="shared" si="0"/>
        <v>42</v>
      </c>
      <c r="E13" s="138">
        <v>98</v>
      </c>
      <c r="F13" s="138">
        <v>102</v>
      </c>
      <c r="G13" s="138">
        <v>36</v>
      </c>
      <c r="H13" s="138">
        <v>236</v>
      </c>
      <c r="I13" s="138">
        <v>294</v>
      </c>
      <c r="J13" s="138">
        <v>41</v>
      </c>
      <c r="K13" s="138">
        <v>16</v>
      </c>
      <c r="L13" s="138">
        <v>252</v>
      </c>
      <c r="M13" s="138">
        <v>0</v>
      </c>
      <c r="N13" s="138">
        <v>14</v>
      </c>
      <c r="O13" s="138">
        <v>853</v>
      </c>
      <c r="P13" s="138">
        <v>1219</v>
      </c>
      <c r="Q13" s="139">
        <f t="shared" si="1"/>
        <v>0.69975389663658738</v>
      </c>
    </row>
    <row r="14" spans="1:17" ht="17.100000000000001" customHeight="1" x14ac:dyDescent="0.25">
      <c r="A14" s="71">
        <v>4</v>
      </c>
      <c r="B14" s="72">
        <v>1193</v>
      </c>
      <c r="C14" s="73" t="s">
        <v>126</v>
      </c>
      <c r="D14" s="134">
        <f t="shared" si="0"/>
        <v>31</v>
      </c>
      <c r="E14" s="135">
        <v>32</v>
      </c>
      <c r="F14" s="135">
        <v>38</v>
      </c>
      <c r="G14" s="135">
        <v>20</v>
      </c>
      <c r="H14" s="135">
        <v>90</v>
      </c>
      <c r="I14" s="135">
        <v>121</v>
      </c>
      <c r="J14" s="135">
        <v>13</v>
      </c>
      <c r="K14" s="135">
        <v>3</v>
      </c>
      <c r="L14" s="135">
        <v>90</v>
      </c>
      <c r="M14" s="135">
        <v>0</v>
      </c>
      <c r="N14" s="135">
        <v>12</v>
      </c>
      <c r="O14" s="135">
        <v>329</v>
      </c>
      <c r="P14" s="135">
        <v>452</v>
      </c>
      <c r="Q14" s="136">
        <f t="shared" si="1"/>
        <v>0.72787610619469023</v>
      </c>
    </row>
    <row r="15" spans="1:17" ht="17.100000000000001" customHeight="1" x14ac:dyDescent="0.25">
      <c r="A15" s="65">
        <v>5</v>
      </c>
      <c r="B15" s="66">
        <v>1193</v>
      </c>
      <c r="C15" s="67" t="s">
        <v>128</v>
      </c>
      <c r="D15" s="140">
        <f t="shared" si="0"/>
        <v>6</v>
      </c>
      <c r="E15" s="141">
        <v>21</v>
      </c>
      <c r="F15" s="141">
        <v>40</v>
      </c>
      <c r="G15" s="141">
        <v>6</v>
      </c>
      <c r="H15" s="141">
        <v>67</v>
      </c>
      <c r="I15" s="141">
        <v>88</v>
      </c>
      <c r="J15" s="141">
        <v>13</v>
      </c>
      <c r="K15" s="141">
        <v>1</v>
      </c>
      <c r="L15" s="141">
        <v>94</v>
      </c>
      <c r="M15" s="141">
        <v>0</v>
      </c>
      <c r="N15" s="141">
        <v>10</v>
      </c>
      <c r="O15" s="141">
        <v>273</v>
      </c>
      <c r="P15" s="141">
        <v>393</v>
      </c>
      <c r="Q15" s="142">
        <f t="shared" si="1"/>
        <v>0.69465648854961837</v>
      </c>
    </row>
    <row r="16" spans="1:17" ht="17.100000000000001" customHeight="1" x14ac:dyDescent="0.25">
      <c r="A16" s="59" t="s">
        <v>222</v>
      </c>
      <c r="B16" s="60">
        <v>1193</v>
      </c>
      <c r="C16" s="61" t="s">
        <v>11</v>
      </c>
      <c r="D16" s="137">
        <f t="shared" si="0"/>
        <v>25</v>
      </c>
      <c r="E16" s="138">
        <v>53</v>
      </c>
      <c r="F16" s="138">
        <v>78</v>
      </c>
      <c r="G16" s="138">
        <v>26</v>
      </c>
      <c r="H16" s="138">
        <v>157</v>
      </c>
      <c r="I16" s="138">
        <v>209</v>
      </c>
      <c r="J16" s="138">
        <v>26</v>
      </c>
      <c r="K16" s="138">
        <v>4</v>
      </c>
      <c r="L16" s="138">
        <v>184</v>
      </c>
      <c r="M16" s="138">
        <v>0</v>
      </c>
      <c r="N16" s="138">
        <v>22</v>
      </c>
      <c r="O16" s="138">
        <v>602</v>
      </c>
      <c r="P16" s="138">
        <v>845</v>
      </c>
      <c r="Q16" s="139">
        <f t="shared" si="1"/>
        <v>0.71242603550295858</v>
      </c>
    </row>
    <row r="17" spans="1:17" ht="17.100000000000001" customHeight="1" x14ac:dyDescent="0.25">
      <c r="A17" s="65">
        <v>6</v>
      </c>
      <c r="B17" s="66">
        <v>1194</v>
      </c>
      <c r="C17" s="67" t="s">
        <v>126</v>
      </c>
      <c r="D17" s="140">
        <f t="shared" si="0"/>
        <v>40</v>
      </c>
      <c r="E17" s="141">
        <v>40</v>
      </c>
      <c r="F17" s="141">
        <v>31</v>
      </c>
      <c r="G17" s="141">
        <v>14</v>
      </c>
      <c r="H17" s="141">
        <v>85</v>
      </c>
      <c r="I17" s="141">
        <v>119</v>
      </c>
      <c r="J17" s="141">
        <v>8</v>
      </c>
      <c r="K17" s="141">
        <v>6</v>
      </c>
      <c r="L17" s="141">
        <v>159</v>
      </c>
      <c r="M17" s="141">
        <v>0</v>
      </c>
      <c r="N17" s="141">
        <v>1</v>
      </c>
      <c r="O17" s="141">
        <v>378</v>
      </c>
      <c r="P17" s="141">
        <v>530</v>
      </c>
      <c r="Q17" s="142">
        <f t="shared" si="1"/>
        <v>0.71320754716981127</v>
      </c>
    </row>
    <row r="18" spans="1:17" ht="17.100000000000001" customHeight="1" x14ac:dyDescent="0.25">
      <c r="A18" s="59" t="s">
        <v>222</v>
      </c>
      <c r="B18" s="60">
        <v>1194</v>
      </c>
      <c r="C18" s="61" t="s">
        <v>9</v>
      </c>
      <c r="D18" s="137">
        <f t="shared" si="0"/>
        <v>40</v>
      </c>
      <c r="E18" s="138">
        <v>40</v>
      </c>
      <c r="F18" s="138">
        <v>31</v>
      </c>
      <c r="G18" s="138">
        <v>14</v>
      </c>
      <c r="H18" s="138">
        <v>85</v>
      </c>
      <c r="I18" s="138">
        <v>119</v>
      </c>
      <c r="J18" s="138">
        <v>8</v>
      </c>
      <c r="K18" s="138">
        <v>6</v>
      </c>
      <c r="L18" s="138">
        <v>159</v>
      </c>
      <c r="M18" s="138">
        <v>0</v>
      </c>
      <c r="N18" s="138">
        <v>1</v>
      </c>
      <c r="O18" s="138">
        <v>378</v>
      </c>
      <c r="P18" s="138">
        <v>530</v>
      </c>
      <c r="Q18" s="139">
        <f t="shared" si="1"/>
        <v>0.71320754716981127</v>
      </c>
    </row>
    <row r="19" spans="1:17" ht="17.100000000000001" customHeight="1" x14ac:dyDescent="0.25">
      <c r="A19" s="65">
        <v>7</v>
      </c>
      <c r="B19" s="66">
        <v>1195</v>
      </c>
      <c r="C19" s="67" t="s">
        <v>126</v>
      </c>
      <c r="D19" s="140">
        <f t="shared" si="0"/>
        <v>9</v>
      </c>
      <c r="E19" s="141">
        <v>23</v>
      </c>
      <c r="F19" s="141">
        <v>35</v>
      </c>
      <c r="G19" s="141">
        <v>10</v>
      </c>
      <c r="H19" s="141">
        <v>68</v>
      </c>
      <c r="I19" s="141">
        <v>77</v>
      </c>
      <c r="J19" s="141">
        <v>3</v>
      </c>
      <c r="K19" s="141">
        <v>2</v>
      </c>
      <c r="L19" s="141">
        <v>47</v>
      </c>
      <c r="M19" s="141">
        <v>0</v>
      </c>
      <c r="N19" s="141">
        <v>3</v>
      </c>
      <c r="O19" s="141">
        <v>200</v>
      </c>
      <c r="P19" s="141">
        <v>306</v>
      </c>
      <c r="Q19" s="142">
        <f t="shared" si="1"/>
        <v>0.65359477124183007</v>
      </c>
    </row>
    <row r="20" spans="1:17" ht="17.100000000000001" customHeight="1" x14ac:dyDescent="0.25">
      <c r="A20" s="59" t="s">
        <v>222</v>
      </c>
      <c r="B20" s="60">
        <v>1195</v>
      </c>
      <c r="C20" s="61" t="s">
        <v>9</v>
      </c>
      <c r="D20" s="137">
        <f t="shared" si="0"/>
        <v>9</v>
      </c>
      <c r="E20" s="138">
        <v>23</v>
      </c>
      <c r="F20" s="138">
        <v>35</v>
      </c>
      <c r="G20" s="138">
        <v>10</v>
      </c>
      <c r="H20" s="138">
        <v>68</v>
      </c>
      <c r="I20" s="138">
        <v>77</v>
      </c>
      <c r="J20" s="138">
        <v>3</v>
      </c>
      <c r="K20" s="138">
        <v>2</v>
      </c>
      <c r="L20" s="138">
        <v>47</v>
      </c>
      <c r="M20" s="138">
        <v>0</v>
      </c>
      <c r="N20" s="138">
        <v>3</v>
      </c>
      <c r="O20" s="138">
        <v>200</v>
      </c>
      <c r="P20" s="138">
        <v>306</v>
      </c>
      <c r="Q20" s="139">
        <f t="shared" si="1"/>
        <v>0.65359477124183007</v>
      </c>
    </row>
    <row r="21" spans="1:17" ht="17.100000000000001" customHeight="1" x14ac:dyDescent="0.25">
      <c r="A21" s="65">
        <v>8</v>
      </c>
      <c r="B21" s="66">
        <v>1197</v>
      </c>
      <c r="C21" s="67" t="s">
        <v>126</v>
      </c>
      <c r="D21" s="140">
        <f t="shared" si="0"/>
        <v>5</v>
      </c>
      <c r="E21" s="141">
        <v>21</v>
      </c>
      <c r="F21" s="141">
        <v>96</v>
      </c>
      <c r="G21" s="141">
        <v>13</v>
      </c>
      <c r="H21" s="141">
        <v>130</v>
      </c>
      <c r="I21" s="141">
        <v>95</v>
      </c>
      <c r="J21" s="141">
        <v>8</v>
      </c>
      <c r="K21" s="141">
        <v>5</v>
      </c>
      <c r="L21" s="141">
        <v>125</v>
      </c>
      <c r="M21" s="141">
        <v>0</v>
      </c>
      <c r="N21" s="141">
        <v>2</v>
      </c>
      <c r="O21" s="141">
        <v>365</v>
      </c>
      <c r="P21" s="141">
        <v>480</v>
      </c>
      <c r="Q21" s="142">
        <f t="shared" si="1"/>
        <v>0.76041666666666663</v>
      </c>
    </row>
    <row r="22" spans="1:17" ht="17.100000000000001" customHeight="1" x14ac:dyDescent="0.25">
      <c r="A22" s="71">
        <v>9</v>
      </c>
      <c r="B22" s="72">
        <v>1197</v>
      </c>
      <c r="C22" s="73" t="s">
        <v>130</v>
      </c>
      <c r="D22" s="134">
        <f t="shared" si="0"/>
        <v>10</v>
      </c>
      <c r="E22" s="135">
        <v>16</v>
      </c>
      <c r="F22" s="135">
        <v>8</v>
      </c>
      <c r="G22" s="135">
        <v>11</v>
      </c>
      <c r="H22" s="135">
        <v>35</v>
      </c>
      <c r="I22" s="135">
        <v>45</v>
      </c>
      <c r="J22" s="135">
        <v>5</v>
      </c>
      <c r="K22" s="135">
        <v>2</v>
      </c>
      <c r="L22" s="135">
        <v>31</v>
      </c>
      <c r="M22" s="135">
        <v>0</v>
      </c>
      <c r="N22" s="135">
        <v>3</v>
      </c>
      <c r="O22" s="135">
        <v>121</v>
      </c>
      <c r="P22" s="135">
        <v>170</v>
      </c>
      <c r="Q22" s="136">
        <f t="shared" si="1"/>
        <v>0.71176470588235297</v>
      </c>
    </row>
    <row r="23" spans="1:17" ht="17.100000000000001" customHeight="1" x14ac:dyDescent="0.25">
      <c r="A23" s="59" t="s">
        <v>222</v>
      </c>
      <c r="B23" s="60">
        <v>1197</v>
      </c>
      <c r="C23" s="61" t="s">
        <v>11</v>
      </c>
      <c r="D23" s="137">
        <f t="shared" si="0"/>
        <v>9</v>
      </c>
      <c r="E23" s="138">
        <v>37</v>
      </c>
      <c r="F23" s="138">
        <v>104</v>
      </c>
      <c r="G23" s="138">
        <v>24</v>
      </c>
      <c r="H23" s="138">
        <v>165</v>
      </c>
      <c r="I23" s="138">
        <v>140</v>
      </c>
      <c r="J23" s="138">
        <v>13</v>
      </c>
      <c r="K23" s="138">
        <v>7</v>
      </c>
      <c r="L23" s="138">
        <v>156</v>
      </c>
      <c r="M23" s="138">
        <v>0</v>
      </c>
      <c r="N23" s="138">
        <v>5</v>
      </c>
      <c r="O23" s="138">
        <v>486</v>
      </c>
      <c r="P23" s="138">
        <v>650</v>
      </c>
      <c r="Q23" s="139">
        <f t="shared" si="1"/>
        <v>0.74769230769230766</v>
      </c>
    </row>
    <row r="24" spans="1:17" ht="17.100000000000001" customHeight="1" x14ac:dyDescent="0.25">
      <c r="A24" s="65">
        <v>10</v>
      </c>
      <c r="B24" s="66">
        <v>1198</v>
      </c>
      <c r="C24" s="67" t="s">
        <v>126</v>
      </c>
      <c r="D24" s="140">
        <f t="shared" si="0"/>
        <v>11</v>
      </c>
      <c r="E24" s="141">
        <v>65</v>
      </c>
      <c r="F24" s="141">
        <v>17</v>
      </c>
      <c r="G24" s="141">
        <v>8</v>
      </c>
      <c r="H24" s="141">
        <v>90</v>
      </c>
      <c r="I24" s="141">
        <v>100</v>
      </c>
      <c r="J24" s="141">
        <v>14</v>
      </c>
      <c r="K24" s="141">
        <v>9</v>
      </c>
      <c r="L24" s="141">
        <v>111</v>
      </c>
      <c r="M24" s="141">
        <v>0</v>
      </c>
      <c r="N24" s="141">
        <v>6</v>
      </c>
      <c r="O24" s="141">
        <v>330</v>
      </c>
      <c r="P24" s="141">
        <v>460</v>
      </c>
      <c r="Q24" s="142">
        <f t="shared" si="1"/>
        <v>0.71739130434782605</v>
      </c>
    </row>
    <row r="25" spans="1:17" ht="17.100000000000001" customHeight="1" x14ac:dyDescent="0.25">
      <c r="A25" s="59" t="s">
        <v>222</v>
      </c>
      <c r="B25" s="60">
        <v>1198</v>
      </c>
      <c r="C25" s="61" t="s">
        <v>9</v>
      </c>
      <c r="D25" s="137">
        <f t="shared" si="0"/>
        <v>11</v>
      </c>
      <c r="E25" s="138">
        <v>65</v>
      </c>
      <c r="F25" s="138">
        <v>17</v>
      </c>
      <c r="G25" s="138">
        <v>8</v>
      </c>
      <c r="H25" s="138">
        <v>90</v>
      </c>
      <c r="I25" s="138">
        <v>100</v>
      </c>
      <c r="J25" s="138">
        <v>14</v>
      </c>
      <c r="K25" s="138">
        <v>9</v>
      </c>
      <c r="L25" s="138">
        <v>111</v>
      </c>
      <c r="M25" s="138">
        <v>0</v>
      </c>
      <c r="N25" s="138">
        <v>6</v>
      </c>
      <c r="O25" s="138">
        <v>330</v>
      </c>
      <c r="P25" s="138">
        <v>460</v>
      </c>
      <c r="Q25" s="139">
        <f t="shared" si="1"/>
        <v>0.71739130434782605</v>
      </c>
    </row>
    <row r="26" spans="1:17" ht="17.100000000000001" customHeight="1" x14ac:dyDescent="0.25">
      <c r="A26" s="65">
        <v>11</v>
      </c>
      <c r="B26" s="66">
        <v>1199</v>
      </c>
      <c r="C26" s="67" t="s">
        <v>126</v>
      </c>
      <c r="D26" s="140">
        <f t="shared" si="0"/>
        <v>47</v>
      </c>
      <c r="E26" s="141">
        <v>92</v>
      </c>
      <c r="F26" s="141">
        <v>49</v>
      </c>
      <c r="G26" s="141">
        <v>43</v>
      </c>
      <c r="H26" s="141">
        <v>184</v>
      </c>
      <c r="I26" s="141">
        <v>137</v>
      </c>
      <c r="J26" s="141">
        <v>5</v>
      </c>
      <c r="K26" s="141">
        <v>2</v>
      </c>
      <c r="L26" s="141">
        <v>126</v>
      </c>
      <c r="M26" s="141">
        <v>0</v>
      </c>
      <c r="N26" s="141">
        <v>8</v>
      </c>
      <c r="O26" s="141">
        <v>462</v>
      </c>
      <c r="P26" s="141">
        <v>661</v>
      </c>
      <c r="Q26" s="142">
        <f t="shared" si="1"/>
        <v>0.69894099848714064</v>
      </c>
    </row>
    <row r="27" spans="1:17" ht="17.100000000000001" customHeight="1" x14ac:dyDescent="0.25">
      <c r="A27" s="77" t="s">
        <v>222</v>
      </c>
      <c r="B27" s="78">
        <v>1199</v>
      </c>
      <c r="C27" s="79" t="s">
        <v>9</v>
      </c>
      <c r="D27" s="152">
        <f t="shared" si="0"/>
        <v>47</v>
      </c>
      <c r="E27" s="145">
        <v>92</v>
      </c>
      <c r="F27" s="145">
        <v>49</v>
      </c>
      <c r="G27" s="145">
        <v>43</v>
      </c>
      <c r="H27" s="145">
        <v>184</v>
      </c>
      <c r="I27" s="145">
        <v>137</v>
      </c>
      <c r="J27" s="145">
        <v>5</v>
      </c>
      <c r="K27" s="145">
        <v>2</v>
      </c>
      <c r="L27" s="145">
        <v>126</v>
      </c>
      <c r="M27" s="145">
        <v>0</v>
      </c>
      <c r="N27" s="145">
        <v>8</v>
      </c>
      <c r="O27" s="145">
        <v>462</v>
      </c>
      <c r="P27" s="145">
        <v>661</v>
      </c>
      <c r="Q27" s="146">
        <f t="shared" si="1"/>
        <v>0.69894099848714064</v>
      </c>
    </row>
    <row r="28" spans="1:17" ht="11.1" customHeight="1" x14ac:dyDescent="0.25">
      <c r="B28" s="2"/>
      <c r="C28" s="2"/>
      <c r="D28" s="2"/>
    </row>
    <row r="29" spans="1:17" ht="17.45" customHeight="1" x14ac:dyDescent="0.3">
      <c r="A29" s="427" t="s">
        <v>43</v>
      </c>
      <c r="B29" s="405"/>
      <c r="C29" s="406"/>
      <c r="D29" s="407" t="s">
        <v>35</v>
      </c>
      <c r="E29" s="512" t="s">
        <v>234</v>
      </c>
      <c r="F29" s="512"/>
      <c r="G29" s="512"/>
      <c r="H29" s="512"/>
      <c r="I29" s="512"/>
      <c r="J29" s="512"/>
      <c r="K29" s="512"/>
      <c r="L29" s="512"/>
      <c r="M29" s="512"/>
      <c r="N29" s="512"/>
      <c r="O29" s="407" t="s">
        <v>39</v>
      </c>
      <c r="P29" s="407" t="s">
        <v>211</v>
      </c>
      <c r="Q29" s="366" t="s">
        <v>33</v>
      </c>
    </row>
    <row r="30" spans="1:17" ht="15.95" customHeight="1" x14ac:dyDescent="0.25">
      <c r="A30" s="431" t="s">
        <v>123</v>
      </c>
      <c r="B30" s="425" t="s">
        <v>25</v>
      </c>
      <c r="C30" s="425" t="s">
        <v>26</v>
      </c>
      <c r="D30" s="408"/>
      <c r="E30" s="14"/>
      <c r="F30" s="7"/>
      <c r="G30" s="52" t="s">
        <v>38</v>
      </c>
      <c r="H30" s="410" t="s">
        <v>34</v>
      </c>
      <c r="I30" s="35"/>
      <c r="J30" s="6"/>
      <c r="K30" s="7"/>
      <c r="L30" s="7"/>
      <c r="M30" s="43"/>
      <c r="N30" s="96"/>
      <c r="O30" s="408"/>
      <c r="P30" s="408"/>
      <c r="Q30" s="367"/>
    </row>
    <row r="31" spans="1:17" ht="15.75" x14ac:dyDescent="0.25">
      <c r="A31" s="432"/>
      <c r="B31" s="360"/>
      <c r="C31" s="360"/>
      <c r="D31" s="408"/>
      <c r="E31" s="14"/>
      <c r="F31" s="7"/>
      <c r="G31" s="7"/>
      <c r="H31" s="410"/>
      <c r="I31" s="35"/>
      <c r="J31" s="7"/>
      <c r="K31" s="7"/>
      <c r="L31" s="7"/>
      <c r="M31" s="317"/>
      <c r="N31" s="318"/>
      <c r="O31" s="408"/>
      <c r="P31" s="408"/>
      <c r="Q31" s="367"/>
    </row>
    <row r="32" spans="1:17" ht="15.75" x14ac:dyDescent="0.25">
      <c r="A32" s="432"/>
      <c r="B32" s="360"/>
      <c r="C32" s="360"/>
      <c r="D32" s="408"/>
      <c r="E32" s="15"/>
      <c r="F32" s="8"/>
      <c r="G32" s="8"/>
      <c r="H32" s="8"/>
      <c r="I32" s="35"/>
      <c r="J32" s="7"/>
      <c r="K32" s="8"/>
      <c r="L32" s="8"/>
      <c r="M32" s="319"/>
      <c r="N32" s="320"/>
      <c r="O32" s="408"/>
      <c r="P32" s="408"/>
      <c r="Q32" s="367"/>
    </row>
    <row r="33" spans="1:17" ht="17.100000000000001" customHeight="1" x14ac:dyDescent="0.25">
      <c r="A33" s="433"/>
      <c r="B33" s="360"/>
      <c r="C33" s="426"/>
      <c r="D33" s="365"/>
      <c r="E33" s="293" t="s">
        <v>0</v>
      </c>
      <c r="F33" s="294" t="s">
        <v>2</v>
      </c>
      <c r="G33" s="294" t="s">
        <v>8</v>
      </c>
      <c r="H33" s="294" t="s">
        <v>34</v>
      </c>
      <c r="I33" s="294" t="s">
        <v>1</v>
      </c>
      <c r="J33" s="294" t="s">
        <v>4</v>
      </c>
      <c r="K33" s="293" t="s">
        <v>6</v>
      </c>
      <c r="L33" s="294" t="s">
        <v>7</v>
      </c>
      <c r="M33" s="321" t="s">
        <v>32</v>
      </c>
      <c r="N33" s="322" t="s">
        <v>40</v>
      </c>
      <c r="O33" s="409"/>
      <c r="P33" s="409"/>
      <c r="Q33" s="368"/>
    </row>
    <row r="34" spans="1:17" s="30" customFormat="1" ht="17.100000000000001" customHeight="1" x14ac:dyDescent="0.25">
      <c r="A34" s="434" t="s">
        <v>222</v>
      </c>
      <c r="B34" s="517">
        <v>8</v>
      </c>
      <c r="C34" s="517">
        <v>11</v>
      </c>
      <c r="D34" s="213">
        <f>(LARGE(I34:L34,1)-LARGE(I34:L34,2))</f>
        <v>10</v>
      </c>
      <c r="E34" s="125">
        <f>SUM(E9:E27)/2</f>
        <v>459</v>
      </c>
      <c r="F34" s="125">
        <f t="shared" ref="F34:N34" si="2">SUM(F9:F27)/2</f>
        <v>469</v>
      </c>
      <c r="G34" s="125">
        <f t="shared" si="2"/>
        <v>182</v>
      </c>
      <c r="H34" s="155">
        <f t="shared" si="2"/>
        <v>1110</v>
      </c>
      <c r="I34" s="155">
        <f t="shared" si="2"/>
        <v>1229</v>
      </c>
      <c r="J34" s="155">
        <f t="shared" si="2"/>
        <v>123</v>
      </c>
      <c r="K34" s="155">
        <f t="shared" si="2"/>
        <v>48</v>
      </c>
      <c r="L34" s="155">
        <f t="shared" si="2"/>
        <v>1219</v>
      </c>
      <c r="M34" s="125">
        <f t="shared" si="2"/>
        <v>0</v>
      </c>
      <c r="N34" s="125">
        <f t="shared" si="2"/>
        <v>67</v>
      </c>
      <c r="O34" s="33">
        <f>SUM(H34:N34)</f>
        <v>3796</v>
      </c>
      <c r="P34" s="125">
        <f>SUM(P9:P27)/2</f>
        <v>5334</v>
      </c>
      <c r="Q34" s="214">
        <f>O34/P34</f>
        <v>0.71166104236970373</v>
      </c>
    </row>
    <row r="35" spans="1:17" s="30" customFormat="1" ht="17.100000000000001" customHeight="1" x14ac:dyDescent="0.25">
      <c r="A35" s="435"/>
      <c r="B35" s="517"/>
      <c r="C35" s="517"/>
      <c r="D35" s="127">
        <f t="shared" ref="D35:O35" si="3">D34/$O34</f>
        <v>2.6343519494204425E-3</v>
      </c>
      <c r="E35" s="127">
        <f t="shared" si="3"/>
        <v>0.12091675447839831</v>
      </c>
      <c r="F35" s="127">
        <f t="shared" si="3"/>
        <v>0.12355110642781876</v>
      </c>
      <c r="G35" s="127">
        <f t="shared" si="3"/>
        <v>4.7945205479452052E-2</v>
      </c>
      <c r="H35" s="127">
        <f t="shared" si="3"/>
        <v>0.29241306638566911</v>
      </c>
      <c r="I35" s="127">
        <f t="shared" si="3"/>
        <v>0.32376185458377238</v>
      </c>
      <c r="J35" s="127">
        <f t="shared" si="3"/>
        <v>3.2402528977871443E-2</v>
      </c>
      <c r="K35" s="127">
        <f t="shared" si="3"/>
        <v>1.2644889357218124E-2</v>
      </c>
      <c r="L35" s="127">
        <f t="shared" si="3"/>
        <v>0.32112750263435197</v>
      </c>
      <c r="M35" s="127">
        <f t="shared" si="3"/>
        <v>0</v>
      </c>
      <c r="N35" s="127">
        <f t="shared" si="3"/>
        <v>1.7650158061116965E-2</v>
      </c>
      <c r="O35" s="127">
        <f t="shared" si="3"/>
        <v>1</v>
      </c>
      <c r="P35" s="128"/>
      <c r="Q35" s="128"/>
    </row>
    <row r="36" spans="1:17" ht="11.1" customHeight="1" x14ac:dyDescent="0.25">
      <c r="B36" s="2"/>
      <c r="C36" s="2"/>
      <c r="D36" s="2"/>
    </row>
    <row r="37" spans="1:17" ht="17.100000000000001" customHeight="1" x14ac:dyDescent="0.3">
      <c r="A37" s="427" t="s">
        <v>43</v>
      </c>
      <c r="B37" s="405"/>
      <c r="C37" s="406"/>
      <c r="D37" s="407" t="s">
        <v>35</v>
      </c>
      <c r="E37" s="512" t="s">
        <v>235</v>
      </c>
      <c r="F37" s="512"/>
      <c r="G37" s="512"/>
      <c r="H37" s="512"/>
      <c r="I37" s="512"/>
      <c r="J37" s="512"/>
      <c r="K37" s="512"/>
      <c r="L37" s="512"/>
      <c r="M37" s="512"/>
      <c r="N37" s="512"/>
      <c r="O37" s="407" t="s">
        <v>39</v>
      </c>
      <c r="P37" s="407" t="s">
        <v>211</v>
      </c>
      <c r="Q37" s="366" t="s">
        <v>33</v>
      </c>
    </row>
    <row r="38" spans="1:17" ht="15.95" customHeight="1" x14ac:dyDescent="0.25">
      <c r="A38" s="431" t="s">
        <v>123</v>
      </c>
      <c r="B38" s="425" t="s">
        <v>25</v>
      </c>
      <c r="C38" s="425" t="s">
        <v>26</v>
      </c>
      <c r="D38" s="408"/>
      <c r="E38" s="415"/>
      <c r="F38" s="416"/>
      <c r="G38" s="421"/>
      <c r="H38" s="416"/>
      <c r="I38" s="35"/>
      <c r="J38" s="6"/>
      <c r="K38" s="7"/>
      <c r="L38" s="7"/>
      <c r="M38" s="43"/>
      <c r="N38" s="96"/>
      <c r="O38" s="408"/>
      <c r="P38" s="408"/>
      <c r="Q38" s="367"/>
    </row>
    <row r="39" spans="1:17" ht="15.75" x14ac:dyDescent="0.25">
      <c r="A39" s="432"/>
      <c r="B39" s="360"/>
      <c r="C39" s="360"/>
      <c r="D39" s="408"/>
      <c r="E39" s="417"/>
      <c r="F39" s="418"/>
      <c r="G39" s="422"/>
      <c r="H39" s="418"/>
      <c r="I39" s="35"/>
      <c r="J39" s="7"/>
      <c r="K39" s="7"/>
      <c r="L39" s="7"/>
      <c r="M39" s="317"/>
      <c r="N39" s="318"/>
      <c r="O39" s="408"/>
      <c r="P39" s="408"/>
      <c r="Q39" s="367"/>
    </row>
    <row r="40" spans="1:17" ht="15.75" x14ac:dyDescent="0.25">
      <c r="A40" s="432"/>
      <c r="B40" s="360"/>
      <c r="C40" s="360"/>
      <c r="D40" s="408"/>
      <c r="E40" s="456"/>
      <c r="F40" s="450"/>
      <c r="G40" s="451"/>
      <c r="H40" s="450"/>
      <c r="I40" s="35"/>
      <c r="J40" s="7"/>
      <c r="K40" s="8"/>
      <c r="L40" s="8"/>
      <c r="M40" s="319"/>
      <c r="N40" s="320"/>
      <c r="O40" s="408"/>
      <c r="P40" s="408"/>
      <c r="Q40" s="367"/>
    </row>
    <row r="41" spans="1:17" ht="17.100000000000001" customHeight="1" x14ac:dyDescent="0.25">
      <c r="A41" s="433"/>
      <c r="B41" s="360"/>
      <c r="C41" s="426"/>
      <c r="D41" s="365"/>
      <c r="E41" s="457" t="s">
        <v>0</v>
      </c>
      <c r="F41" s="453"/>
      <c r="G41" s="454" t="s">
        <v>2</v>
      </c>
      <c r="H41" s="453"/>
      <c r="I41" s="294" t="s">
        <v>1</v>
      </c>
      <c r="J41" s="294" t="s">
        <v>4</v>
      </c>
      <c r="K41" s="293" t="s">
        <v>6</v>
      </c>
      <c r="L41" s="294" t="s">
        <v>7</v>
      </c>
      <c r="M41" s="321" t="s">
        <v>32</v>
      </c>
      <c r="N41" s="322" t="s">
        <v>40</v>
      </c>
      <c r="O41" s="409"/>
      <c r="P41" s="409"/>
      <c r="Q41" s="368"/>
    </row>
    <row r="42" spans="1:17" s="30" customFormat="1" ht="17.100000000000001" customHeight="1" x14ac:dyDescent="0.25">
      <c r="A42" s="434" t="s">
        <v>222</v>
      </c>
      <c r="B42" s="517">
        <v>8</v>
      </c>
      <c r="C42" s="517">
        <v>11</v>
      </c>
      <c r="D42" s="213">
        <f>(LARGE(I42:L42,1)-LARGE(I42:L42,2))</f>
        <v>10</v>
      </c>
      <c r="E42" s="515">
        <f>ROUND(G34/2,0)+E34</f>
        <v>550</v>
      </c>
      <c r="F42" s="516"/>
      <c r="G42" s="515">
        <f>INT(G34/2)+F34</f>
        <v>560</v>
      </c>
      <c r="H42" s="516"/>
      <c r="I42" s="125">
        <f t="shared" ref="I42:N42" si="4">I34</f>
        <v>1229</v>
      </c>
      <c r="J42" s="125">
        <f t="shared" si="4"/>
        <v>123</v>
      </c>
      <c r="K42" s="125">
        <f t="shared" si="4"/>
        <v>48</v>
      </c>
      <c r="L42" s="125">
        <f t="shared" si="4"/>
        <v>1219</v>
      </c>
      <c r="M42" s="125">
        <f t="shared" si="4"/>
        <v>0</v>
      </c>
      <c r="N42" s="125">
        <f t="shared" si="4"/>
        <v>67</v>
      </c>
      <c r="O42" s="33">
        <f>INT(SUM(E42:N42))</f>
        <v>3796</v>
      </c>
      <c r="P42" s="125">
        <f>P34</f>
        <v>5334</v>
      </c>
      <c r="Q42" s="214">
        <f>O42/P42</f>
        <v>0.71166104236970373</v>
      </c>
    </row>
    <row r="43" spans="1:17" s="30" customFormat="1" ht="17.100000000000001" customHeight="1" x14ac:dyDescent="0.25">
      <c r="A43" s="435"/>
      <c r="B43" s="517"/>
      <c r="C43" s="517"/>
      <c r="D43" s="127">
        <f>D42/$O42</f>
        <v>2.6343519494204425E-3</v>
      </c>
      <c r="E43" s="445">
        <f>E42/$O42</f>
        <v>0.14488935721812435</v>
      </c>
      <c r="F43" s="446"/>
      <c r="G43" s="445">
        <f>G42/$O42</f>
        <v>0.14752370916754479</v>
      </c>
      <c r="H43" s="446"/>
      <c r="I43" s="127">
        <f t="shared" ref="I43:O43" si="5">I42/$O42</f>
        <v>0.32376185458377238</v>
      </c>
      <c r="J43" s="127">
        <f t="shared" si="5"/>
        <v>3.2402528977871443E-2</v>
      </c>
      <c r="K43" s="127">
        <f t="shared" si="5"/>
        <v>1.2644889357218124E-2</v>
      </c>
      <c r="L43" s="127">
        <f t="shared" si="5"/>
        <v>0.32112750263435197</v>
      </c>
      <c r="M43" s="127">
        <f t="shared" si="5"/>
        <v>0</v>
      </c>
      <c r="N43" s="127">
        <f t="shared" si="5"/>
        <v>1.7650158061116965E-2</v>
      </c>
      <c r="O43" s="127">
        <f t="shared" si="5"/>
        <v>1</v>
      </c>
      <c r="P43" s="128"/>
      <c r="Q43" s="128"/>
    </row>
    <row r="44" spans="1:17" x14ac:dyDescent="0.25">
      <c r="B44" s="2"/>
      <c r="C44" s="2"/>
      <c r="D44" s="2"/>
    </row>
    <row r="45" spans="1:17" x14ac:dyDescent="0.25">
      <c r="B45" s="2"/>
      <c r="C45" s="2"/>
      <c r="D45" s="2"/>
    </row>
    <row r="46" spans="1:17" x14ac:dyDescent="0.25">
      <c r="B46" s="2"/>
      <c r="C46" s="2"/>
      <c r="D46" s="2"/>
    </row>
    <row r="47" spans="1:17" x14ac:dyDescent="0.25">
      <c r="B47" s="2"/>
      <c r="C47" s="2"/>
      <c r="D47" s="2"/>
    </row>
    <row r="48" spans="1:17" x14ac:dyDescent="0.25">
      <c r="B48" s="2"/>
      <c r="C48" s="2"/>
      <c r="D48" s="2"/>
    </row>
    <row r="49" spans="2:4" x14ac:dyDescent="0.25">
      <c r="B49" s="2"/>
      <c r="C49" s="2"/>
      <c r="D49" s="2"/>
    </row>
    <row r="50" spans="2:4" x14ac:dyDescent="0.25">
      <c r="B50" s="2"/>
      <c r="C50" s="2"/>
      <c r="D50" s="2"/>
    </row>
    <row r="51" spans="2:4" x14ac:dyDescent="0.25">
      <c r="B51" s="2"/>
      <c r="C51" s="2"/>
      <c r="D51" s="2"/>
    </row>
    <row r="52" spans="2:4" x14ac:dyDescent="0.25">
      <c r="B52" s="2"/>
      <c r="C52" s="2"/>
      <c r="D52" s="2"/>
    </row>
    <row r="53" spans="2:4" x14ac:dyDescent="0.25">
      <c r="B53" s="2"/>
      <c r="C53" s="2"/>
      <c r="D53" s="2"/>
    </row>
    <row r="54" spans="2:4" x14ac:dyDescent="0.25">
      <c r="B54" s="2"/>
      <c r="C54" s="2"/>
      <c r="D54" s="2"/>
    </row>
    <row r="55" spans="2:4" x14ac:dyDescent="0.25">
      <c r="B55" s="2"/>
      <c r="C55" s="2"/>
      <c r="D55" s="2"/>
    </row>
    <row r="56" spans="2:4" x14ac:dyDescent="0.25">
      <c r="B56" s="2"/>
      <c r="C56" s="2"/>
      <c r="D56" s="2"/>
    </row>
    <row r="57" spans="2:4" x14ac:dyDescent="0.25">
      <c r="B57" s="2"/>
      <c r="C57" s="2"/>
      <c r="D57" s="2"/>
    </row>
    <row r="58" spans="2:4" x14ac:dyDescent="0.25">
      <c r="B58" s="2"/>
      <c r="C58" s="2"/>
      <c r="D58" s="2"/>
    </row>
    <row r="59" spans="2:4" x14ac:dyDescent="0.25">
      <c r="B59" s="2"/>
      <c r="C59" s="2"/>
      <c r="D59" s="2"/>
    </row>
    <row r="60" spans="2:4" x14ac:dyDescent="0.25">
      <c r="B60" s="2"/>
      <c r="C60" s="2"/>
      <c r="D60" s="2"/>
    </row>
    <row r="61" spans="2:4" x14ac:dyDescent="0.25">
      <c r="B61" s="2"/>
      <c r="C61" s="2"/>
      <c r="D61" s="2"/>
    </row>
    <row r="62" spans="2:4" x14ac:dyDescent="0.25">
      <c r="B62" s="2"/>
      <c r="C62" s="2"/>
      <c r="D62" s="2"/>
    </row>
    <row r="63" spans="2:4" x14ac:dyDescent="0.25">
      <c r="B63" s="2"/>
      <c r="C63" s="2"/>
      <c r="D63" s="2"/>
    </row>
    <row r="64" spans="2:4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  <row r="2423" spans="2:4" x14ac:dyDescent="0.25">
      <c r="B2423" s="2"/>
      <c r="C2423" s="2"/>
      <c r="D2423" s="2"/>
    </row>
    <row r="2424" spans="2:4" x14ac:dyDescent="0.25">
      <c r="B2424" s="2"/>
      <c r="C2424" s="2"/>
      <c r="D2424" s="2"/>
    </row>
    <row r="2425" spans="2:4" x14ac:dyDescent="0.25">
      <c r="B2425" s="2"/>
      <c r="C2425" s="2"/>
      <c r="D2425" s="2"/>
    </row>
    <row r="2426" spans="2:4" x14ac:dyDescent="0.25">
      <c r="B2426" s="2"/>
      <c r="C2426" s="2"/>
      <c r="D2426" s="2"/>
    </row>
    <row r="2427" spans="2:4" x14ac:dyDescent="0.25">
      <c r="B2427" s="2"/>
      <c r="C2427" s="2"/>
      <c r="D2427" s="2"/>
    </row>
    <row r="2428" spans="2:4" x14ac:dyDescent="0.25">
      <c r="B2428" s="2"/>
      <c r="C2428" s="2"/>
      <c r="D2428" s="2"/>
    </row>
    <row r="2429" spans="2:4" x14ac:dyDescent="0.25">
      <c r="B2429" s="2"/>
      <c r="C2429" s="2"/>
      <c r="D2429" s="2"/>
    </row>
    <row r="2430" spans="2:4" x14ac:dyDescent="0.25">
      <c r="B2430" s="2"/>
      <c r="C2430" s="2"/>
      <c r="D2430" s="2"/>
    </row>
    <row r="2431" spans="2:4" x14ac:dyDescent="0.25">
      <c r="B2431" s="2"/>
      <c r="C2431" s="2"/>
      <c r="D2431" s="2"/>
    </row>
    <row r="2432" spans="2:4" x14ac:dyDescent="0.25">
      <c r="B2432" s="2"/>
      <c r="C2432" s="2"/>
      <c r="D2432" s="2"/>
    </row>
    <row r="2433" spans="2:4" x14ac:dyDescent="0.25">
      <c r="B2433" s="2"/>
      <c r="C2433" s="2"/>
      <c r="D2433" s="2"/>
    </row>
    <row r="2434" spans="2:4" x14ac:dyDescent="0.25">
      <c r="B2434" s="2"/>
      <c r="C2434" s="2"/>
      <c r="D2434" s="2"/>
    </row>
    <row r="2435" spans="2:4" x14ac:dyDescent="0.25">
      <c r="B2435" s="2"/>
      <c r="C2435" s="2"/>
      <c r="D2435" s="2"/>
    </row>
    <row r="2436" spans="2:4" x14ac:dyDescent="0.25">
      <c r="B2436" s="2"/>
      <c r="C2436" s="2"/>
      <c r="D2436" s="2"/>
    </row>
    <row r="2437" spans="2:4" x14ac:dyDescent="0.25">
      <c r="B2437" s="2"/>
      <c r="C2437" s="2"/>
      <c r="D2437" s="2"/>
    </row>
    <row r="2438" spans="2:4" x14ac:dyDescent="0.25">
      <c r="B2438" s="2"/>
      <c r="C2438" s="2"/>
      <c r="D2438" s="2"/>
    </row>
    <row r="2439" spans="2:4" x14ac:dyDescent="0.25">
      <c r="B2439" s="2"/>
      <c r="C2439" s="2"/>
      <c r="D2439" s="2"/>
    </row>
    <row r="2440" spans="2:4" x14ac:dyDescent="0.25">
      <c r="B2440" s="2"/>
      <c r="C2440" s="2"/>
      <c r="D2440" s="2"/>
    </row>
    <row r="2441" spans="2:4" x14ac:dyDescent="0.25">
      <c r="B2441" s="2"/>
      <c r="C2441" s="2"/>
      <c r="D2441" s="2"/>
    </row>
    <row r="2442" spans="2:4" x14ac:dyDescent="0.25">
      <c r="B2442" s="2"/>
      <c r="C2442" s="2"/>
      <c r="D2442" s="2"/>
    </row>
    <row r="2443" spans="2:4" x14ac:dyDescent="0.25">
      <c r="B2443" s="2"/>
      <c r="C2443" s="2"/>
      <c r="D2443" s="2"/>
    </row>
    <row r="2444" spans="2:4" x14ac:dyDescent="0.25">
      <c r="B2444" s="2"/>
      <c r="C2444" s="2"/>
      <c r="D2444" s="2"/>
    </row>
    <row r="2445" spans="2:4" x14ac:dyDescent="0.25">
      <c r="B2445" s="2"/>
      <c r="C2445" s="2"/>
      <c r="D2445" s="2"/>
    </row>
    <row r="2446" spans="2:4" x14ac:dyDescent="0.25">
      <c r="B2446" s="2"/>
      <c r="C2446" s="2"/>
      <c r="D2446" s="2"/>
    </row>
    <row r="2447" spans="2:4" x14ac:dyDescent="0.25">
      <c r="B2447" s="2"/>
      <c r="C2447" s="2"/>
      <c r="D2447" s="2"/>
    </row>
    <row r="2448" spans="2:4" x14ac:dyDescent="0.25">
      <c r="B2448" s="2"/>
      <c r="C2448" s="2"/>
      <c r="D2448" s="2"/>
    </row>
    <row r="2449" spans="2:4" x14ac:dyDescent="0.25">
      <c r="B2449" s="2"/>
      <c r="C2449" s="2"/>
      <c r="D2449" s="2"/>
    </row>
    <row r="2450" spans="2:4" x14ac:dyDescent="0.25">
      <c r="B2450" s="2"/>
      <c r="C2450" s="2"/>
      <c r="D2450" s="2"/>
    </row>
    <row r="2451" spans="2:4" x14ac:dyDescent="0.25">
      <c r="B2451" s="2"/>
      <c r="C2451" s="2"/>
      <c r="D2451" s="2"/>
    </row>
    <row r="2452" spans="2:4" x14ac:dyDescent="0.25">
      <c r="B2452" s="2"/>
      <c r="C2452" s="2"/>
      <c r="D2452" s="2"/>
    </row>
    <row r="2453" spans="2:4" x14ac:dyDescent="0.25">
      <c r="B2453" s="2"/>
      <c r="C2453" s="2"/>
      <c r="D2453" s="2"/>
    </row>
    <row r="2454" spans="2:4" x14ac:dyDescent="0.25">
      <c r="B2454" s="2"/>
      <c r="C2454" s="2"/>
      <c r="D2454" s="2"/>
    </row>
    <row r="2455" spans="2:4" x14ac:dyDescent="0.25">
      <c r="B2455" s="2"/>
      <c r="C2455" s="2"/>
      <c r="D2455" s="2"/>
    </row>
  </sheetData>
  <mergeCells count="40">
    <mergeCell ref="C30:C33"/>
    <mergeCell ref="A30:A33"/>
    <mergeCell ref="D4:D8"/>
    <mergeCell ref="B5:C7"/>
    <mergeCell ref="E4:N4"/>
    <mergeCell ref="D29:D33"/>
    <mergeCell ref="E29:N29"/>
    <mergeCell ref="A29:C29"/>
    <mergeCell ref="C34:C35"/>
    <mergeCell ref="B38:B41"/>
    <mergeCell ref="C38:C41"/>
    <mergeCell ref="D37:D41"/>
    <mergeCell ref="E37:N37"/>
    <mergeCell ref="A37:C37"/>
    <mergeCell ref="A34:A35"/>
    <mergeCell ref="A42:A43"/>
    <mergeCell ref="G42:H42"/>
    <mergeCell ref="E43:F43"/>
    <mergeCell ref="H5:H6"/>
    <mergeCell ref="H30:H31"/>
    <mergeCell ref="G43:H43"/>
    <mergeCell ref="G38:H40"/>
    <mergeCell ref="G41:H41"/>
    <mergeCell ref="B42:B43"/>
    <mergeCell ref="C42:C43"/>
    <mergeCell ref="E38:F40"/>
    <mergeCell ref="E41:F41"/>
    <mergeCell ref="E42:F42"/>
    <mergeCell ref="A38:A41"/>
    <mergeCell ref="B30:B33"/>
    <mergeCell ref="B34:B35"/>
    <mergeCell ref="Q4:Q8"/>
    <mergeCell ref="O29:O33"/>
    <mergeCell ref="P29:P33"/>
    <mergeCell ref="Q29:Q33"/>
    <mergeCell ref="O37:O41"/>
    <mergeCell ref="P37:P41"/>
    <mergeCell ref="Q37:Q41"/>
    <mergeCell ref="O4:O8"/>
    <mergeCell ref="P4:P8"/>
  </mergeCells>
  <conditionalFormatting sqref="H10:L10">
    <cfRule type="cellIs" dxfId="483" priority="17" operator="equal">
      <formula>LARGE($H10:$L10,2)</formula>
    </cfRule>
    <cfRule type="cellIs" dxfId="482" priority="18" operator="equal">
      <formula>LARGE($H10:$L10,1)</formula>
    </cfRule>
  </conditionalFormatting>
  <conditionalFormatting sqref="H13:L13">
    <cfRule type="cellIs" dxfId="481" priority="15" operator="equal">
      <formula>LARGE($H13:$L13,2)</formula>
    </cfRule>
    <cfRule type="cellIs" dxfId="480" priority="16" operator="equal">
      <formula>LARGE($H13:$L13,1)</formula>
    </cfRule>
  </conditionalFormatting>
  <conditionalFormatting sqref="H16:L16">
    <cfRule type="cellIs" dxfId="479" priority="13" operator="equal">
      <formula>LARGE($H16:$L16,2)</formula>
    </cfRule>
    <cfRule type="cellIs" dxfId="478" priority="14" operator="equal">
      <formula>LARGE($H16:$L16,1)</formula>
    </cfRule>
  </conditionalFormatting>
  <conditionalFormatting sqref="H18:L18">
    <cfRule type="cellIs" dxfId="477" priority="11" operator="equal">
      <formula>LARGE($H18:$L18,2)</formula>
    </cfRule>
    <cfRule type="cellIs" dxfId="476" priority="12" operator="equal">
      <formula>LARGE($H18:$L18,1)</formula>
    </cfRule>
  </conditionalFormatting>
  <conditionalFormatting sqref="H20:L20">
    <cfRule type="cellIs" dxfId="475" priority="9" operator="equal">
      <formula>LARGE($H20:$L20,2)</formula>
    </cfRule>
    <cfRule type="cellIs" dxfId="474" priority="10" operator="equal">
      <formula>LARGE($H20:$L20,1)</formula>
    </cfRule>
  </conditionalFormatting>
  <conditionalFormatting sqref="H23:L23">
    <cfRule type="cellIs" dxfId="473" priority="7" operator="equal">
      <formula>LARGE($H23:$L23,2)</formula>
    </cfRule>
    <cfRule type="cellIs" dxfId="472" priority="8" operator="equal">
      <formula>LARGE($H23:$L23,1)</formula>
    </cfRule>
  </conditionalFormatting>
  <conditionalFormatting sqref="H25:L25">
    <cfRule type="cellIs" dxfId="471" priority="5" operator="equal">
      <formula>LARGE($H25:$L25,2)</formula>
    </cfRule>
    <cfRule type="cellIs" dxfId="470" priority="6" operator="equal">
      <formula>LARGE($H25:$L25,1)</formula>
    </cfRule>
  </conditionalFormatting>
  <conditionalFormatting sqref="H34:L34">
    <cfRule type="cellIs" dxfId="469" priority="3" operator="equal">
      <formula>LARGE($H34:$L34,2)</formula>
    </cfRule>
    <cfRule type="cellIs" dxfId="468" priority="4" operator="equal">
      <formula>LARGE($H34:$L34,1)</formula>
    </cfRule>
  </conditionalFormatting>
  <conditionalFormatting sqref="E42:L42">
    <cfRule type="cellIs" dxfId="467" priority="1" operator="equal">
      <formula>LARGE($E42:$L42,2)</formula>
    </cfRule>
    <cfRule type="cellIs" dxfId="466" priority="2" operator="equal">
      <formula>LARGE($E42:$L42,1)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1995"/>
  <sheetViews>
    <sheetView view="pageBreakPreview" zoomScaleNormal="100" zoomScaleSheetLayoutView="100" workbookViewId="0">
      <selection activeCell="E106" sqref="E106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0" width="12.140625" customWidth="1"/>
    <col min="11" max="12" width="12.42578125" customWidth="1"/>
    <col min="13" max="14" width="12.28515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7.100000000000001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407" t="s">
        <v>39</v>
      </c>
      <c r="P4" s="407" t="s">
        <v>211</v>
      </c>
      <c r="Q4" s="366" t="s">
        <v>33</v>
      </c>
    </row>
    <row r="5" spans="1:17" ht="15.75" x14ac:dyDescent="0.25">
      <c r="B5" s="513" t="s">
        <v>99</v>
      </c>
      <c r="C5" s="513"/>
      <c r="D5" s="408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513"/>
      <c r="D6" s="408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24"/>
      <c r="D7" s="408"/>
      <c r="E7" s="15"/>
      <c r="F7" s="8"/>
      <c r="G7" s="8"/>
      <c r="H7" s="8"/>
      <c r="I7" s="35"/>
      <c r="J7" s="8"/>
      <c r="K7" s="8"/>
      <c r="L7" s="8"/>
      <c r="M7" s="319"/>
      <c r="N7" s="320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5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3" t="s">
        <v>3</v>
      </c>
      <c r="K8" s="293" t="s">
        <v>6</v>
      </c>
      <c r="L8" s="294" t="s">
        <v>7</v>
      </c>
      <c r="M8" s="321" t="s">
        <v>32</v>
      </c>
      <c r="N8" s="322" t="s">
        <v>40</v>
      </c>
      <c r="O8" s="409"/>
      <c r="P8" s="409"/>
      <c r="Q8" s="368"/>
    </row>
    <row r="9" spans="1:17" s="227" customFormat="1" ht="17.45" customHeight="1" x14ac:dyDescent="0.25">
      <c r="A9" s="53">
        <v>1</v>
      </c>
      <c r="B9" s="54">
        <v>1200</v>
      </c>
      <c r="C9" s="55" t="s">
        <v>126</v>
      </c>
      <c r="D9" s="131">
        <f t="shared" ref="D9:D72" si="0">(LARGE(H9:L9,1)-LARGE(H9:L9,2))</f>
        <v>123</v>
      </c>
      <c r="E9" s="132">
        <v>186</v>
      </c>
      <c r="F9" s="132">
        <v>8</v>
      </c>
      <c r="G9" s="132">
        <v>2</v>
      </c>
      <c r="H9" s="132">
        <v>196</v>
      </c>
      <c r="I9" s="132">
        <v>26</v>
      </c>
      <c r="J9" s="132">
        <v>8</v>
      </c>
      <c r="K9" s="132">
        <v>2</v>
      </c>
      <c r="L9" s="132">
        <v>73</v>
      </c>
      <c r="M9" s="132">
        <v>0</v>
      </c>
      <c r="N9" s="132">
        <v>4</v>
      </c>
      <c r="O9" s="132">
        <v>309</v>
      </c>
      <c r="P9" s="132">
        <v>580</v>
      </c>
      <c r="Q9" s="133">
        <f t="shared" ref="Q9:Q15" si="1">O9/P9</f>
        <v>0.53275862068965518</v>
      </c>
    </row>
    <row r="10" spans="1:17" s="227" customFormat="1" ht="17.45" customHeight="1" x14ac:dyDescent="0.25">
      <c r="A10" s="71">
        <v>2</v>
      </c>
      <c r="B10" s="72">
        <v>1200</v>
      </c>
      <c r="C10" s="73" t="s">
        <v>128</v>
      </c>
      <c r="D10" s="134">
        <f t="shared" si="0"/>
        <v>101</v>
      </c>
      <c r="E10" s="135">
        <v>165</v>
      </c>
      <c r="F10" s="135">
        <v>2</v>
      </c>
      <c r="G10" s="135">
        <v>1</v>
      </c>
      <c r="H10" s="135">
        <v>168</v>
      </c>
      <c r="I10" s="135">
        <v>41</v>
      </c>
      <c r="J10" s="135">
        <v>7</v>
      </c>
      <c r="K10" s="135">
        <v>5</v>
      </c>
      <c r="L10" s="135">
        <v>67</v>
      </c>
      <c r="M10" s="135">
        <v>0</v>
      </c>
      <c r="N10" s="135">
        <v>5</v>
      </c>
      <c r="O10" s="135">
        <v>293</v>
      </c>
      <c r="P10" s="135">
        <v>580</v>
      </c>
      <c r="Q10" s="136">
        <f t="shared" si="1"/>
        <v>0.5051724137931034</v>
      </c>
    </row>
    <row r="11" spans="1:17" s="227" customFormat="1" ht="17.45" customHeight="1" x14ac:dyDescent="0.25">
      <c r="A11" s="65">
        <v>3</v>
      </c>
      <c r="B11" s="66">
        <v>1200</v>
      </c>
      <c r="C11" s="67" t="s">
        <v>129</v>
      </c>
      <c r="D11" s="140">
        <f t="shared" si="0"/>
        <v>105</v>
      </c>
      <c r="E11" s="141">
        <v>156</v>
      </c>
      <c r="F11" s="141">
        <v>6</v>
      </c>
      <c r="G11" s="141">
        <v>4</v>
      </c>
      <c r="H11" s="141">
        <v>166</v>
      </c>
      <c r="I11" s="141">
        <v>29</v>
      </c>
      <c r="J11" s="141">
        <v>4</v>
      </c>
      <c r="K11" s="141">
        <v>3</v>
      </c>
      <c r="L11" s="141">
        <v>61</v>
      </c>
      <c r="M11" s="141">
        <v>0</v>
      </c>
      <c r="N11" s="141">
        <v>3</v>
      </c>
      <c r="O11" s="141">
        <v>266</v>
      </c>
      <c r="P11" s="141">
        <v>579</v>
      </c>
      <c r="Q11" s="142">
        <f t="shared" si="1"/>
        <v>0.45941278065630398</v>
      </c>
    </row>
    <row r="12" spans="1:17" s="89" customFormat="1" ht="17.45" customHeight="1" x14ac:dyDescent="0.25">
      <c r="A12" s="59" t="s">
        <v>223</v>
      </c>
      <c r="B12" s="60">
        <v>1200</v>
      </c>
      <c r="C12" s="61" t="s">
        <v>12</v>
      </c>
      <c r="D12" s="137">
        <f t="shared" si="0"/>
        <v>329</v>
      </c>
      <c r="E12" s="138">
        <v>507</v>
      </c>
      <c r="F12" s="138">
        <v>16</v>
      </c>
      <c r="G12" s="138">
        <v>7</v>
      </c>
      <c r="H12" s="138">
        <v>530</v>
      </c>
      <c r="I12" s="138">
        <v>96</v>
      </c>
      <c r="J12" s="138">
        <v>19</v>
      </c>
      <c r="K12" s="138">
        <v>10</v>
      </c>
      <c r="L12" s="138">
        <v>201</v>
      </c>
      <c r="M12" s="138">
        <v>0</v>
      </c>
      <c r="N12" s="138">
        <v>12</v>
      </c>
      <c r="O12" s="138">
        <v>868</v>
      </c>
      <c r="P12" s="138">
        <v>1739</v>
      </c>
      <c r="Q12" s="139">
        <f t="shared" si="1"/>
        <v>0.49913743530764809</v>
      </c>
    </row>
    <row r="13" spans="1:17" s="227" customFormat="1" ht="17.45" customHeight="1" x14ac:dyDescent="0.25">
      <c r="A13" s="65">
        <v>4</v>
      </c>
      <c r="B13" s="66">
        <v>1201</v>
      </c>
      <c r="C13" s="67" t="s">
        <v>126</v>
      </c>
      <c r="D13" s="140">
        <f t="shared" si="0"/>
        <v>139</v>
      </c>
      <c r="E13" s="141">
        <v>202</v>
      </c>
      <c r="F13" s="141">
        <v>5</v>
      </c>
      <c r="G13" s="141">
        <v>2</v>
      </c>
      <c r="H13" s="141">
        <v>209</v>
      </c>
      <c r="I13" s="141">
        <v>31</v>
      </c>
      <c r="J13" s="141">
        <v>7</v>
      </c>
      <c r="K13" s="141">
        <v>1</v>
      </c>
      <c r="L13" s="141">
        <v>70</v>
      </c>
      <c r="M13" s="141">
        <v>1</v>
      </c>
      <c r="N13" s="141">
        <v>10</v>
      </c>
      <c r="O13" s="141">
        <v>329</v>
      </c>
      <c r="P13" s="141">
        <v>674</v>
      </c>
      <c r="Q13" s="142">
        <f t="shared" si="1"/>
        <v>0.48813056379821956</v>
      </c>
    </row>
    <row r="14" spans="1:17" s="227" customFormat="1" ht="17.45" customHeight="1" x14ac:dyDescent="0.25">
      <c r="A14" s="71">
        <v>5</v>
      </c>
      <c r="B14" s="72">
        <v>1201</v>
      </c>
      <c r="C14" s="73" t="s">
        <v>128</v>
      </c>
      <c r="D14" s="134">
        <f t="shared" si="0"/>
        <v>165</v>
      </c>
      <c r="E14" s="135">
        <v>219</v>
      </c>
      <c r="F14" s="135">
        <v>3</v>
      </c>
      <c r="G14" s="135">
        <v>4</v>
      </c>
      <c r="H14" s="135">
        <v>226</v>
      </c>
      <c r="I14" s="135">
        <v>20</v>
      </c>
      <c r="J14" s="135">
        <v>5</v>
      </c>
      <c r="K14" s="135">
        <v>2</v>
      </c>
      <c r="L14" s="135">
        <v>61</v>
      </c>
      <c r="M14" s="135">
        <v>1</v>
      </c>
      <c r="N14" s="135">
        <v>8</v>
      </c>
      <c r="O14" s="135">
        <v>323</v>
      </c>
      <c r="P14" s="135">
        <v>674</v>
      </c>
      <c r="Q14" s="136">
        <f t="shared" si="1"/>
        <v>0.47922848664688428</v>
      </c>
    </row>
    <row r="15" spans="1:17" s="227" customFormat="1" ht="17.45" customHeight="1" x14ac:dyDescent="0.25">
      <c r="A15" s="65">
        <v>6</v>
      </c>
      <c r="B15" s="66">
        <v>1201</v>
      </c>
      <c r="C15" s="67" t="s">
        <v>129</v>
      </c>
      <c r="D15" s="140">
        <f t="shared" si="0"/>
        <v>161</v>
      </c>
      <c r="E15" s="141">
        <v>205</v>
      </c>
      <c r="F15" s="141">
        <v>9</v>
      </c>
      <c r="G15" s="141">
        <v>4</v>
      </c>
      <c r="H15" s="141">
        <v>218</v>
      </c>
      <c r="I15" s="141">
        <v>31</v>
      </c>
      <c r="J15" s="141">
        <v>8</v>
      </c>
      <c r="K15" s="141">
        <v>3</v>
      </c>
      <c r="L15" s="141">
        <v>57</v>
      </c>
      <c r="M15" s="141">
        <v>0</v>
      </c>
      <c r="N15" s="141">
        <v>9</v>
      </c>
      <c r="O15" s="141">
        <v>326</v>
      </c>
      <c r="P15" s="141">
        <v>674</v>
      </c>
      <c r="Q15" s="142">
        <f t="shared" si="1"/>
        <v>0.48367952522255192</v>
      </c>
    </row>
    <row r="16" spans="1:17" s="227" customFormat="1" ht="17.45" customHeight="1" x14ac:dyDescent="0.25">
      <c r="A16" s="71">
        <v>7</v>
      </c>
      <c r="B16" s="72">
        <v>1201</v>
      </c>
      <c r="C16" s="73" t="s">
        <v>150</v>
      </c>
      <c r="D16" s="134">
        <f t="shared" si="0"/>
        <v>142</v>
      </c>
      <c r="E16" s="135">
        <v>182</v>
      </c>
      <c r="F16" s="135">
        <v>3</v>
      </c>
      <c r="G16" s="135">
        <v>2</v>
      </c>
      <c r="H16" s="135">
        <v>187</v>
      </c>
      <c r="I16" s="135">
        <v>24</v>
      </c>
      <c r="J16" s="135">
        <v>3</v>
      </c>
      <c r="K16" s="135">
        <v>1</v>
      </c>
      <c r="L16" s="135">
        <v>45</v>
      </c>
      <c r="M16" s="135">
        <v>0</v>
      </c>
      <c r="N16" s="135">
        <v>4</v>
      </c>
      <c r="O16" s="135">
        <v>264</v>
      </c>
      <c r="P16" s="135">
        <v>0</v>
      </c>
      <c r="Q16" s="136">
        <f>O16/750</f>
        <v>0.35199999999999998</v>
      </c>
    </row>
    <row r="17" spans="1:17" s="89" customFormat="1" ht="17.45" customHeight="1" x14ac:dyDescent="0.25">
      <c r="A17" s="59" t="s">
        <v>223</v>
      </c>
      <c r="B17" s="60">
        <v>1201</v>
      </c>
      <c r="C17" s="61" t="s">
        <v>13</v>
      </c>
      <c r="D17" s="137">
        <f t="shared" si="0"/>
        <v>607</v>
      </c>
      <c r="E17" s="138">
        <v>808</v>
      </c>
      <c r="F17" s="138">
        <v>20</v>
      </c>
      <c r="G17" s="138">
        <v>12</v>
      </c>
      <c r="H17" s="138">
        <v>840</v>
      </c>
      <c r="I17" s="138">
        <v>106</v>
      </c>
      <c r="J17" s="138">
        <v>23</v>
      </c>
      <c r="K17" s="138">
        <v>7</v>
      </c>
      <c r="L17" s="138">
        <v>233</v>
      </c>
      <c r="M17" s="138">
        <v>2</v>
      </c>
      <c r="N17" s="138">
        <v>31</v>
      </c>
      <c r="O17" s="138">
        <v>1242</v>
      </c>
      <c r="P17" s="138">
        <v>2022</v>
      </c>
      <c r="Q17" s="139">
        <f t="shared" ref="Q17:Q80" si="2">O17/P17</f>
        <v>0.6142433234421365</v>
      </c>
    </row>
    <row r="18" spans="1:17" s="227" customFormat="1" ht="17.45" customHeight="1" x14ac:dyDescent="0.25">
      <c r="A18" s="71">
        <v>8</v>
      </c>
      <c r="B18" s="72">
        <v>1202</v>
      </c>
      <c r="C18" s="73" t="s">
        <v>126</v>
      </c>
      <c r="D18" s="134">
        <f t="shared" si="0"/>
        <v>151</v>
      </c>
      <c r="E18" s="135">
        <v>200</v>
      </c>
      <c r="F18" s="135">
        <v>5</v>
      </c>
      <c r="G18" s="135">
        <v>6</v>
      </c>
      <c r="H18" s="135">
        <v>211</v>
      </c>
      <c r="I18" s="135">
        <v>26</v>
      </c>
      <c r="J18" s="135">
        <v>6</v>
      </c>
      <c r="K18" s="135">
        <v>1</v>
      </c>
      <c r="L18" s="135">
        <v>60</v>
      </c>
      <c r="M18" s="135">
        <v>0</v>
      </c>
      <c r="N18" s="135">
        <v>11</v>
      </c>
      <c r="O18" s="135">
        <v>315</v>
      </c>
      <c r="P18" s="135">
        <v>605</v>
      </c>
      <c r="Q18" s="136">
        <f t="shared" si="2"/>
        <v>0.52066115702479343</v>
      </c>
    </row>
    <row r="19" spans="1:17" s="227" customFormat="1" ht="17.45" customHeight="1" x14ac:dyDescent="0.25">
      <c r="A19" s="65">
        <v>9</v>
      </c>
      <c r="B19" s="66">
        <v>1202</v>
      </c>
      <c r="C19" s="67" t="s">
        <v>128</v>
      </c>
      <c r="D19" s="140">
        <f t="shared" si="0"/>
        <v>143</v>
      </c>
      <c r="E19" s="141">
        <v>200</v>
      </c>
      <c r="F19" s="141">
        <v>6</v>
      </c>
      <c r="G19" s="141">
        <v>1</v>
      </c>
      <c r="H19" s="141">
        <v>207</v>
      </c>
      <c r="I19" s="141">
        <v>32</v>
      </c>
      <c r="J19" s="141">
        <v>8</v>
      </c>
      <c r="K19" s="141">
        <v>0</v>
      </c>
      <c r="L19" s="141">
        <v>64</v>
      </c>
      <c r="M19" s="141">
        <v>0</v>
      </c>
      <c r="N19" s="141">
        <v>7</v>
      </c>
      <c r="O19" s="141">
        <v>318</v>
      </c>
      <c r="P19" s="141">
        <v>605</v>
      </c>
      <c r="Q19" s="142">
        <f t="shared" si="2"/>
        <v>0.52561983471074381</v>
      </c>
    </row>
    <row r="20" spans="1:17" s="227" customFormat="1" ht="17.45" customHeight="1" x14ac:dyDescent="0.25">
      <c r="A20" s="71">
        <v>10</v>
      </c>
      <c r="B20" s="72">
        <v>1202</v>
      </c>
      <c r="C20" s="73" t="s">
        <v>129</v>
      </c>
      <c r="D20" s="134">
        <f t="shared" si="0"/>
        <v>168</v>
      </c>
      <c r="E20" s="135">
        <v>213</v>
      </c>
      <c r="F20" s="135">
        <v>5</v>
      </c>
      <c r="G20" s="135">
        <v>5</v>
      </c>
      <c r="H20" s="135">
        <v>223</v>
      </c>
      <c r="I20" s="135">
        <v>33</v>
      </c>
      <c r="J20" s="135">
        <v>4</v>
      </c>
      <c r="K20" s="135">
        <v>1</v>
      </c>
      <c r="L20" s="135">
        <v>55</v>
      </c>
      <c r="M20" s="135">
        <v>0</v>
      </c>
      <c r="N20" s="135">
        <v>9</v>
      </c>
      <c r="O20" s="135">
        <v>325</v>
      </c>
      <c r="P20" s="135">
        <v>605</v>
      </c>
      <c r="Q20" s="136">
        <f t="shared" si="2"/>
        <v>0.53719008264462809</v>
      </c>
    </row>
    <row r="21" spans="1:17" s="89" customFormat="1" ht="17.45" customHeight="1" x14ac:dyDescent="0.25">
      <c r="A21" s="59" t="s">
        <v>223</v>
      </c>
      <c r="B21" s="60">
        <v>1202</v>
      </c>
      <c r="C21" s="61" t="s">
        <v>12</v>
      </c>
      <c r="D21" s="137">
        <f t="shared" si="0"/>
        <v>462</v>
      </c>
      <c r="E21" s="138">
        <v>613</v>
      </c>
      <c r="F21" s="138">
        <v>16</v>
      </c>
      <c r="G21" s="138">
        <v>12</v>
      </c>
      <c r="H21" s="138">
        <v>641</v>
      </c>
      <c r="I21" s="138">
        <v>91</v>
      </c>
      <c r="J21" s="138">
        <v>18</v>
      </c>
      <c r="K21" s="138">
        <v>2</v>
      </c>
      <c r="L21" s="138">
        <v>179</v>
      </c>
      <c r="M21" s="138">
        <v>0</v>
      </c>
      <c r="N21" s="138">
        <v>27</v>
      </c>
      <c r="O21" s="138">
        <v>958</v>
      </c>
      <c r="P21" s="138">
        <v>1815</v>
      </c>
      <c r="Q21" s="139">
        <f t="shared" si="2"/>
        <v>0.52782369146005514</v>
      </c>
    </row>
    <row r="22" spans="1:17" s="227" customFormat="1" ht="17.45" customHeight="1" x14ac:dyDescent="0.25">
      <c r="A22" s="71">
        <v>11</v>
      </c>
      <c r="B22" s="72">
        <v>1203</v>
      </c>
      <c r="C22" s="73" t="s">
        <v>126</v>
      </c>
      <c r="D22" s="134">
        <f t="shared" si="0"/>
        <v>83</v>
      </c>
      <c r="E22" s="135">
        <v>128</v>
      </c>
      <c r="F22" s="135">
        <v>0</v>
      </c>
      <c r="G22" s="135">
        <v>1</v>
      </c>
      <c r="H22" s="135">
        <v>129</v>
      </c>
      <c r="I22" s="135">
        <v>24</v>
      </c>
      <c r="J22" s="135">
        <v>8</v>
      </c>
      <c r="K22" s="135">
        <v>1</v>
      </c>
      <c r="L22" s="135">
        <v>46</v>
      </c>
      <c r="M22" s="135">
        <v>0</v>
      </c>
      <c r="N22" s="135">
        <v>5</v>
      </c>
      <c r="O22" s="135">
        <v>213</v>
      </c>
      <c r="P22" s="135">
        <v>452</v>
      </c>
      <c r="Q22" s="136">
        <f t="shared" si="2"/>
        <v>0.47123893805309736</v>
      </c>
    </row>
    <row r="23" spans="1:17" s="227" customFormat="1" ht="17.45" customHeight="1" x14ac:dyDescent="0.25">
      <c r="A23" s="65">
        <v>12</v>
      </c>
      <c r="B23" s="66">
        <v>1203</v>
      </c>
      <c r="C23" s="67" t="s">
        <v>128</v>
      </c>
      <c r="D23" s="140">
        <f t="shared" si="0"/>
        <v>112</v>
      </c>
      <c r="E23" s="141">
        <v>153</v>
      </c>
      <c r="F23" s="141">
        <v>3</v>
      </c>
      <c r="G23" s="141">
        <v>0</v>
      </c>
      <c r="H23" s="141">
        <v>156</v>
      </c>
      <c r="I23" s="141">
        <v>25</v>
      </c>
      <c r="J23" s="141">
        <v>7</v>
      </c>
      <c r="K23" s="141">
        <v>0</v>
      </c>
      <c r="L23" s="141">
        <v>44</v>
      </c>
      <c r="M23" s="141">
        <v>1</v>
      </c>
      <c r="N23" s="141">
        <v>2</v>
      </c>
      <c r="O23" s="141">
        <v>235</v>
      </c>
      <c r="P23" s="141">
        <v>451</v>
      </c>
      <c r="Q23" s="142">
        <f t="shared" si="2"/>
        <v>0.52106430155210648</v>
      </c>
    </row>
    <row r="24" spans="1:17" s="89" customFormat="1" ht="17.45" customHeight="1" x14ac:dyDescent="0.25">
      <c r="A24" s="59" t="s">
        <v>223</v>
      </c>
      <c r="B24" s="60">
        <v>1203</v>
      </c>
      <c r="C24" s="61" t="s">
        <v>11</v>
      </c>
      <c r="D24" s="137">
        <f t="shared" si="0"/>
        <v>195</v>
      </c>
      <c r="E24" s="138">
        <v>281</v>
      </c>
      <c r="F24" s="138">
        <v>3</v>
      </c>
      <c r="G24" s="138">
        <v>1</v>
      </c>
      <c r="H24" s="138">
        <v>285</v>
      </c>
      <c r="I24" s="138">
        <v>49</v>
      </c>
      <c r="J24" s="138">
        <v>15</v>
      </c>
      <c r="K24" s="138">
        <v>1</v>
      </c>
      <c r="L24" s="138">
        <v>90</v>
      </c>
      <c r="M24" s="138">
        <v>1</v>
      </c>
      <c r="N24" s="138">
        <v>7</v>
      </c>
      <c r="O24" s="138">
        <v>448</v>
      </c>
      <c r="P24" s="138">
        <v>903</v>
      </c>
      <c r="Q24" s="139">
        <f t="shared" si="2"/>
        <v>0.49612403100775193</v>
      </c>
    </row>
    <row r="25" spans="1:17" s="227" customFormat="1" ht="17.45" customHeight="1" x14ac:dyDescent="0.25">
      <c r="A25" s="65">
        <v>13</v>
      </c>
      <c r="B25" s="66">
        <v>1204</v>
      </c>
      <c r="C25" s="67" t="s">
        <v>126</v>
      </c>
      <c r="D25" s="140">
        <f t="shared" si="0"/>
        <v>75</v>
      </c>
      <c r="E25" s="141">
        <v>122</v>
      </c>
      <c r="F25" s="141">
        <v>4</v>
      </c>
      <c r="G25" s="141">
        <v>2</v>
      </c>
      <c r="H25" s="141">
        <v>128</v>
      </c>
      <c r="I25" s="141">
        <v>48</v>
      </c>
      <c r="J25" s="141">
        <v>6</v>
      </c>
      <c r="K25" s="141">
        <v>1</v>
      </c>
      <c r="L25" s="141">
        <v>53</v>
      </c>
      <c r="M25" s="141">
        <v>0</v>
      </c>
      <c r="N25" s="141">
        <v>5</v>
      </c>
      <c r="O25" s="141">
        <v>241</v>
      </c>
      <c r="P25" s="141">
        <v>482</v>
      </c>
      <c r="Q25" s="142">
        <f t="shared" si="2"/>
        <v>0.5</v>
      </c>
    </row>
    <row r="26" spans="1:17" s="227" customFormat="1" ht="17.45" customHeight="1" x14ac:dyDescent="0.25">
      <c r="A26" s="71">
        <v>14</v>
      </c>
      <c r="B26" s="72">
        <v>1204</v>
      </c>
      <c r="C26" s="73" t="s">
        <v>128</v>
      </c>
      <c r="D26" s="134">
        <f t="shared" si="0"/>
        <v>88</v>
      </c>
      <c r="E26" s="135">
        <v>145</v>
      </c>
      <c r="F26" s="135">
        <v>1</v>
      </c>
      <c r="G26" s="135">
        <v>0</v>
      </c>
      <c r="H26" s="135">
        <v>146</v>
      </c>
      <c r="I26" s="135">
        <v>45</v>
      </c>
      <c r="J26" s="135">
        <v>4</v>
      </c>
      <c r="K26" s="135">
        <v>0</v>
      </c>
      <c r="L26" s="135">
        <v>58</v>
      </c>
      <c r="M26" s="135">
        <v>0</v>
      </c>
      <c r="N26" s="135">
        <v>2</v>
      </c>
      <c r="O26" s="135">
        <v>255</v>
      </c>
      <c r="P26" s="135">
        <v>481</v>
      </c>
      <c r="Q26" s="136">
        <f t="shared" si="2"/>
        <v>0.53014553014553012</v>
      </c>
    </row>
    <row r="27" spans="1:17" s="89" customFormat="1" ht="17.45" customHeight="1" x14ac:dyDescent="0.25">
      <c r="A27" s="59" t="s">
        <v>223</v>
      </c>
      <c r="B27" s="60">
        <v>1204</v>
      </c>
      <c r="C27" s="61" t="s">
        <v>11</v>
      </c>
      <c r="D27" s="137">
        <f t="shared" si="0"/>
        <v>163</v>
      </c>
      <c r="E27" s="138">
        <v>267</v>
      </c>
      <c r="F27" s="138">
        <v>5</v>
      </c>
      <c r="G27" s="138">
        <v>2</v>
      </c>
      <c r="H27" s="138">
        <v>274</v>
      </c>
      <c r="I27" s="138">
        <v>93</v>
      </c>
      <c r="J27" s="138">
        <v>10</v>
      </c>
      <c r="K27" s="138">
        <v>1</v>
      </c>
      <c r="L27" s="138">
        <v>111</v>
      </c>
      <c r="M27" s="138">
        <v>0</v>
      </c>
      <c r="N27" s="138">
        <v>7</v>
      </c>
      <c r="O27" s="138">
        <v>496</v>
      </c>
      <c r="P27" s="138">
        <v>963</v>
      </c>
      <c r="Q27" s="139">
        <f t="shared" si="2"/>
        <v>0.51505711318795433</v>
      </c>
    </row>
    <row r="28" spans="1:17" s="227" customFormat="1" ht="17.45" customHeight="1" x14ac:dyDescent="0.25">
      <c r="A28" s="71">
        <v>15</v>
      </c>
      <c r="B28" s="72">
        <v>1205</v>
      </c>
      <c r="C28" s="73" t="s">
        <v>126</v>
      </c>
      <c r="D28" s="134">
        <f t="shared" si="0"/>
        <v>83</v>
      </c>
      <c r="E28" s="135">
        <v>136</v>
      </c>
      <c r="F28" s="135">
        <v>2</v>
      </c>
      <c r="G28" s="135">
        <v>2</v>
      </c>
      <c r="H28" s="135">
        <v>140</v>
      </c>
      <c r="I28" s="135">
        <v>31</v>
      </c>
      <c r="J28" s="135">
        <v>9</v>
      </c>
      <c r="K28" s="135">
        <v>3</v>
      </c>
      <c r="L28" s="135">
        <v>57</v>
      </c>
      <c r="M28" s="135">
        <v>0</v>
      </c>
      <c r="N28" s="135">
        <v>6</v>
      </c>
      <c r="O28" s="135">
        <v>246</v>
      </c>
      <c r="P28" s="135">
        <v>513</v>
      </c>
      <c r="Q28" s="136">
        <f t="shared" si="2"/>
        <v>0.47953216374269003</v>
      </c>
    </row>
    <row r="29" spans="1:17" s="227" customFormat="1" ht="17.45" customHeight="1" x14ac:dyDescent="0.25">
      <c r="A29" s="65">
        <v>16</v>
      </c>
      <c r="B29" s="66">
        <v>1205</v>
      </c>
      <c r="C29" s="67" t="s">
        <v>128</v>
      </c>
      <c r="D29" s="140">
        <f t="shared" si="0"/>
        <v>74</v>
      </c>
      <c r="E29" s="141">
        <v>125</v>
      </c>
      <c r="F29" s="141">
        <v>2</v>
      </c>
      <c r="G29" s="141">
        <v>1</v>
      </c>
      <c r="H29" s="141">
        <v>128</v>
      </c>
      <c r="I29" s="141">
        <v>28</v>
      </c>
      <c r="J29" s="141">
        <v>5</v>
      </c>
      <c r="K29" s="141">
        <v>4</v>
      </c>
      <c r="L29" s="141">
        <v>54</v>
      </c>
      <c r="M29" s="141">
        <v>0</v>
      </c>
      <c r="N29" s="141">
        <v>7</v>
      </c>
      <c r="O29" s="141">
        <v>226</v>
      </c>
      <c r="P29" s="141">
        <v>513</v>
      </c>
      <c r="Q29" s="142">
        <f t="shared" si="2"/>
        <v>0.44054580896686157</v>
      </c>
    </row>
    <row r="30" spans="1:17" s="89" customFormat="1" ht="17.45" customHeight="1" x14ac:dyDescent="0.25">
      <c r="A30" s="59" t="s">
        <v>223</v>
      </c>
      <c r="B30" s="60">
        <v>1205</v>
      </c>
      <c r="C30" s="61" t="s">
        <v>11</v>
      </c>
      <c r="D30" s="137">
        <f t="shared" si="0"/>
        <v>157</v>
      </c>
      <c r="E30" s="138">
        <v>261</v>
      </c>
      <c r="F30" s="138">
        <v>4</v>
      </c>
      <c r="G30" s="138">
        <v>3</v>
      </c>
      <c r="H30" s="138">
        <v>268</v>
      </c>
      <c r="I30" s="138">
        <v>59</v>
      </c>
      <c r="J30" s="138">
        <v>14</v>
      </c>
      <c r="K30" s="138">
        <v>7</v>
      </c>
      <c r="L30" s="138">
        <v>111</v>
      </c>
      <c r="M30" s="138">
        <v>0</v>
      </c>
      <c r="N30" s="138">
        <v>13</v>
      </c>
      <c r="O30" s="138">
        <v>472</v>
      </c>
      <c r="P30" s="138">
        <v>1026</v>
      </c>
      <c r="Q30" s="139">
        <f t="shared" si="2"/>
        <v>0.4600389863547758</v>
      </c>
    </row>
    <row r="31" spans="1:17" s="227" customFormat="1" ht="17.45" customHeight="1" x14ac:dyDescent="0.25">
      <c r="A31" s="65">
        <v>17</v>
      </c>
      <c r="B31" s="66">
        <v>1206</v>
      </c>
      <c r="C31" s="67" t="s">
        <v>126</v>
      </c>
      <c r="D31" s="140">
        <f t="shared" si="0"/>
        <v>129</v>
      </c>
      <c r="E31" s="141">
        <v>191</v>
      </c>
      <c r="F31" s="141">
        <v>3</v>
      </c>
      <c r="G31" s="141">
        <v>1</v>
      </c>
      <c r="H31" s="141">
        <v>195</v>
      </c>
      <c r="I31" s="141">
        <v>14</v>
      </c>
      <c r="J31" s="141">
        <v>6</v>
      </c>
      <c r="K31" s="141">
        <v>2</v>
      </c>
      <c r="L31" s="141">
        <v>66</v>
      </c>
      <c r="M31" s="141">
        <v>0</v>
      </c>
      <c r="N31" s="141">
        <v>4</v>
      </c>
      <c r="O31" s="141">
        <v>287</v>
      </c>
      <c r="P31" s="141">
        <v>611</v>
      </c>
      <c r="Q31" s="142">
        <f t="shared" si="2"/>
        <v>0.469721767594108</v>
      </c>
    </row>
    <row r="32" spans="1:17" s="227" customFormat="1" ht="17.45" customHeight="1" x14ac:dyDescent="0.25">
      <c r="A32" s="71">
        <v>18</v>
      </c>
      <c r="B32" s="72">
        <v>1206</v>
      </c>
      <c r="C32" s="73" t="s">
        <v>128</v>
      </c>
      <c r="D32" s="134">
        <f t="shared" si="0"/>
        <v>90</v>
      </c>
      <c r="E32" s="135">
        <v>169</v>
      </c>
      <c r="F32" s="135">
        <v>4</v>
      </c>
      <c r="G32" s="135">
        <v>2</v>
      </c>
      <c r="H32" s="135">
        <v>175</v>
      </c>
      <c r="I32" s="135">
        <v>27</v>
      </c>
      <c r="J32" s="135">
        <v>4</v>
      </c>
      <c r="K32" s="135">
        <v>1</v>
      </c>
      <c r="L32" s="135">
        <v>85</v>
      </c>
      <c r="M32" s="135">
        <v>0</v>
      </c>
      <c r="N32" s="135">
        <v>6</v>
      </c>
      <c r="O32" s="135">
        <v>298</v>
      </c>
      <c r="P32" s="135">
        <v>610</v>
      </c>
      <c r="Q32" s="136">
        <f t="shared" si="2"/>
        <v>0.4885245901639344</v>
      </c>
    </row>
    <row r="33" spans="1:17" s="89" customFormat="1" ht="17.45" customHeight="1" x14ac:dyDescent="0.25">
      <c r="A33" s="59" t="s">
        <v>223</v>
      </c>
      <c r="B33" s="60">
        <v>1206</v>
      </c>
      <c r="C33" s="61" t="s">
        <v>11</v>
      </c>
      <c r="D33" s="137">
        <f t="shared" si="0"/>
        <v>219</v>
      </c>
      <c r="E33" s="138">
        <v>360</v>
      </c>
      <c r="F33" s="138">
        <v>7</v>
      </c>
      <c r="G33" s="138">
        <v>3</v>
      </c>
      <c r="H33" s="138">
        <v>370</v>
      </c>
      <c r="I33" s="138">
        <v>41</v>
      </c>
      <c r="J33" s="138">
        <v>10</v>
      </c>
      <c r="K33" s="138">
        <v>3</v>
      </c>
      <c r="L33" s="138">
        <v>151</v>
      </c>
      <c r="M33" s="138">
        <v>0</v>
      </c>
      <c r="N33" s="138">
        <v>10</v>
      </c>
      <c r="O33" s="138">
        <v>585</v>
      </c>
      <c r="P33" s="138">
        <v>1221</v>
      </c>
      <c r="Q33" s="139">
        <f t="shared" si="2"/>
        <v>0.47911547911547914</v>
      </c>
    </row>
    <row r="34" spans="1:17" s="227" customFormat="1" ht="17.45" customHeight="1" x14ac:dyDescent="0.25">
      <c r="A34" s="71">
        <v>19</v>
      </c>
      <c r="B34" s="72">
        <v>1207</v>
      </c>
      <c r="C34" s="73" t="s">
        <v>126</v>
      </c>
      <c r="D34" s="134">
        <f t="shared" si="0"/>
        <v>121</v>
      </c>
      <c r="E34" s="135">
        <v>189</v>
      </c>
      <c r="F34" s="135">
        <v>2</v>
      </c>
      <c r="G34" s="135">
        <v>3</v>
      </c>
      <c r="H34" s="135">
        <v>194</v>
      </c>
      <c r="I34" s="135">
        <v>24</v>
      </c>
      <c r="J34" s="135">
        <v>3</v>
      </c>
      <c r="K34" s="135">
        <v>0</v>
      </c>
      <c r="L34" s="135">
        <v>73</v>
      </c>
      <c r="M34" s="135">
        <v>0</v>
      </c>
      <c r="N34" s="135">
        <v>4</v>
      </c>
      <c r="O34" s="135">
        <v>298</v>
      </c>
      <c r="P34" s="135">
        <v>618</v>
      </c>
      <c r="Q34" s="136">
        <f t="shared" si="2"/>
        <v>0.48220064724919093</v>
      </c>
    </row>
    <row r="35" spans="1:17" s="227" customFormat="1" ht="17.45" customHeight="1" x14ac:dyDescent="0.25">
      <c r="A35" s="65">
        <v>20</v>
      </c>
      <c r="B35" s="66">
        <v>1207</v>
      </c>
      <c r="C35" s="67" t="s">
        <v>128</v>
      </c>
      <c r="D35" s="140">
        <f t="shared" si="0"/>
        <v>125</v>
      </c>
      <c r="E35" s="141">
        <v>190</v>
      </c>
      <c r="F35" s="141">
        <v>8</v>
      </c>
      <c r="G35" s="141">
        <v>4</v>
      </c>
      <c r="H35" s="141">
        <v>202</v>
      </c>
      <c r="I35" s="141">
        <v>18</v>
      </c>
      <c r="J35" s="141">
        <v>0</v>
      </c>
      <c r="K35" s="141">
        <v>3</v>
      </c>
      <c r="L35" s="141">
        <v>77</v>
      </c>
      <c r="M35" s="141">
        <v>0</v>
      </c>
      <c r="N35" s="141">
        <v>6</v>
      </c>
      <c r="O35" s="141">
        <v>306</v>
      </c>
      <c r="P35" s="141">
        <v>618</v>
      </c>
      <c r="Q35" s="142">
        <f t="shared" si="2"/>
        <v>0.49514563106796117</v>
      </c>
    </row>
    <row r="36" spans="1:17" s="227" customFormat="1" ht="17.45" customHeight="1" x14ac:dyDescent="0.25">
      <c r="A36" s="71">
        <v>21</v>
      </c>
      <c r="B36" s="72">
        <v>1207</v>
      </c>
      <c r="C36" s="73" t="s">
        <v>129</v>
      </c>
      <c r="D36" s="134">
        <f t="shared" si="0"/>
        <v>129</v>
      </c>
      <c r="E36" s="135">
        <v>185</v>
      </c>
      <c r="F36" s="135">
        <v>8</v>
      </c>
      <c r="G36" s="135">
        <v>2</v>
      </c>
      <c r="H36" s="135">
        <v>195</v>
      </c>
      <c r="I36" s="135">
        <v>20</v>
      </c>
      <c r="J36" s="135">
        <v>6</v>
      </c>
      <c r="K36" s="135">
        <v>2</v>
      </c>
      <c r="L36" s="135">
        <v>66</v>
      </c>
      <c r="M36" s="135">
        <v>1</v>
      </c>
      <c r="N36" s="135">
        <v>10</v>
      </c>
      <c r="O36" s="135">
        <v>300</v>
      </c>
      <c r="P36" s="135">
        <v>617</v>
      </c>
      <c r="Q36" s="136">
        <f t="shared" si="2"/>
        <v>0.48622366288492708</v>
      </c>
    </row>
    <row r="37" spans="1:17" s="227" customFormat="1" ht="17.45" customHeight="1" x14ac:dyDescent="0.25">
      <c r="A37" s="65">
        <v>22</v>
      </c>
      <c r="B37" s="66">
        <v>1207</v>
      </c>
      <c r="C37" s="67" t="s">
        <v>138</v>
      </c>
      <c r="D37" s="140">
        <f t="shared" si="0"/>
        <v>122</v>
      </c>
      <c r="E37" s="141">
        <v>186</v>
      </c>
      <c r="F37" s="141">
        <v>5</v>
      </c>
      <c r="G37" s="141">
        <v>2</v>
      </c>
      <c r="H37" s="141">
        <v>193</v>
      </c>
      <c r="I37" s="141">
        <v>27</v>
      </c>
      <c r="J37" s="141">
        <v>5</v>
      </c>
      <c r="K37" s="141">
        <v>2</v>
      </c>
      <c r="L37" s="141">
        <v>71</v>
      </c>
      <c r="M37" s="141">
        <v>0</v>
      </c>
      <c r="N37" s="141">
        <v>13</v>
      </c>
      <c r="O37" s="141">
        <v>311</v>
      </c>
      <c r="P37" s="141">
        <v>617</v>
      </c>
      <c r="Q37" s="142">
        <f t="shared" si="2"/>
        <v>0.50405186385737444</v>
      </c>
    </row>
    <row r="38" spans="1:17" s="227" customFormat="1" ht="17.45" customHeight="1" x14ac:dyDescent="0.25">
      <c r="A38" s="71">
        <v>23</v>
      </c>
      <c r="B38" s="72">
        <v>1207</v>
      </c>
      <c r="C38" s="73" t="s">
        <v>139</v>
      </c>
      <c r="D38" s="134">
        <f t="shared" si="0"/>
        <v>155</v>
      </c>
      <c r="E38" s="135">
        <v>198</v>
      </c>
      <c r="F38" s="135">
        <v>11</v>
      </c>
      <c r="G38" s="135">
        <v>4</v>
      </c>
      <c r="H38" s="135">
        <v>213</v>
      </c>
      <c r="I38" s="135">
        <v>21</v>
      </c>
      <c r="J38" s="135">
        <v>5</v>
      </c>
      <c r="K38" s="135">
        <v>1</v>
      </c>
      <c r="L38" s="135">
        <v>58</v>
      </c>
      <c r="M38" s="135">
        <v>0</v>
      </c>
      <c r="N38" s="135">
        <v>3</v>
      </c>
      <c r="O38" s="135">
        <v>301</v>
      </c>
      <c r="P38" s="135">
        <v>617</v>
      </c>
      <c r="Q38" s="136">
        <f t="shared" si="2"/>
        <v>0.4878444084278768</v>
      </c>
    </row>
    <row r="39" spans="1:17" s="89" customFormat="1" ht="17.45" customHeight="1" x14ac:dyDescent="0.25">
      <c r="A39" s="59" t="s">
        <v>223</v>
      </c>
      <c r="B39" s="60">
        <v>1207</v>
      </c>
      <c r="C39" s="61" t="s">
        <v>14</v>
      </c>
      <c r="D39" s="137">
        <f t="shared" si="0"/>
        <v>652</v>
      </c>
      <c r="E39" s="138">
        <v>948</v>
      </c>
      <c r="F39" s="138">
        <v>34</v>
      </c>
      <c r="G39" s="138">
        <v>15</v>
      </c>
      <c r="H39" s="138">
        <v>997</v>
      </c>
      <c r="I39" s="138">
        <v>110</v>
      </c>
      <c r="J39" s="138">
        <v>19</v>
      </c>
      <c r="K39" s="138">
        <v>8</v>
      </c>
      <c r="L39" s="138">
        <v>345</v>
      </c>
      <c r="M39" s="138">
        <v>1</v>
      </c>
      <c r="N39" s="138">
        <v>36</v>
      </c>
      <c r="O39" s="138">
        <v>1516</v>
      </c>
      <c r="P39" s="138">
        <v>3087</v>
      </c>
      <c r="Q39" s="139">
        <f t="shared" si="2"/>
        <v>0.49109167476514415</v>
      </c>
    </row>
    <row r="40" spans="1:17" s="227" customFormat="1" ht="17.45" customHeight="1" x14ac:dyDescent="0.25">
      <c r="A40" s="71">
        <v>24</v>
      </c>
      <c r="B40" s="72">
        <v>1208</v>
      </c>
      <c r="C40" s="73" t="s">
        <v>126</v>
      </c>
      <c r="D40" s="134">
        <f t="shared" si="0"/>
        <v>86</v>
      </c>
      <c r="E40" s="135">
        <v>148</v>
      </c>
      <c r="F40" s="135">
        <v>3</v>
      </c>
      <c r="G40" s="135">
        <v>1</v>
      </c>
      <c r="H40" s="135">
        <v>152</v>
      </c>
      <c r="I40" s="135">
        <v>29</v>
      </c>
      <c r="J40" s="135">
        <v>4</v>
      </c>
      <c r="K40" s="135">
        <v>1</v>
      </c>
      <c r="L40" s="135">
        <v>66</v>
      </c>
      <c r="M40" s="135">
        <v>0</v>
      </c>
      <c r="N40" s="135">
        <v>4</v>
      </c>
      <c r="O40" s="135">
        <v>256</v>
      </c>
      <c r="P40" s="135">
        <v>574</v>
      </c>
      <c r="Q40" s="136">
        <f t="shared" si="2"/>
        <v>0.44599303135888502</v>
      </c>
    </row>
    <row r="41" spans="1:17" s="227" customFormat="1" ht="17.45" customHeight="1" x14ac:dyDescent="0.25">
      <c r="A41" s="65">
        <v>25</v>
      </c>
      <c r="B41" s="66">
        <v>1208</v>
      </c>
      <c r="C41" s="67" t="s">
        <v>128</v>
      </c>
      <c r="D41" s="140">
        <f t="shared" si="0"/>
        <v>109</v>
      </c>
      <c r="E41" s="141">
        <v>178</v>
      </c>
      <c r="F41" s="141">
        <v>2</v>
      </c>
      <c r="G41" s="141">
        <v>2</v>
      </c>
      <c r="H41" s="141">
        <v>182</v>
      </c>
      <c r="I41" s="141">
        <v>41</v>
      </c>
      <c r="J41" s="141">
        <v>3</v>
      </c>
      <c r="K41" s="141">
        <v>2</v>
      </c>
      <c r="L41" s="141">
        <v>73</v>
      </c>
      <c r="M41" s="141">
        <v>0</v>
      </c>
      <c r="N41" s="141">
        <v>11</v>
      </c>
      <c r="O41" s="141">
        <v>312</v>
      </c>
      <c r="P41" s="141">
        <v>574</v>
      </c>
      <c r="Q41" s="142">
        <f t="shared" si="2"/>
        <v>0.54355400696864109</v>
      </c>
    </row>
    <row r="42" spans="1:17" s="89" customFormat="1" ht="17.45" customHeight="1" x14ac:dyDescent="0.25">
      <c r="A42" s="59" t="s">
        <v>223</v>
      </c>
      <c r="B42" s="60">
        <v>1208</v>
      </c>
      <c r="C42" s="61" t="s">
        <v>11</v>
      </c>
      <c r="D42" s="137">
        <f t="shared" si="0"/>
        <v>195</v>
      </c>
      <c r="E42" s="138">
        <v>326</v>
      </c>
      <c r="F42" s="138">
        <v>5</v>
      </c>
      <c r="G42" s="138">
        <v>3</v>
      </c>
      <c r="H42" s="138">
        <v>334</v>
      </c>
      <c r="I42" s="138">
        <v>70</v>
      </c>
      <c r="J42" s="138">
        <v>7</v>
      </c>
      <c r="K42" s="138">
        <v>3</v>
      </c>
      <c r="L42" s="138">
        <v>139</v>
      </c>
      <c r="M42" s="138">
        <v>0</v>
      </c>
      <c r="N42" s="138">
        <v>15</v>
      </c>
      <c r="O42" s="138">
        <v>568</v>
      </c>
      <c r="P42" s="138">
        <v>1148</v>
      </c>
      <c r="Q42" s="139">
        <f t="shared" si="2"/>
        <v>0.49477351916376305</v>
      </c>
    </row>
    <row r="43" spans="1:17" s="227" customFormat="1" ht="17.45" customHeight="1" x14ac:dyDescent="0.25">
      <c r="A43" s="65">
        <v>26</v>
      </c>
      <c r="B43" s="66">
        <v>1209</v>
      </c>
      <c r="C43" s="67" t="s">
        <v>126</v>
      </c>
      <c r="D43" s="140">
        <f t="shared" si="0"/>
        <v>97</v>
      </c>
      <c r="E43" s="141">
        <v>153</v>
      </c>
      <c r="F43" s="141">
        <v>5</v>
      </c>
      <c r="G43" s="141">
        <v>3</v>
      </c>
      <c r="H43" s="141">
        <v>161</v>
      </c>
      <c r="I43" s="141">
        <v>48</v>
      </c>
      <c r="J43" s="141">
        <v>11</v>
      </c>
      <c r="K43" s="141">
        <v>0</v>
      </c>
      <c r="L43" s="141">
        <v>64</v>
      </c>
      <c r="M43" s="141">
        <v>0</v>
      </c>
      <c r="N43" s="141">
        <v>9</v>
      </c>
      <c r="O43" s="141">
        <v>293</v>
      </c>
      <c r="P43" s="141">
        <v>576</v>
      </c>
      <c r="Q43" s="142">
        <f t="shared" si="2"/>
        <v>0.50868055555555558</v>
      </c>
    </row>
    <row r="44" spans="1:17" s="89" customFormat="1" ht="17.45" customHeight="1" x14ac:dyDescent="0.25">
      <c r="A44" s="59" t="s">
        <v>223</v>
      </c>
      <c r="B44" s="60">
        <v>1209</v>
      </c>
      <c r="C44" s="61" t="s">
        <v>9</v>
      </c>
      <c r="D44" s="137">
        <f t="shared" si="0"/>
        <v>97</v>
      </c>
      <c r="E44" s="138">
        <v>153</v>
      </c>
      <c r="F44" s="138">
        <v>5</v>
      </c>
      <c r="G44" s="138">
        <v>3</v>
      </c>
      <c r="H44" s="138">
        <v>161</v>
      </c>
      <c r="I44" s="138">
        <v>48</v>
      </c>
      <c r="J44" s="138">
        <v>11</v>
      </c>
      <c r="K44" s="138">
        <v>0</v>
      </c>
      <c r="L44" s="138">
        <v>64</v>
      </c>
      <c r="M44" s="138">
        <v>0</v>
      </c>
      <c r="N44" s="138">
        <v>9</v>
      </c>
      <c r="O44" s="138">
        <v>293</v>
      </c>
      <c r="P44" s="138">
        <v>576</v>
      </c>
      <c r="Q44" s="139">
        <f t="shared" si="2"/>
        <v>0.50868055555555558</v>
      </c>
    </row>
    <row r="45" spans="1:17" s="227" customFormat="1" ht="17.45" customHeight="1" x14ac:dyDescent="0.25">
      <c r="A45" s="65">
        <v>27</v>
      </c>
      <c r="B45" s="66">
        <v>1210</v>
      </c>
      <c r="C45" s="67" t="s">
        <v>126</v>
      </c>
      <c r="D45" s="140">
        <f t="shared" si="0"/>
        <v>84</v>
      </c>
      <c r="E45" s="141">
        <v>166</v>
      </c>
      <c r="F45" s="141">
        <v>4</v>
      </c>
      <c r="G45" s="141">
        <v>1</v>
      </c>
      <c r="H45" s="141">
        <v>171</v>
      </c>
      <c r="I45" s="141">
        <v>36</v>
      </c>
      <c r="J45" s="141">
        <v>3</v>
      </c>
      <c r="K45" s="141">
        <v>4</v>
      </c>
      <c r="L45" s="141">
        <v>87</v>
      </c>
      <c r="M45" s="141">
        <v>0</v>
      </c>
      <c r="N45" s="141">
        <v>4</v>
      </c>
      <c r="O45" s="141">
        <v>305</v>
      </c>
      <c r="P45" s="141">
        <v>615</v>
      </c>
      <c r="Q45" s="142">
        <f t="shared" si="2"/>
        <v>0.49593495934959347</v>
      </c>
    </row>
    <row r="46" spans="1:17" s="89" customFormat="1" ht="17.45" customHeight="1" x14ac:dyDescent="0.25">
      <c r="A46" s="59" t="s">
        <v>223</v>
      </c>
      <c r="B46" s="60">
        <v>1210</v>
      </c>
      <c r="C46" s="61" t="s">
        <v>9</v>
      </c>
      <c r="D46" s="137">
        <f t="shared" si="0"/>
        <v>84</v>
      </c>
      <c r="E46" s="138">
        <v>166</v>
      </c>
      <c r="F46" s="138">
        <v>4</v>
      </c>
      <c r="G46" s="138">
        <v>1</v>
      </c>
      <c r="H46" s="138">
        <v>171</v>
      </c>
      <c r="I46" s="138">
        <v>36</v>
      </c>
      <c r="J46" s="138">
        <v>3</v>
      </c>
      <c r="K46" s="138">
        <v>4</v>
      </c>
      <c r="L46" s="138">
        <v>87</v>
      </c>
      <c r="M46" s="138">
        <v>0</v>
      </c>
      <c r="N46" s="138">
        <v>4</v>
      </c>
      <c r="O46" s="138">
        <v>305</v>
      </c>
      <c r="P46" s="138">
        <v>615</v>
      </c>
      <c r="Q46" s="139">
        <f t="shared" si="2"/>
        <v>0.49593495934959347</v>
      </c>
    </row>
    <row r="47" spans="1:17" s="227" customFormat="1" ht="17.45" customHeight="1" x14ac:dyDescent="0.25">
      <c r="A47" s="65">
        <v>28</v>
      </c>
      <c r="B47" s="66">
        <v>1211</v>
      </c>
      <c r="C47" s="67" t="s">
        <v>126</v>
      </c>
      <c r="D47" s="140">
        <f t="shared" si="0"/>
        <v>93</v>
      </c>
      <c r="E47" s="141">
        <v>199</v>
      </c>
      <c r="F47" s="141">
        <v>5</v>
      </c>
      <c r="G47" s="141">
        <v>3</v>
      </c>
      <c r="H47" s="141">
        <v>207</v>
      </c>
      <c r="I47" s="141">
        <v>62</v>
      </c>
      <c r="J47" s="141">
        <v>12</v>
      </c>
      <c r="K47" s="141">
        <v>1</v>
      </c>
      <c r="L47" s="141">
        <v>114</v>
      </c>
      <c r="M47" s="141">
        <v>0</v>
      </c>
      <c r="N47" s="141">
        <v>4</v>
      </c>
      <c r="O47" s="141">
        <v>400</v>
      </c>
      <c r="P47" s="141">
        <v>745</v>
      </c>
      <c r="Q47" s="142">
        <f t="shared" si="2"/>
        <v>0.53691275167785235</v>
      </c>
    </row>
    <row r="48" spans="1:17" s="89" customFormat="1" ht="17.45" customHeight="1" x14ac:dyDescent="0.25">
      <c r="A48" s="59" t="s">
        <v>223</v>
      </c>
      <c r="B48" s="60">
        <v>1211</v>
      </c>
      <c r="C48" s="61" t="s">
        <v>9</v>
      </c>
      <c r="D48" s="137">
        <f t="shared" si="0"/>
        <v>93</v>
      </c>
      <c r="E48" s="138">
        <v>199</v>
      </c>
      <c r="F48" s="138">
        <v>5</v>
      </c>
      <c r="G48" s="138">
        <v>3</v>
      </c>
      <c r="H48" s="138">
        <v>207</v>
      </c>
      <c r="I48" s="138">
        <v>62</v>
      </c>
      <c r="J48" s="138">
        <v>12</v>
      </c>
      <c r="K48" s="138">
        <v>1</v>
      </c>
      <c r="L48" s="138">
        <v>114</v>
      </c>
      <c r="M48" s="138">
        <v>0</v>
      </c>
      <c r="N48" s="138">
        <v>4</v>
      </c>
      <c r="O48" s="138">
        <v>400</v>
      </c>
      <c r="P48" s="138">
        <v>745</v>
      </c>
      <c r="Q48" s="139">
        <f t="shared" si="2"/>
        <v>0.53691275167785235</v>
      </c>
    </row>
    <row r="49" spans="1:17" s="227" customFormat="1" ht="17.45" customHeight="1" x14ac:dyDescent="0.25">
      <c r="A49" s="65">
        <v>29</v>
      </c>
      <c r="B49" s="66">
        <v>1212</v>
      </c>
      <c r="C49" s="67" t="s">
        <v>126</v>
      </c>
      <c r="D49" s="140">
        <f t="shared" si="0"/>
        <v>98</v>
      </c>
      <c r="E49" s="141">
        <v>138</v>
      </c>
      <c r="F49" s="141">
        <v>8</v>
      </c>
      <c r="G49" s="141">
        <v>2</v>
      </c>
      <c r="H49" s="141">
        <v>148</v>
      </c>
      <c r="I49" s="141">
        <v>29</v>
      </c>
      <c r="J49" s="141">
        <v>6</v>
      </c>
      <c r="K49" s="141">
        <v>3</v>
      </c>
      <c r="L49" s="141">
        <v>50</v>
      </c>
      <c r="M49" s="141">
        <v>0</v>
      </c>
      <c r="N49" s="141">
        <v>8</v>
      </c>
      <c r="O49" s="141">
        <v>244</v>
      </c>
      <c r="P49" s="141">
        <v>556</v>
      </c>
      <c r="Q49" s="142">
        <f t="shared" si="2"/>
        <v>0.43884892086330934</v>
      </c>
    </row>
    <row r="50" spans="1:17" s="227" customFormat="1" ht="17.45" customHeight="1" x14ac:dyDescent="0.25">
      <c r="A50" s="71">
        <v>30</v>
      </c>
      <c r="B50" s="72">
        <v>1212</v>
      </c>
      <c r="C50" s="73" t="s">
        <v>128</v>
      </c>
      <c r="D50" s="134">
        <f t="shared" si="0"/>
        <v>122</v>
      </c>
      <c r="E50" s="135">
        <v>160</v>
      </c>
      <c r="F50" s="135">
        <v>11</v>
      </c>
      <c r="G50" s="135">
        <v>1</v>
      </c>
      <c r="H50" s="135">
        <v>172</v>
      </c>
      <c r="I50" s="135">
        <v>25</v>
      </c>
      <c r="J50" s="135">
        <v>8</v>
      </c>
      <c r="K50" s="135">
        <v>1</v>
      </c>
      <c r="L50" s="135">
        <v>50</v>
      </c>
      <c r="M50" s="135">
        <v>0</v>
      </c>
      <c r="N50" s="135">
        <v>6</v>
      </c>
      <c r="O50" s="135">
        <v>262</v>
      </c>
      <c r="P50" s="135">
        <v>556</v>
      </c>
      <c r="Q50" s="136">
        <f t="shared" si="2"/>
        <v>0.47122302158273383</v>
      </c>
    </row>
    <row r="51" spans="1:17" s="227" customFormat="1" ht="17.45" customHeight="1" x14ac:dyDescent="0.25">
      <c r="A51" s="65">
        <v>31</v>
      </c>
      <c r="B51" s="66">
        <v>1212</v>
      </c>
      <c r="C51" s="67" t="s">
        <v>129</v>
      </c>
      <c r="D51" s="140">
        <f t="shared" si="0"/>
        <v>112</v>
      </c>
      <c r="E51" s="141">
        <v>137</v>
      </c>
      <c r="F51" s="141">
        <v>12</v>
      </c>
      <c r="G51" s="141">
        <v>5</v>
      </c>
      <c r="H51" s="141">
        <v>154</v>
      </c>
      <c r="I51" s="141">
        <v>37</v>
      </c>
      <c r="J51" s="141">
        <v>6</v>
      </c>
      <c r="K51" s="141">
        <v>3</v>
      </c>
      <c r="L51" s="141">
        <v>42</v>
      </c>
      <c r="M51" s="141">
        <v>0</v>
      </c>
      <c r="N51" s="141">
        <v>12</v>
      </c>
      <c r="O51" s="141">
        <v>254</v>
      </c>
      <c r="P51" s="141">
        <v>555</v>
      </c>
      <c r="Q51" s="142">
        <f t="shared" si="2"/>
        <v>0.45765765765765765</v>
      </c>
    </row>
    <row r="52" spans="1:17" s="89" customFormat="1" ht="17.45" customHeight="1" x14ac:dyDescent="0.25">
      <c r="A52" s="77" t="s">
        <v>223</v>
      </c>
      <c r="B52" s="78">
        <v>1212</v>
      </c>
      <c r="C52" s="79" t="s">
        <v>12</v>
      </c>
      <c r="D52" s="152">
        <f t="shared" si="0"/>
        <v>332</v>
      </c>
      <c r="E52" s="145">
        <v>435</v>
      </c>
      <c r="F52" s="145">
        <v>31</v>
      </c>
      <c r="G52" s="145">
        <v>8</v>
      </c>
      <c r="H52" s="145">
        <v>474</v>
      </c>
      <c r="I52" s="145">
        <v>91</v>
      </c>
      <c r="J52" s="145">
        <v>20</v>
      </c>
      <c r="K52" s="145">
        <v>7</v>
      </c>
      <c r="L52" s="145">
        <v>142</v>
      </c>
      <c r="M52" s="145">
        <v>0</v>
      </c>
      <c r="N52" s="145">
        <v>26</v>
      </c>
      <c r="O52" s="145">
        <v>760</v>
      </c>
      <c r="P52" s="145">
        <v>1667</v>
      </c>
      <c r="Q52" s="146">
        <f t="shared" si="2"/>
        <v>0.45590881823635271</v>
      </c>
    </row>
    <row r="53" spans="1:17" s="227" customFormat="1" ht="17.100000000000001" customHeight="1" x14ac:dyDescent="0.25">
      <c r="A53" s="53">
        <v>32</v>
      </c>
      <c r="B53" s="54">
        <v>1213</v>
      </c>
      <c r="C53" s="55" t="s">
        <v>126</v>
      </c>
      <c r="D53" s="131">
        <f t="shared" si="0"/>
        <v>153</v>
      </c>
      <c r="E53" s="132">
        <v>208</v>
      </c>
      <c r="F53" s="132">
        <v>10</v>
      </c>
      <c r="G53" s="132">
        <v>1</v>
      </c>
      <c r="H53" s="132">
        <v>219</v>
      </c>
      <c r="I53" s="132">
        <v>27</v>
      </c>
      <c r="J53" s="132">
        <v>7</v>
      </c>
      <c r="K53" s="132">
        <v>4</v>
      </c>
      <c r="L53" s="132">
        <v>66</v>
      </c>
      <c r="M53" s="132">
        <v>0</v>
      </c>
      <c r="N53" s="132">
        <v>6</v>
      </c>
      <c r="O53" s="132">
        <v>329</v>
      </c>
      <c r="P53" s="132">
        <v>654</v>
      </c>
      <c r="Q53" s="133">
        <f t="shared" si="2"/>
        <v>0.50305810397553519</v>
      </c>
    </row>
    <row r="54" spans="1:17" s="227" customFormat="1" ht="17.100000000000001" customHeight="1" x14ac:dyDescent="0.25">
      <c r="A54" s="71">
        <v>33</v>
      </c>
      <c r="B54" s="72">
        <v>1213</v>
      </c>
      <c r="C54" s="73" t="s">
        <v>128</v>
      </c>
      <c r="D54" s="134">
        <f t="shared" si="0"/>
        <v>131</v>
      </c>
      <c r="E54" s="135">
        <v>185</v>
      </c>
      <c r="F54" s="135">
        <v>3</v>
      </c>
      <c r="G54" s="135">
        <v>1</v>
      </c>
      <c r="H54" s="135">
        <v>189</v>
      </c>
      <c r="I54" s="135">
        <v>26</v>
      </c>
      <c r="J54" s="135">
        <v>8</v>
      </c>
      <c r="K54" s="135">
        <v>1</v>
      </c>
      <c r="L54" s="135">
        <v>58</v>
      </c>
      <c r="M54" s="135">
        <v>0</v>
      </c>
      <c r="N54" s="135">
        <v>13</v>
      </c>
      <c r="O54" s="135">
        <v>295</v>
      </c>
      <c r="P54" s="135">
        <v>654</v>
      </c>
      <c r="Q54" s="136">
        <f t="shared" si="2"/>
        <v>0.45107033639143729</v>
      </c>
    </row>
    <row r="55" spans="1:17" s="227" customFormat="1" ht="17.100000000000001" customHeight="1" x14ac:dyDescent="0.25">
      <c r="A55" s="65">
        <v>34</v>
      </c>
      <c r="B55" s="66">
        <v>1213</v>
      </c>
      <c r="C55" s="67" t="s">
        <v>129</v>
      </c>
      <c r="D55" s="140">
        <f t="shared" si="0"/>
        <v>124</v>
      </c>
      <c r="E55" s="141">
        <v>167</v>
      </c>
      <c r="F55" s="141">
        <v>19</v>
      </c>
      <c r="G55" s="141">
        <v>4</v>
      </c>
      <c r="H55" s="141">
        <v>190</v>
      </c>
      <c r="I55" s="141">
        <v>30</v>
      </c>
      <c r="J55" s="141">
        <v>7</v>
      </c>
      <c r="K55" s="141">
        <v>4</v>
      </c>
      <c r="L55" s="141">
        <v>66</v>
      </c>
      <c r="M55" s="141">
        <v>0</v>
      </c>
      <c r="N55" s="141">
        <v>9</v>
      </c>
      <c r="O55" s="141">
        <v>306</v>
      </c>
      <c r="P55" s="141">
        <v>654</v>
      </c>
      <c r="Q55" s="142">
        <f t="shared" si="2"/>
        <v>0.46788990825688076</v>
      </c>
    </row>
    <row r="56" spans="1:17" s="227" customFormat="1" ht="17.100000000000001" customHeight="1" x14ac:dyDescent="0.25">
      <c r="A56" s="71">
        <v>35</v>
      </c>
      <c r="B56" s="72">
        <v>1213</v>
      </c>
      <c r="C56" s="73" t="s">
        <v>138</v>
      </c>
      <c r="D56" s="134">
        <f t="shared" si="0"/>
        <v>127</v>
      </c>
      <c r="E56" s="135">
        <v>186</v>
      </c>
      <c r="F56" s="135">
        <v>5</v>
      </c>
      <c r="G56" s="135">
        <v>5</v>
      </c>
      <c r="H56" s="135">
        <v>196</v>
      </c>
      <c r="I56" s="135">
        <v>28</v>
      </c>
      <c r="J56" s="135">
        <v>7</v>
      </c>
      <c r="K56" s="135">
        <v>4</v>
      </c>
      <c r="L56" s="135">
        <v>69</v>
      </c>
      <c r="M56" s="135">
        <v>0</v>
      </c>
      <c r="N56" s="135">
        <v>8</v>
      </c>
      <c r="O56" s="135">
        <v>312</v>
      </c>
      <c r="P56" s="135">
        <v>654</v>
      </c>
      <c r="Q56" s="136">
        <f t="shared" si="2"/>
        <v>0.47706422018348627</v>
      </c>
    </row>
    <row r="57" spans="1:17" s="89" customFormat="1" ht="17.100000000000001" customHeight="1" x14ac:dyDescent="0.25">
      <c r="A57" s="59" t="s">
        <v>223</v>
      </c>
      <c r="B57" s="60">
        <v>1213</v>
      </c>
      <c r="C57" s="61" t="s">
        <v>13</v>
      </c>
      <c r="D57" s="137">
        <f t="shared" si="0"/>
        <v>535</v>
      </c>
      <c r="E57" s="138">
        <v>746</v>
      </c>
      <c r="F57" s="138">
        <v>37</v>
      </c>
      <c r="G57" s="138">
        <v>11</v>
      </c>
      <c r="H57" s="138">
        <v>794</v>
      </c>
      <c r="I57" s="138">
        <v>111</v>
      </c>
      <c r="J57" s="138">
        <v>29</v>
      </c>
      <c r="K57" s="138">
        <v>13</v>
      </c>
      <c r="L57" s="138">
        <v>259</v>
      </c>
      <c r="M57" s="138">
        <v>0</v>
      </c>
      <c r="N57" s="138">
        <v>36</v>
      </c>
      <c r="O57" s="138">
        <v>1242</v>
      </c>
      <c r="P57" s="138">
        <v>2616</v>
      </c>
      <c r="Q57" s="139">
        <f t="shared" si="2"/>
        <v>0.47477064220183485</v>
      </c>
    </row>
    <row r="58" spans="1:17" s="227" customFormat="1" ht="17.100000000000001" customHeight="1" x14ac:dyDescent="0.25">
      <c r="A58" s="71">
        <v>36</v>
      </c>
      <c r="B58" s="72">
        <v>1214</v>
      </c>
      <c r="C58" s="73" t="s">
        <v>126</v>
      </c>
      <c r="D58" s="134">
        <f t="shared" si="0"/>
        <v>65</v>
      </c>
      <c r="E58" s="135">
        <v>109</v>
      </c>
      <c r="F58" s="135">
        <v>1</v>
      </c>
      <c r="G58" s="135">
        <v>3</v>
      </c>
      <c r="H58" s="135">
        <v>113</v>
      </c>
      <c r="I58" s="135">
        <v>20</v>
      </c>
      <c r="J58" s="135">
        <v>3</v>
      </c>
      <c r="K58" s="135">
        <v>2</v>
      </c>
      <c r="L58" s="135">
        <v>48</v>
      </c>
      <c r="M58" s="135">
        <v>0</v>
      </c>
      <c r="N58" s="135">
        <v>4</v>
      </c>
      <c r="O58" s="135">
        <v>190</v>
      </c>
      <c r="P58" s="135">
        <v>382</v>
      </c>
      <c r="Q58" s="136">
        <f t="shared" si="2"/>
        <v>0.49738219895287961</v>
      </c>
    </row>
    <row r="59" spans="1:17" s="227" customFormat="1" ht="17.100000000000001" customHeight="1" x14ac:dyDescent="0.25">
      <c r="A59" s="65">
        <v>37</v>
      </c>
      <c r="B59" s="66">
        <v>1214</v>
      </c>
      <c r="C59" s="67" t="s">
        <v>128</v>
      </c>
      <c r="D59" s="140">
        <f t="shared" si="0"/>
        <v>67</v>
      </c>
      <c r="E59" s="141">
        <v>112</v>
      </c>
      <c r="F59" s="141">
        <v>5</v>
      </c>
      <c r="G59" s="141">
        <v>0</v>
      </c>
      <c r="H59" s="141">
        <v>117</v>
      </c>
      <c r="I59" s="141">
        <v>30</v>
      </c>
      <c r="J59" s="141">
        <v>6</v>
      </c>
      <c r="K59" s="141">
        <v>0</v>
      </c>
      <c r="L59" s="141">
        <v>50</v>
      </c>
      <c r="M59" s="141">
        <v>0</v>
      </c>
      <c r="N59" s="141">
        <v>2</v>
      </c>
      <c r="O59" s="141">
        <v>205</v>
      </c>
      <c r="P59" s="141">
        <v>381</v>
      </c>
      <c r="Q59" s="142">
        <f t="shared" si="2"/>
        <v>0.53805774278215224</v>
      </c>
    </row>
    <row r="60" spans="1:17" s="89" customFormat="1" ht="17.100000000000001" customHeight="1" x14ac:dyDescent="0.25">
      <c r="A60" s="59" t="s">
        <v>223</v>
      </c>
      <c r="B60" s="60">
        <v>1214</v>
      </c>
      <c r="C60" s="61" t="s">
        <v>11</v>
      </c>
      <c r="D60" s="137">
        <f t="shared" si="0"/>
        <v>132</v>
      </c>
      <c r="E60" s="138">
        <v>221</v>
      </c>
      <c r="F60" s="138">
        <v>6</v>
      </c>
      <c r="G60" s="138">
        <v>3</v>
      </c>
      <c r="H60" s="138">
        <v>230</v>
      </c>
      <c r="I60" s="138">
        <v>50</v>
      </c>
      <c r="J60" s="138">
        <v>9</v>
      </c>
      <c r="K60" s="138">
        <v>2</v>
      </c>
      <c r="L60" s="138">
        <v>98</v>
      </c>
      <c r="M60" s="138">
        <v>0</v>
      </c>
      <c r="N60" s="138">
        <v>6</v>
      </c>
      <c r="O60" s="138">
        <v>395</v>
      </c>
      <c r="P60" s="138">
        <v>763</v>
      </c>
      <c r="Q60" s="139">
        <f t="shared" si="2"/>
        <v>0.51769331585845346</v>
      </c>
    </row>
    <row r="61" spans="1:17" s="227" customFormat="1" ht="17.100000000000001" customHeight="1" x14ac:dyDescent="0.25">
      <c r="A61" s="65">
        <v>38</v>
      </c>
      <c r="B61" s="66">
        <v>1215</v>
      </c>
      <c r="C61" s="67" t="s">
        <v>126</v>
      </c>
      <c r="D61" s="140">
        <f t="shared" si="0"/>
        <v>89</v>
      </c>
      <c r="E61" s="141">
        <v>109</v>
      </c>
      <c r="F61" s="141">
        <v>0</v>
      </c>
      <c r="G61" s="141">
        <v>1</v>
      </c>
      <c r="H61" s="141">
        <v>110</v>
      </c>
      <c r="I61" s="141">
        <v>21</v>
      </c>
      <c r="J61" s="141">
        <v>0</v>
      </c>
      <c r="K61" s="141">
        <v>2</v>
      </c>
      <c r="L61" s="141">
        <v>11</v>
      </c>
      <c r="M61" s="141">
        <v>0</v>
      </c>
      <c r="N61" s="141">
        <v>8</v>
      </c>
      <c r="O61" s="141">
        <v>152</v>
      </c>
      <c r="P61" s="141">
        <v>272</v>
      </c>
      <c r="Q61" s="142">
        <f t="shared" si="2"/>
        <v>0.55882352941176472</v>
      </c>
    </row>
    <row r="62" spans="1:17" s="89" customFormat="1" ht="17.100000000000001" customHeight="1" x14ac:dyDescent="0.25">
      <c r="A62" s="59" t="s">
        <v>223</v>
      </c>
      <c r="B62" s="60">
        <v>1215</v>
      </c>
      <c r="C62" s="61" t="s">
        <v>9</v>
      </c>
      <c r="D62" s="137">
        <f t="shared" si="0"/>
        <v>89</v>
      </c>
      <c r="E62" s="138">
        <v>109</v>
      </c>
      <c r="F62" s="138">
        <v>0</v>
      </c>
      <c r="G62" s="138">
        <v>1</v>
      </c>
      <c r="H62" s="138">
        <v>110</v>
      </c>
      <c r="I62" s="138">
        <v>21</v>
      </c>
      <c r="J62" s="138">
        <v>0</v>
      </c>
      <c r="K62" s="138">
        <v>2</v>
      </c>
      <c r="L62" s="138">
        <v>11</v>
      </c>
      <c r="M62" s="138">
        <v>0</v>
      </c>
      <c r="N62" s="138">
        <v>8</v>
      </c>
      <c r="O62" s="138">
        <v>152</v>
      </c>
      <c r="P62" s="138">
        <v>272</v>
      </c>
      <c r="Q62" s="139">
        <f t="shared" si="2"/>
        <v>0.55882352941176472</v>
      </c>
    </row>
    <row r="63" spans="1:17" s="227" customFormat="1" ht="17.100000000000001" customHeight="1" x14ac:dyDescent="0.25">
      <c r="A63" s="65">
        <v>39</v>
      </c>
      <c r="B63" s="66">
        <v>1217</v>
      </c>
      <c r="C63" s="67" t="s">
        <v>126</v>
      </c>
      <c r="D63" s="140">
        <f t="shared" si="0"/>
        <v>61</v>
      </c>
      <c r="E63" s="141">
        <v>67</v>
      </c>
      <c r="F63" s="141">
        <v>0</v>
      </c>
      <c r="G63" s="141">
        <v>1</v>
      </c>
      <c r="H63" s="141">
        <v>68</v>
      </c>
      <c r="I63" s="141">
        <v>3</v>
      </c>
      <c r="J63" s="141">
        <v>0</v>
      </c>
      <c r="K63" s="141">
        <v>1</v>
      </c>
      <c r="L63" s="141">
        <v>7</v>
      </c>
      <c r="M63" s="141">
        <v>0</v>
      </c>
      <c r="N63" s="141">
        <v>0</v>
      </c>
      <c r="O63" s="141">
        <v>79</v>
      </c>
      <c r="P63" s="141">
        <v>173</v>
      </c>
      <c r="Q63" s="142">
        <f t="shared" si="2"/>
        <v>0.45664739884393063</v>
      </c>
    </row>
    <row r="64" spans="1:17" s="89" customFormat="1" ht="17.100000000000001" customHeight="1" x14ac:dyDescent="0.25">
      <c r="A64" s="59" t="s">
        <v>223</v>
      </c>
      <c r="B64" s="60">
        <v>1217</v>
      </c>
      <c r="C64" s="61" t="s">
        <v>9</v>
      </c>
      <c r="D64" s="137">
        <f t="shared" si="0"/>
        <v>61</v>
      </c>
      <c r="E64" s="138">
        <v>67</v>
      </c>
      <c r="F64" s="138">
        <v>0</v>
      </c>
      <c r="G64" s="138">
        <v>1</v>
      </c>
      <c r="H64" s="138">
        <v>68</v>
      </c>
      <c r="I64" s="138">
        <v>3</v>
      </c>
      <c r="J64" s="138">
        <v>0</v>
      </c>
      <c r="K64" s="138">
        <v>1</v>
      </c>
      <c r="L64" s="138">
        <v>7</v>
      </c>
      <c r="M64" s="138">
        <v>0</v>
      </c>
      <c r="N64" s="138">
        <v>0</v>
      </c>
      <c r="O64" s="138">
        <v>79</v>
      </c>
      <c r="P64" s="138">
        <v>173</v>
      </c>
      <c r="Q64" s="139">
        <f t="shared" si="2"/>
        <v>0.45664739884393063</v>
      </c>
    </row>
    <row r="65" spans="1:17" s="227" customFormat="1" ht="17.100000000000001" customHeight="1" x14ac:dyDescent="0.25">
      <c r="A65" s="65">
        <v>40</v>
      </c>
      <c r="B65" s="66">
        <v>1219</v>
      </c>
      <c r="C65" s="67" t="s">
        <v>126</v>
      </c>
      <c r="D65" s="140">
        <f t="shared" si="0"/>
        <v>176</v>
      </c>
      <c r="E65" s="141">
        <v>201</v>
      </c>
      <c r="F65" s="141">
        <v>2</v>
      </c>
      <c r="G65" s="141">
        <v>4</v>
      </c>
      <c r="H65" s="141">
        <v>207</v>
      </c>
      <c r="I65" s="141">
        <v>26</v>
      </c>
      <c r="J65" s="141">
        <v>5</v>
      </c>
      <c r="K65" s="141">
        <v>0</v>
      </c>
      <c r="L65" s="141">
        <v>31</v>
      </c>
      <c r="M65" s="141">
        <v>0</v>
      </c>
      <c r="N65" s="141">
        <v>5</v>
      </c>
      <c r="O65" s="141">
        <v>274</v>
      </c>
      <c r="P65" s="141">
        <v>819</v>
      </c>
      <c r="Q65" s="142">
        <f t="shared" si="2"/>
        <v>0.33455433455433453</v>
      </c>
    </row>
    <row r="66" spans="1:17" s="89" customFormat="1" ht="17.100000000000001" customHeight="1" x14ac:dyDescent="0.25">
      <c r="A66" s="59" t="s">
        <v>223</v>
      </c>
      <c r="B66" s="60">
        <v>1219</v>
      </c>
      <c r="C66" s="61" t="s">
        <v>9</v>
      </c>
      <c r="D66" s="137">
        <f t="shared" si="0"/>
        <v>176</v>
      </c>
      <c r="E66" s="138">
        <v>201</v>
      </c>
      <c r="F66" s="138">
        <v>2</v>
      </c>
      <c r="G66" s="138">
        <v>4</v>
      </c>
      <c r="H66" s="138">
        <v>207</v>
      </c>
      <c r="I66" s="138">
        <v>26</v>
      </c>
      <c r="J66" s="138">
        <v>5</v>
      </c>
      <c r="K66" s="138">
        <v>0</v>
      </c>
      <c r="L66" s="138">
        <v>31</v>
      </c>
      <c r="M66" s="138">
        <v>0</v>
      </c>
      <c r="N66" s="138">
        <v>5</v>
      </c>
      <c r="O66" s="138">
        <v>274</v>
      </c>
      <c r="P66" s="138">
        <v>819</v>
      </c>
      <c r="Q66" s="139">
        <f t="shared" si="2"/>
        <v>0.33455433455433453</v>
      </c>
    </row>
    <row r="67" spans="1:17" s="227" customFormat="1" ht="17.100000000000001" customHeight="1" x14ac:dyDescent="0.25">
      <c r="A67" s="65">
        <v>41</v>
      </c>
      <c r="B67" s="66">
        <v>1220</v>
      </c>
      <c r="C67" s="67" t="s">
        <v>126</v>
      </c>
      <c r="D67" s="140">
        <f t="shared" si="0"/>
        <v>157</v>
      </c>
      <c r="E67" s="141">
        <v>172</v>
      </c>
      <c r="F67" s="141">
        <v>2</v>
      </c>
      <c r="G67" s="141">
        <v>2</v>
      </c>
      <c r="H67" s="141">
        <v>176</v>
      </c>
      <c r="I67" s="141">
        <v>19</v>
      </c>
      <c r="J67" s="141">
        <v>0</v>
      </c>
      <c r="K67" s="141">
        <v>0</v>
      </c>
      <c r="L67" s="141">
        <v>17</v>
      </c>
      <c r="M67" s="141">
        <v>0</v>
      </c>
      <c r="N67" s="141">
        <v>1</v>
      </c>
      <c r="O67" s="141">
        <v>213</v>
      </c>
      <c r="P67" s="141">
        <v>522</v>
      </c>
      <c r="Q67" s="142">
        <f t="shared" si="2"/>
        <v>0.40804597701149425</v>
      </c>
    </row>
    <row r="68" spans="1:17" s="89" customFormat="1" ht="17.100000000000001" customHeight="1" x14ac:dyDescent="0.25">
      <c r="A68" s="59" t="s">
        <v>223</v>
      </c>
      <c r="B68" s="60">
        <v>1220</v>
      </c>
      <c r="C68" s="61" t="s">
        <v>9</v>
      </c>
      <c r="D68" s="137">
        <f t="shared" si="0"/>
        <v>157</v>
      </c>
      <c r="E68" s="138">
        <v>172</v>
      </c>
      <c r="F68" s="138">
        <v>2</v>
      </c>
      <c r="G68" s="138">
        <v>2</v>
      </c>
      <c r="H68" s="138">
        <v>176</v>
      </c>
      <c r="I68" s="138">
        <v>19</v>
      </c>
      <c r="J68" s="138">
        <v>0</v>
      </c>
      <c r="K68" s="138">
        <v>0</v>
      </c>
      <c r="L68" s="138">
        <v>17</v>
      </c>
      <c r="M68" s="138">
        <v>0</v>
      </c>
      <c r="N68" s="138">
        <v>1</v>
      </c>
      <c r="O68" s="138">
        <v>213</v>
      </c>
      <c r="P68" s="138">
        <v>522</v>
      </c>
      <c r="Q68" s="139">
        <f t="shared" si="2"/>
        <v>0.40804597701149425</v>
      </c>
    </row>
    <row r="69" spans="1:17" s="227" customFormat="1" ht="17.100000000000001" customHeight="1" x14ac:dyDescent="0.25">
      <c r="A69" s="65">
        <v>42</v>
      </c>
      <c r="B69" s="66">
        <v>1221</v>
      </c>
      <c r="C69" s="67" t="s">
        <v>126</v>
      </c>
      <c r="D69" s="140">
        <f t="shared" si="0"/>
        <v>41</v>
      </c>
      <c r="E69" s="141">
        <v>43</v>
      </c>
      <c r="F69" s="141">
        <v>5</v>
      </c>
      <c r="G69" s="141">
        <v>1</v>
      </c>
      <c r="H69" s="141">
        <v>49</v>
      </c>
      <c r="I69" s="141">
        <v>8</v>
      </c>
      <c r="J69" s="141">
        <v>1</v>
      </c>
      <c r="K69" s="141">
        <v>0</v>
      </c>
      <c r="L69" s="141">
        <v>4</v>
      </c>
      <c r="M69" s="141">
        <v>0</v>
      </c>
      <c r="N69" s="141">
        <v>2</v>
      </c>
      <c r="O69" s="141">
        <v>64</v>
      </c>
      <c r="P69" s="141">
        <v>128</v>
      </c>
      <c r="Q69" s="142">
        <f t="shared" si="2"/>
        <v>0.5</v>
      </c>
    </row>
    <row r="70" spans="1:17" s="89" customFormat="1" ht="17.100000000000001" customHeight="1" x14ac:dyDescent="0.25">
      <c r="A70" s="59" t="s">
        <v>223</v>
      </c>
      <c r="B70" s="60">
        <v>1221</v>
      </c>
      <c r="C70" s="61" t="s">
        <v>9</v>
      </c>
      <c r="D70" s="137">
        <f t="shared" si="0"/>
        <v>41</v>
      </c>
      <c r="E70" s="138">
        <v>43</v>
      </c>
      <c r="F70" s="138">
        <v>5</v>
      </c>
      <c r="G70" s="138">
        <v>1</v>
      </c>
      <c r="H70" s="138">
        <v>49</v>
      </c>
      <c r="I70" s="138">
        <v>8</v>
      </c>
      <c r="J70" s="138">
        <v>1</v>
      </c>
      <c r="K70" s="138">
        <v>0</v>
      </c>
      <c r="L70" s="138">
        <v>4</v>
      </c>
      <c r="M70" s="138">
        <v>0</v>
      </c>
      <c r="N70" s="138">
        <v>2</v>
      </c>
      <c r="O70" s="138">
        <v>64</v>
      </c>
      <c r="P70" s="138">
        <v>128</v>
      </c>
      <c r="Q70" s="139">
        <f t="shared" si="2"/>
        <v>0.5</v>
      </c>
    </row>
    <row r="71" spans="1:17" s="227" customFormat="1" ht="17.100000000000001" customHeight="1" x14ac:dyDescent="0.25">
      <c r="A71" s="65">
        <v>43</v>
      </c>
      <c r="B71" s="66">
        <v>1222</v>
      </c>
      <c r="C71" s="67" t="s">
        <v>126</v>
      </c>
      <c r="D71" s="140">
        <f t="shared" si="0"/>
        <v>159</v>
      </c>
      <c r="E71" s="141">
        <v>177</v>
      </c>
      <c r="F71" s="141">
        <v>0</v>
      </c>
      <c r="G71" s="141">
        <v>2</v>
      </c>
      <c r="H71" s="141">
        <v>179</v>
      </c>
      <c r="I71" s="141">
        <v>16</v>
      </c>
      <c r="J71" s="141">
        <v>3</v>
      </c>
      <c r="K71" s="141">
        <v>1</v>
      </c>
      <c r="L71" s="141">
        <v>20</v>
      </c>
      <c r="M71" s="141">
        <v>0</v>
      </c>
      <c r="N71" s="141">
        <v>6</v>
      </c>
      <c r="O71" s="141">
        <v>225</v>
      </c>
      <c r="P71" s="141">
        <v>536</v>
      </c>
      <c r="Q71" s="142">
        <f t="shared" si="2"/>
        <v>0.41977611940298509</v>
      </c>
    </row>
    <row r="72" spans="1:17" s="89" customFormat="1" ht="17.100000000000001" customHeight="1" x14ac:dyDescent="0.25">
      <c r="A72" s="59" t="s">
        <v>223</v>
      </c>
      <c r="B72" s="60">
        <v>1222</v>
      </c>
      <c r="C72" s="61" t="s">
        <v>9</v>
      </c>
      <c r="D72" s="137">
        <f t="shared" si="0"/>
        <v>159</v>
      </c>
      <c r="E72" s="138">
        <v>177</v>
      </c>
      <c r="F72" s="138">
        <v>0</v>
      </c>
      <c r="G72" s="138">
        <v>2</v>
      </c>
      <c r="H72" s="138">
        <v>179</v>
      </c>
      <c r="I72" s="138">
        <v>16</v>
      </c>
      <c r="J72" s="138">
        <v>3</v>
      </c>
      <c r="K72" s="138">
        <v>1</v>
      </c>
      <c r="L72" s="138">
        <v>20</v>
      </c>
      <c r="M72" s="138">
        <v>0</v>
      </c>
      <c r="N72" s="138">
        <v>6</v>
      </c>
      <c r="O72" s="138">
        <v>225</v>
      </c>
      <c r="P72" s="138">
        <v>536</v>
      </c>
      <c r="Q72" s="139">
        <f t="shared" si="2"/>
        <v>0.41977611940298509</v>
      </c>
    </row>
    <row r="73" spans="1:17" s="227" customFormat="1" ht="17.100000000000001" customHeight="1" x14ac:dyDescent="0.25">
      <c r="A73" s="65">
        <v>44</v>
      </c>
      <c r="B73" s="66">
        <v>1224</v>
      </c>
      <c r="C73" s="67" t="s">
        <v>126</v>
      </c>
      <c r="D73" s="140">
        <f t="shared" ref="D73:D136" si="3">(LARGE(H73:L73,1)-LARGE(H73:L73,2))</f>
        <v>77</v>
      </c>
      <c r="E73" s="141">
        <v>82</v>
      </c>
      <c r="F73" s="141">
        <v>0</v>
      </c>
      <c r="G73" s="141">
        <v>2</v>
      </c>
      <c r="H73" s="141">
        <v>84</v>
      </c>
      <c r="I73" s="141">
        <v>5</v>
      </c>
      <c r="J73" s="141">
        <v>0</v>
      </c>
      <c r="K73" s="141">
        <v>0</v>
      </c>
      <c r="L73" s="141">
        <v>7</v>
      </c>
      <c r="M73" s="141">
        <v>0</v>
      </c>
      <c r="N73" s="141">
        <v>2</v>
      </c>
      <c r="O73" s="141">
        <v>98</v>
      </c>
      <c r="P73" s="141">
        <v>261</v>
      </c>
      <c r="Q73" s="142">
        <f t="shared" si="2"/>
        <v>0.37547892720306514</v>
      </c>
    </row>
    <row r="74" spans="1:17" s="227" customFormat="1" ht="17.100000000000001" customHeight="1" x14ac:dyDescent="0.25">
      <c r="A74" s="71">
        <v>45</v>
      </c>
      <c r="B74" s="72">
        <v>1224</v>
      </c>
      <c r="C74" s="73" t="s">
        <v>130</v>
      </c>
      <c r="D74" s="134">
        <f t="shared" si="3"/>
        <v>55</v>
      </c>
      <c r="E74" s="135">
        <v>61</v>
      </c>
      <c r="F74" s="135">
        <v>1</v>
      </c>
      <c r="G74" s="135">
        <v>0</v>
      </c>
      <c r="H74" s="135">
        <v>62</v>
      </c>
      <c r="I74" s="135">
        <v>7</v>
      </c>
      <c r="J74" s="135">
        <v>0</v>
      </c>
      <c r="K74" s="135">
        <v>0</v>
      </c>
      <c r="L74" s="135">
        <v>6</v>
      </c>
      <c r="M74" s="135">
        <v>0</v>
      </c>
      <c r="N74" s="135">
        <v>3</v>
      </c>
      <c r="O74" s="135">
        <v>78</v>
      </c>
      <c r="P74" s="135">
        <v>179</v>
      </c>
      <c r="Q74" s="136">
        <f t="shared" si="2"/>
        <v>0.43575418994413406</v>
      </c>
    </row>
    <row r="75" spans="1:17" s="89" customFormat="1" ht="17.100000000000001" customHeight="1" x14ac:dyDescent="0.25">
      <c r="A75" s="59" t="s">
        <v>223</v>
      </c>
      <c r="B75" s="60">
        <v>1224</v>
      </c>
      <c r="C75" s="61" t="s">
        <v>11</v>
      </c>
      <c r="D75" s="137">
        <f t="shared" si="3"/>
        <v>133</v>
      </c>
      <c r="E75" s="138">
        <v>143</v>
      </c>
      <c r="F75" s="138">
        <v>1</v>
      </c>
      <c r="G75" s="138">
        <v>2</v>
      </c>
      <c r="H75" s="138">
        <v>146</v>
      </c>
      <c r="I75" s="138">
        <v>12</v>
      </c>
      <c r="J75" s="138">
        <v>0</v>
      </c>
      <c r="K75" s="138">
        <v>0</v>
      </c>
      <c r="L75" s="138">
        <v>13</v>
      </c>
      <c r="M75" s="138">
        <v>0</v>
      </c>
      <c r="N75" s="138">
        <v>5</v>
      </c>
      <c r="O75" s="138">
        <v>176</v>
      </c>
      <c r="P75" s="138">
        <v>440</v>
      </c>
      <c r="Q75" s="139">
        <f t="shared" si="2"/>
        <v>0.4</v>
      </c>
    </row>
    <row r="76" spans="1:17" s="227" customFormat="1" ht="17.100000000000001" customHeight="1" x14ac:dyDescent="0.25">
      <c r="A76" s="71">
        <v>46</v>
      </c>
      <c r="B76" s="72">
        <v>1225</v>
      </c>
      <c r="C76" s="73" t="s">
        <v>126</v>
      </c>
      <c r="D76" s="134">
        <f t="shared" si="3"/>
        <v>99</v>
      </c>
      <c r="E76" s="135">
        <v>102</v>
      </c>
      <c r="F76" s="135">
        <v>2</v>
      </c>
      <c r="G76" s="135">
        <v>1</v>
      </c>
      <c r="H76" s="135">
        <v>105</v>
      </c>
      <c r="I76" s="135">
        <v>6</v>
      </c>
      <c r="J76" s="135">
        <v>1</v>
      </c>
      <c r="K76" s="135">
        <v>0</v>
      </c>
      <c r="L76" s="135">
        <v>4</v>
      </c>
      <c r="M76" s="135">
        <v>0</v>
      </c>
      <c r="N76" s="135">
        <v>1</v>
      </c>
      <c r="O76" s="135">
        <v>117</v>
      </c>
      <c r="P76" s="135">
        <v>189</v>
      </c>
      <c r="Q76" s="136">
        <f t="shared" si="2"/>
        <v>0.61904761904761907</v>
      </c>
    </row>
    <row r="77" spans="1:17" s="89" customFormat="1" ht="17.100000000000001" customHeight="1" x14ac:dyDescent="0.25">
      <c r="A77" s="59" t="s">
        <v>223</v>
      </c>
      <c r="B77" s="60">
        <v>1225</v>
      </c>
      <c r="C77" s="61" t="s">
        <v>9</v>
      </c>
      <c r="D77" s="137">
        <f t="shared" si="3"/>
        <v>99</v>
      </c>
      <c r="E77" s="138">
        <v>102</v>
      </c>
      <c r="F77" s="138">
        <v>2</v>
      </c>
      <c r="G77" s="138">
        <v>1</v>
      </c>
      <c r="H77" s="138">
        <v>105</v>
      </c>
      <c r="I77" s="138">
        <v>6</v>
      </c>
      <c r="J77" s="138">
        <v>1</v>
      </c>
      <c r="K77" s="138">
        <v>0</v>
      </c>
      <c r="L77" s="138">
        <v>4</v>
      </c>
      <c r="M77" s="138">
        <v>0</v>
      </c>
      <c r="N77" s="138">
        <v>1</v>
      </c>
      <c r="O77" s="138">
        <v>117</v>
      </c>
      <c r="P77" s="138">
        <v>189</v>
      </c>
      <c r="Q77" s="139">
        <f t="shared" si="2"/>
        <v>0.61904761904761907</v>
      </c>
    </row>
    <row r="78" spans="1:17" s="227" customFormat="1" ht="17.100000000000001" customHeight="1" x14ac:dyDescent="0.25">
      <c r="A78" s="65">
        <v>47</v>
      </c>
      <c r="B78" s="66">
        <v>1226</v>
      </c>
      <c r="C78" s="67" t="s">
        <v>126</v>
      </c>
      <c r="D78" s="140">
        <f t="shared" si="3"/>
        <v>40</v>
      </c>
      <c r="E78" s="141">
        <v>48</v>
      </c>
      <c r="F78" s="141">
        <v>1</v>
      </c>
      <c r="G78" s="141">
        <v>1</v>
      </c>
      <c r="H78" s="141">
        <v>50</v>
      </c>
      <c r="I78" s="141">
        <v>7</v>
      </c>
      <c r="J78" s="141">
        <v>1</v>
      </c>
      <c r="K78" s="141">
        <v>1</v>
      </c>
      <c r="L78" s="141">
        <v>10</v>
      </c>
      <c r="M78" s="141">
        <v>0</v>
      </c>
      <c r="N78" s="141">
        <v>6</v>
      </c>
      <c r="O78" s="141">
        <v>75</v>
      </c>
      <c r="P78" s="141">
        <v>158</v>
      </c>
      <c r="Q78" s="142">
        <f t="shared" si="2"/>
        <v>0.47468354430379744</v>
      </c>
    </row>
    <row r="79" spans="1:17" s="89" customFormat="1" ht="17.100000000000001" customHeight="1" x14ac:dyDescent="0.25">
      <c r="A79" s="59" t="s">
        <v>223</v>
      </c>
      <c r="B79" s="60">
        <v>1226</v>
      </c>
      <c r="C79" s="61" t="s">
        <v>9</v>
      </c>
      <c r="D79" s="137">
        <f t="shared" si="3"/>
        <v>40</v>
      </c>
      <c r="E79" s="138">
        <v>48</v>
      </c>
      <c r="F79" s="138">
        <v>1</v>
      </c>
      <c r="G79" s="138">
        <v>1</v>
      </c>
      <c r="H79" s="138">
        <v>50</v>
      </c>
      <c r="I79" s="138">
        <v>7</v>
      </c>
      <c r="J79" s="138">
        <v>1</v>
      </c>
      <c r="K79" s="138">
        <v>1</v>
      </c>
      <c r="L79" s="138">
        <v>10</v>
      </c>
      <c r="M79" s="138">
        <v>0</v>
      </c>
      <c r="N79" s="138">
        <v>6</v>
      </c>
      <c r="O79" s="138">
        <v>75</v>
      </c>
      <c r="P79" s="138">
        <v>158</v>
      </c>
      <c r="Q79" s="139">
        <f t="shared" si="2"/>
        <v>0.47468354430379744</v>
      </c>
    </row>
    <row r="80" spans="1:17" s="227" customFormat="1" ht="17.100000000000001" customHeight="1" x14ac:dyDescent="0.25">
      <c r="A80" s="65">
        <v>48</v>
      </c>
      <c r="B80" s="66">
        <v>1227</v>
      </c>
      <c r="C80" s="67" t="s">
        <v>126</v>
      </c>
      <c r="D80" s="140">
        <f t="shared" si="3"/>
        <v>78</v>
      </c>
      <c r="E80" s="141">
        <v>89</v>
      </c>
      <c r="F80" s="141">
        <v>1</v>
      </c>
      <c r="G80" s="141">
        <v>0</v>
      </c>
      <c r="H80" s="141">
        <v>90</v>
      </c>
      <c r="I80" s="141">
        <v>9</v>
      </c>
      <c r="J80" s="141">
        <v>1</v>
      </c>
      <c r="K80" s="141">
        <v>0</v>
      </c>
      <c r="L80" s="141">
        <v>12</v>
      </c>
      <c r="M80" s="141">
        <v>0</v>
      </c>
      <c r="N80" s="141">
        <v>3</v>
      </c>
      <c r="O80" s="141">
        <v>115</v>
      </c>
      <c r="P80" s="141">
        <v>220</v>
      </c>
      <c r="Q80" s="142">
        <f t="shared" si="2"/>
        <v>0.52272727272727271</v>
      </c>
    </row>
    <row r="81" spans="1:17" s="89" customFormat="1" ht="17.100000000000001" customHeight="1" x14ac:dyDescent="0.25">
      <c r="A81" s="59" t="s">
        <v>223</v>
      </c>
      <c r="B81" s="60">
        <v>1227</v>
      </c>
      <c r="C81" s="61" t="s">
        <v>9</v>
      </c>
      <c r="D81" s="137">
        <f t="shared" si="3"/>
        <v>78</v>
      </c>
      <c r="E81" s="138">
        <v>89</v>
      </c>
      <c r="F81" s="138">
        <v>1</v>
      </c>
      <c r="G81" s="138">
        <v>0</v>
      </c>
      <c r="H81" s="138">
        <v>90</v>
      </c>
      <c r="I81" s="138">
        <v>9</v>
      </c>
      <c r="J81" s="138">
        <v>1</v>
      </c>
      <c r="K81" s="138">
        <v>0</v>
      </c>
      <c r="L81" s="138">
        <v>12</v>
      </c>
      <c r="M81" s="138">
        <v>0</v>
      </c>
      <c r="N81" s="138">
        <v>3</v>
      </c>
      <c r="O81" s="138">
        <v>115</v>
      </c>
      <c r="P81" s="138">
        <v>220</v>
      </c>
      <c r="Q81" s="139">
        <f t="shared" ref="Q81:Q144" si="4">O81/P81</f>
        <v>0.52272727272727271</v>
      </c>
    </row>
    <row r="82" spans="1:17" s="227" customFormat="1" ht="17.100000000000001" customHeight="1" x14ac:dyDescent="0.25">
      <c r="A82" s="71">
        <v>49</v>
      </c>
      <c r="B82" s="72">
        <v>1228</v>
      </c>
      <c r="C82" s="73" t="s">
        <v>126</v>
      </c>
      <c r="D82" s="134">
        <f t="shared" si="3"/>
        <v>59</v>
      </c>
      <c r="E82" s="135">
        <v>85</v>
      </c>
      <c r="F82" s="135">
        <v>4</v>
      </c>
      <c r="G82" s="135">
        <v>1</v>
      </c>
      <c r="H82" s="135">
        <v>90</v>
      </c>
      <c r="I82" s="135">
        <v>9</v>
      </c>
      <c r="J82" s="135">
        <v>1</v>
      </c>
      <c r="K82" s="135">
        <v>0</v>
      </c>
      <c r="L82" s="135">
        <v>31</v>
      </c>
      <c r="M82" s="135">
        <v>1</v>
      </c>
      <c r="N82" s="135">
        <v>8</v>
      </c>
      <c r="O82" s="135">
        <v>140</v>
      </c>
      <c r="P82" s="135">
        <v>390</v>
      </c>
      <c r="Q82" s="136">
        <f t="shared" si="4"/>
        <v>0.35897435897435898</v>
      </c>
    </row>
    <row r="83" spans="1:17" s="89" customFormat="1" ht="17.100000000000001" customHeight="1" x14ac:dyDescent="0.25">
      <c r="A83" s="59" t="s">
        <v>223</v>
      </c>
      <c r="B83" s="60">
        <v>1228</v>
      </c>
      <c r="C83" s="61" t="s">
        <v>9</v>
      </c>
      <c r="D83" s="137">
        <f t="shared" si="3"/>
        <v>59</v>
      </c>
      <c r="E83" s="138">
        <v>85</v>
      </c>
      <c r="F83" s="138">
        <v>4</v>
      </c>
      <c r="G83" s="138">
        <v>1</v>
      </c>
      <c r="H83" s="138">
        <v>90</v>
      </c>
      <c r="I83" s="138">
        <v>9</v>
      </c>
      <c r="J83" s="138">
        <v>1</v>
      </c>
      <c r="K83" s="138">
        <v>0</v>
      </c>
      <c r="L83" s="138">
        <v>31</v>
      </c>
      <c r="M83" s="138">
        <v>1</v>
      </c>
      <c r="N83" s="138">
        <v>8</v>
      </c>
      <c r="O83" s="138">
        <v>140</v>
      </c>
      <c r="P83" s="138">
        <v>390</v>
      </c>
      <c r="Q83" s="139">
        <f t="shared" si="4"/>
        <v>0.35897435897435898</v>
      </c>
    </row>
    <row r="84" spans="1:17" s="227" customFormat="1" ht="17.100000000000001" customHeight="1" x14ac:dyDescent="0.25">
      <c r="A84" s="71">
        <v>50</v>
      </c>
      <c r="B84" s="72">
        <v>1229</v>
      </c>
      <c r="C84" s="73" t="s">
        <v>126</v>
      </c>
      <c r="D84" s="134">
        <f t="shared" si="3"/>
        <v>215</v>
      </c>
      <c r="E84" s="135">
        <v>242</v>
      </c>
      <c r="F84" s="135">
        <v>3</v>
      </c>
      <c r="G84" s="135">
        <v>0</v>
      </c>
      <c r="H84" s="135">
        <v>245</v>
      </c>
      <c r="I84" s="135">
        <v>12</v>
      </c>
      <c r="J84" s="135">
        <v>4</v>
      </c>
      <c r="K84" s="135">
        <v>0</v>
      </c>
      <c r="L84" s="135">
        <v>30</v>
      </c>
      <c r="M84" s="135">
        <v>0</v>
      </c>
      <c r="N84" s="135">
        <v>4</v>
      </c>
      <c r="O84" s="135">
        <v>295</v>
      </c>
      <c r="P84" s="135">
        <v>500</v>
      </c>
      <c r="Q84" s="136">
        <f t="shared" si="4"/>
        <v>0.59</v>
      </c>
    </row>
    <row r="85" spans="1:17" s="89" customFormat="1" ht="17.100000000000001" customHeight="1" x14ac:dyDescent="0.25">
      <c r="A85" s="59" t="s">
        <v>223</v>
      </c>
      <c r="B85" s="60">
        <v>1229</v>
      </c>
      <c r="C85" s="61" t="s">
        <v>9</v>
      </c>
      <c r="D85" s="137">
        <f t="shared" si="3"/>
        <v>215</v>
      </c>
      <c r="E85" s="138">
        <v>242</v>
      </c>
      <c r="F85" s="138">
        <v>3</v>
      </c>
      <c r="G85" s="138">
        <v>0</v>
      </c>
      <c r="H85" s="138">
        <v>245</v>
      </c>
      <c r="I85" s="138">
        <v>12</v>
      </c>
      <c r="J85" s="138">
        <v>4</v>
      </c>
      <c r="K85" s="138">
        <v>0</v>
      </c>
      <c r="L85" s="138">
        <v>30</v>
      </c>
      <c r="M85" s="138">
        <v>0</v>
      </c>
      <c r="N85" s="138">
        <v>4</v>
      </c>
      <c r="O85" s="138">
        <v>295</v>
      </c>
      <c r="P85" s="138">
        <v>500</v>
      </c>
      <c r="Q85" s="139">
        <f t="shared" si="4"/>
        <v>0.59</v>
      </c>
    </row>
    <row r="86" spans="1:17" s="227" customFormat="1" ht="17.100000000000001" customHeight="1" x14ac:dyDescent="0.25">
      <c r="A86" s="71">
        <v>51</v>
      </c>
      <c r="B86" s="72">
        <v>1231</v>
      </c>
      <c r="C86" s="73" t="s">
        <v>126</v>
      </c>
      <c r="D86" s="134">
        <f t="shared" si="3"/>
        <v>182</v>
      </c>
      <c r="E86" s="135">
        <v>205</v>
      </c>
      <c r="F86" s="135">
        <v>0</v>
      </c>
      <c r="G86" s="135">
        <v>2</v>
      </c>
      <c r="H86" s="135">
        <v>207</v>
      </c>
      <c r="I86" s="135">
        <v>25</v>
      </c>
      <c r="J86" s="135">
        <v>0</v>
      </c>
      <c r="K86" s="135">
        <v>0</v>
      </c>
      <c r="L86" s="135">
        <v>3</v>
      </c>
      <c r="M86" s="135">
        <v>0</v>
      </c>
      <c r="N86" s="135">
        <v>7</v>
      </c>
      <c r="O86" s="135">
        <v>242</v>
      </c>
      <c r="P86" s="135">
        <v>341</v>
      </c>
      <c r="Q86" s="136">
        <f t="shared" si="4"/>
        <v>0.70967741935483875</v>
      </c>
    </row>
    <row r="87" spans="1:17" s="89" customFormat="1" ht="17.100000000000001" customHeight="1" x14ac:dyDescent="0.25">
      <c r="A87" s="59" t="s">
        <v>223</v>
      </c>
      <c r="B87" s="60">
        <v>1231</v>
      </c>
      <c r="C87" s="61" t="s">
        <v>9</v>
      </c>
      <c r="D87" s="137">
        <f t="shared" si="3"/>
        <v>182</v>
      </c>
      <c r="E87" s="138">
        <v>205</v>
      </c>
      <c r="F87" s="138">
        <v>0</v>
      </c>
      <c r="G87" s="138">
        <v>2</v>
      </c>
      <c r="H87" s="138">
        <v>207</v>
      </c>
      <c r="I87" s="138">
        <v>25</v>
      </c>
      <c r="J87" s="138">
        <v>0</v>
      </c>
      <c r="K87" s="138">
        <v>0</v>
      </c>
      <c r="L87" s="138">
        <v>3</v>
      </c>
      <c r="M87" s="138">
        <v>0</v>
      </c>
      <c r="N87" s="138">
        <v>7</v>
      </c>
      <c r="O87" s="138">
        <v>242</v>
      </c>
      <c r="P87" s="138">
        <v>341</v>
      </c>
      <c r="Q87" s="139">
        <f t="shared" si="4"/>
        <v>0.70967741935483875</v>
      </c>
    </row>
    <row r="88" spans="1:17" s="227" customFormat="1" ht="17.100000000000001" customHeight="1" x14ac:dyDescent="0.25">
      <c r="A88" s="71">
        <v>52</v>
      </c>
      <c r="B88" s="72">
        <v>1232</v>
      </c>
      <c r="C88" s="73" t="s">
        <v>126</v>
      </c>
      <c r="D88" s="134">
        <f t="shared" si="3"/>
        <v>153</v>
      </c>
      <c r="E88" s="135">
        <v>17</v>
      </c>
      <c r="F88" s="135">
        <v>141</v>
      </c>
      <c r="G88" s="135">
        <v>1</v>
      </c>
      <c r="H88" s="135">
        <v>159</v>
      </c>
      <c r="I88" s="135">
        <v>6</v>
      </c>
      <c r="J88" s="135">
        <v>0</v>
      </c>
      <c r="K88" s="135">
        <v>0</v>
      </c>
      <c r="L88" s="135">
        <v>0</v>
      </c>
      <c r="M88" s="135">
        <v>0</v>
      </c>
      <c r="N88" s="135">
        <v>3</v>
      </c>
      <c r="O88" s="135">
        <v>168</v>
      </c>
      <c r="P88" s="135">
        <v>361</v>
      </c>
      <c r="Q88" s="136">
        <f t="shared" si="4"/>
        <v>0.46537396121883656</v>
      </c>
    </row>
    <row r="89" spans="1:17" s="89" customFormat="1" ht="17.100000000000001" customHeight="1" x14ac:dyDescent="0.25">
      <c r="A89" s="59" t="s">
        <v>223</v>
      </c>
      <c r="B89" s="60">
        <v>1232</v>
      </c>
      <c r="C89" s="61" t="s">
        <v>9</v>
      </c>
      <c r="D89" s="137">
        <f t="shared" si="3"/>
        <v>153</v>
      </c>
      <c r="E89" s="138">
        <v>17</v>
      </c>
      <c r="F89" s="138">
        <v>141</v>
      </c>
      <c r="G89" s="138">
        <v>1</v>
      </c>
      <c r="H89" s="138">
        <v>159</v>
      </c>
      <c r="I89" s="138">
        <v>6</v>
      </c>
      <c r="J89" s="138">
        <v>0</v>
      </c>
      <c r="K89" s="138">
        <v>0</v>
      </c>
      <c r="L89" s="138">
        <v>0</v>
      </c>
      <c r="M89" s="138">
        <v>0</v>
      </c>
      <c r="N89" s="138">
        <v>3</v>
      </c>
      <c r="O89" s="138">
        <v>168</v>
      </c>
      <c r="P89" s="138">
        <v>361</v>
      </c>
      <c r="Q89" s="139">
        <f t="shared" si="4"/>
        <v>0.46537396121883656</v>
      </c>
    </row>
    <row r="90" spans="1:17" s="227" customFormat="1" ht="17.100000000000001" customHeight="1" x14ac:dyDescent="0.25">
      <c r="A90" s="71">
        <v>53</v>
      </c>
      <c r="B90" s="72">
        <v>1233</v>
      </c>
      <c r="C90" s="73" t="s">
        <v>126</v>
      </c>
      <c r="D90" s="134">
        <f t="shared" si="3"/>
        <v>121</v>
      </c>
      <c r="E90" s="135">
        <v>124</v>
      </c>
      <c r="F90" s="135">
        <v>4</v>
      </c>
      <c r="G90" s="135">
        <v>0</v>
      </c>
      <c r="H90" s="135">
        <v>128</v>
      </c>
      <c r="I90" s="135">
        <v>7</v>
      </c>
      <c r="J90" s="135">
        <v>7</v>
      </c>
      <c r="K90" s="135">
        <v>0</v>
      </c>
      <c r="L90" s="135">
        <v>4</v>
      </c>
      <c r="M90" s="135">
        <v>0</v>
      </c>
      <c r="N90" s="135">
        <v>1</v>
      </c>
      <c r="O90" s="135">
        <v>147</v>
      </c>
      <c r="P90" s="135">
        <v>331</v>
      </c>
      <c r="Q90" s="136">
        <f t="shared" si="4"/>
        <v>0.44410876132930516</v>
      </c>
    </row>
    <row r="91" spans="1:17" s="89" customFormat="1" ht="17.100000000000001" customHeight="1" x14ac:dyDescent="0.25">
      <c r="A91" s="59" t="s">
        <v>223</v>
      </c>
      <c r="B91" s="60">
        <v>1233</v>
      </c>
      <c r="C91" s="61" t="s">
        <v>9</v>
      </c>
      <c r="D91" s="137">
        <f t="shared" si="3"/>
        <v>121</v>
      </c>
      <c r="E91" s="138">
        <v>124</v>
      </c>
      <c r="F91" s="138">
        <v>4</v>
      </c>
      <c r="G91" s="138">
        <v>0</v>
      </c>
      <c r="H91" s="138">
        <v>128</v>
      </c>
      <c r="I91" s="138">
        <v>7</v>
      </c>
      <c r="J91" s="138">
        <v>7</v>
      </c>
      <c r="K91" s="138">
        <v>0</v>
      </c>
      <c r="L91" s="138">
        <v>4</v>
      </c>
      <c r="M91" s="138">
        <v>0</v>
      </c>
      <c r="N91" s="138">
        <v>1</v>
      </c>
      <c r="O91" s="138">
        <v>147</v>
      </c>
      <c r="P91" s="138">
        <v>331</v>
      </c>
      <c r="Q91" s="139">
        <f t="shared" si="4"/>
        <v>0.44410876132930516</v>
      </c>
    </row>
    <row r="92" spans="1:17" s="227" customFormat="1" ht="17.100000000000001" customHeight="1" x14ac:dyDescent="0.25">
      <c r="A92" s="71">
        <v>54</v>
      </c>
      <c r="B92" s="72">
        <v>1234</v>
      </c>
      <c r="C92" s="73" t="s">
        <v>126</v>
      </c>
      <c r="D92" s="134">
        <f t="shared" si="3"/>
        <v>182</v>
      </c>
      <c r="E92" s="135">
        <v>208</v>
      </c>
      <c r="F92" s="135">
        <v>1</v>
      </c>
      <c r="G92" s="135">
        <v>0</v>
      </c>
      <c r="H92" s="135">
        <v>209</v>
      </c>
      <c r="I92" s="135">
        <v>21</v>
      </c>
      <c r="J92" s="135">
        <v>1</v>
      </c>
      <c r="K92" s="135">
        <v>1</v>
      </c>
      <c r="L92" s="135">
        <v>27</v>
      </c>
      <c r="M92" s="135">
        <v>0</v>
      </c>
      <c r="N92" s="135">
        <v>4</v>
      </c>
      <c r="O92" s="135">
        <v>263</v>
      </c>
      <c r="P92" s="135">
        <v>471</v>
      </c>
      <c r="Q92" s="136">
        <f t="shared" si="4"/>
        <v>0.55838641188959659</v>
      </c>
    </row>
    <row r="93" spans="1:17" s="89" customFormat="1" ht="17.100000000000001" customHeight="1" x14ac:dyDescent="0.25">
      <c r="A93" s="59" t="s">
        <v>223</v>
      </c>
      <c r="B93" s="60">
        <v>1234</v>
      </c>
      <c r="C93" s="61" t="s">
        <v>9</v>
      </c>
      <c r="D93" s="137">
        <f t="shared" si="3"/>
        <v>182</v>
      </c>
      <c r="E93" s="138">
        <v>208</v>
      </c>
      <c r="F93" s="138">
        <v>1</v>
      </c>
      <c r="G93" s="138">
        <v>0</v>
      </c>
      <c r="H93" s="138">
        <v>209</v>
      </c>
      <c r="I93" s="138">
        <v>21</v>
      </c>
      <c r="J93" s="138">
        <v>1</v>
      </c>
      <c r="K93" s="138">
        <v>1</v>
      </c>
      <c r="L93" s="138">
        <v>27</v>
      </c>
      <c r="M93" s="138">
        <v>0</v>
      </c>
      <c r="N93" s="138">
        <v>4</v>
      </c>
      <c r="O93" s="138">
        <v>263</v>
      </c>
      <c r="P93" s="138">
        <v>471</v>
      </c>
      <c r="Q93" s="139">
        <f t="shared" si="4"/>
        <v>0.55838641188959659</v>
      </c>
    </row>
    <row r="94" spans="1:17" s="227" customFormat="1" ht="17.100000000000001" customHeight="1" x14ac:dyDescent="0.25">
      <c r="A94" s="65">
        <v>55</v>
      </c>
      <c r="B94" s="66">
        <v>1235</v>
      </c>
      <c r="C94" s="67" t="s">
        <v>126</v>
      </c>
      <c r="D94" s="140">
        <f t="shared" si="3"/>
        <v>171</v>
      </c>
      <c r="E94" s="141">
        <v>182</v>
      </c>
      <c r="F94" s="141">
        <v>3</v>
      </c>
      <c r="G94" s="141">
        <v>2</v>
      </c>
      <c r="H94" s="141">
        <v>187</v>
      </c>
      <c r="I94" s="141">
        <v>10</v>
      </c>
      <c r="J94" s="141">
        <v>0</v>
      </c>
      <c r="K94" s="141">
        <v>0</v>
      </c>
      <c r="L94" s="141">
        <v>16</v>
      </c>
      <c r="M94" s="141">
        <v>0</v>
      </c>
      <c r="N94" s="141">
        <v>2</v>
      </c>
      <c r="O94" s="141">
        <v>215</v>
      </c>
      <c r="P94" s="141">
        <v>376</v>
      </c>
      <c r="Q94" s="142">
        <f t="shared" si="4"/>
        <v>0.57180851063829785</v>
      </c>
    </row>
    <row r="95" spans="1:17" s="89" customFormat="1" ht="17.100000000000001" customHeight="1" x14ac:dyDescent="0.25">
      <c r="A95" s="59" t="s">
        <v>223</v>
      </c>
      <c r="B95" s="60">
        <v>1235</v>
      </c>
      <c r="C95" s="61" t="s">
        <v>9</v>
      </c>
      <c r="D95" s="137">
        <f t="shared" si="3"/>
        <v>171</v>
      </c>
      <c r="E95" s="138">
        <v>182</v>
      </c>
      <c r="F95" s="138">
        <v>3</v>
      </c>
      <c r="G95" s="138">
        <v>2</v>
      </c>
      <c r="H95" s="138">
        <v>187</v>
      </c>
      <c r="I95" s="138">
        <v>10</v>
      </c>
      <c r="J95" s="138">
        <v>0</v>
      </c>
      <c r="K95" s="138">
        <v>0</v>
      </c>
      <c r="L95" s="138">
        <v>16</v>
      </c>
      <c r="M95" s="138">
        <v>0</v>
      </c>
      <c r="N95" s="138">
        <v>2</v>
      </c>
      <c r="O95" s="138">
        <v>215</v>
      </c>
      <c r="P95" s="138">
        <v>376</v>
      </c>
      <c r="Q95" s="139">
        <f t="shared" si="4"/>
        <v>0.57180851063829785</v>
      </c>
    </row>
    <row r="96" spans="1:17" s="227" customFormat="1" ht="17.100000000000001" customHeight="1" x14ac:dyDescent="0.25">
      <c r="A96" s="65">
        <v>56</v>
      </c>
      <c r="B96" s="66">
        <v>1236</v>
      </c>
      <c r="C96" s="67" t="s">
        <v>126</v>
      </c>
      <c r="D96" s="140">
        <f t="shared" si="3"/>
        <v>151</v>
      </c>
      <c r="E96" s="141">
        <v>192</v>
      </c>
      <c r="F96" s="141">
        <v>2</v>
      </c>
      <c r="G96" s="141">
        <v>4</v>
      </c>
      <c r="H96" s="141">
        <v>198</v>
      </c>
      <c r="I96" s="141">
        <v>34</v>
      </c>
      <c r="J96" s="141">
        <v>2</v>
      </c>
      <c r="K96" s="141">
        <v>2</v>
      </c>
      <c r="L96" s="141">
        <v>47</v>
      </c>
      <c r="M96" s="141">
        <v>0</v>
      </c>
      <c r="N96" s="141">
        <v>7</v>
      </c>
      <c r="O96" s="141">
        <v>290</v>
      </c>
      <c r="P96" s="141">
        <v>502</v>
      </c>
      <c r="Q96" s="142">
        <f t="shared" si="4"/>
        <v>0.57768924302788849</v>
      </c>
    </row>
    <row r="97" spans="1:17" s="89" customFormat="1" ht="17.100000000000001" customHeight="1" x14ac:dyDescent="0.25">
      <c r="A97" s="59" t="s">
        <v>223</v>
      </c>
      <c r="B97" s="60">
        <v>1236</v>
      </c>
      <c r="C97" s="61" t="s">
        <v>9</v>
      </c>
      <c r="D97" s="137">
        <f t="shared" si="3"/>
        <v>151</v>
      </c>
      <c r="E97" s="138">
        <v>192</v>
      </c>
      <c r="F97" s="138">
        <v>2</v>
      </c>
      <c r="G97" s="138">
        <v>4</v>
      </c>
      <c r="H97" s="138">
        <v>198</v>
      </c>
      <c r="I97" s="138">
        <v>34</v>
      </c>
      <c r="J97" s="138">
        <v>2</v>
      </c>
      <c r="K97" s="138">
        <v>2</v>
      </c>
      <c r="L97" s="138">
        <v>47</v>
      </c>
      <c r="M97" s="138">
        <v>0</v>
      </c>
      <c r="N97" s="138">
        <v>7</v>
      </c>
      <c r="O97" s="138">
        <v>290</v>
      </c>
      <c r="P97" s="138">
        <v>502</v>
      </c>
      <c r="Q97" s="139">
        <f t="shared" si="4"/>
        <v>0.57768924302788849</v>
      </c>
    </row>
    <row r="98" spans="1:17" s="227" customFormat="1" ht="17.100000000000001" customHeight="1" x14ac:dyDescent="0.25">
      <c r="A98" s="104">
        <v>57</v>
      </c>
      <c r="B98" s="105">
        <v>1237</v>
      </c>
      <c r="C98" s="106" t="s">
        <v>126</v>
      </c>
      <c r="D98" s="153">
        <f t="shared" si="3"/>
        <v>67</v>
      </c>
      <c r="E98" s="147">
        <v>76</v>
      </c>
      <c r="F98" s="147">
        <v>1</v>
      </c>
      <c r="G98" s="147">
        <v>1</v>
      </c>
      <c r="H98" s="147">
        <v>78</v>
      </c>
      <c r="I98" s="147">
        <v>10</v>
      </c>
      <c r="J98" s="147">
        <v>1</v>
      </c>
      <c r="K98" s="147">
        <v>0</v>
      </c>
      <c r="L98" s="147">
        <v>11</v>
      </c>
      <c r="M98" s="147">
        <v>0</v>
      </c>
      <c r="N98" s="147">
        <v>0</v>
      </c>
      <c r="O98" s="147">
        <v>100</v>
      </c>
      <c r="P98" s="147">
        <v>285</v>
      </c>
      <c r="Q98" s="148">
        <f t="shared" si="4"/>
        <v>0.35087719298245612</v>
      </c>
    </row>
    <row r="99" spans="1:17" s="89" customFormat="1" ht="17.100000000000001" customHeight="1" x14ac:dyDescent="0.25">
      <c r="A99" s="59" t="s">
        <v>223</v>
      </c>
      <c r="B99" s="60">
        <v>1237</v>
      </c>
      <c r="C99" s="61" t="s">
        <v>9</v>
      </c>
      <c r="D99" s="137">
        <f t="shared" si="3"/>
        <v>67</v>
      </c>
      <c r="E99" s="138">
        <v>76</v>
      </c>
      <c r="F99" s="138">
        <v>1</v>
      </c>
      <c r="G99" s="138">
        <v>1</v>
      </c>
      <c r="H99" s="138">
        <v>78</v>
      </c>
      <c r="I99" s="138">
        <v>10</v>
      </c>
      <c r="J99" s="138">
        <v>1</v>
      </c>
      <c r="K99" s="138">
        <v>0</v>
      </c>
      <c r="L99" s="138">
        <v>11</v>
      </c>
      <c r="M99" s="138">
        <v>0</v>
      </c>
      <c r="N99" s="138">
        <v>0</v>
      </c>
      <c r="O99" s="138">
        <v>100</v>
      </c>
      <c r="P99" s="138">
        <v>285</v>
      </c>
      <c r="Q99" s="139">
        <f t="shared" si="4"/>
        <v>0.35087719298245612</v>
      </c>
    </row>
    <row r="100" spans="1:17" s="227" customFormat="1" ht="17.100000000000001" customHeight="1" x14ac:dyDescent="0.25">
      <c r="A100" s="71">
        <v>58</v>
      </c>
      <c r="B100" s="72">
        <v>1238</v>
      </c>
      <c r="C100" s="73" t="s">
        <v>126</v>
      </c>
      <c r="D100" s="134">
        <f t="shared" si="3"/>
        <v>109</v>
      </c>
      <c r="E100" s="135">
        <v>136</v>
      </c>
      <c r="F100" s="135">
        <v>1</v>
      </c>
      <c r="G100" s="135">
        <v>3</v>
      </c>
      <c r="H100" s="135">
        <v>140</v>
      </c>
      <c r="I100" s="135">
        <v>19</v>
      </c>
      <c r="J100" s="135">
        <v>1</v>
      </c>
      <c r="K100" s="135">
        <v>0</v>
      </c>
      <c r="L100" s="135">
        <v>31</v>
      </c>
      <c r="M100" s="135">
        <v>0</v>
      </c>
      <c r="N100" s="135">
        <v>9</v>
      </c>
      <c r="O100" s="135">
        <v>200</v>
      </c>
      <c r="P100" s="135">
        <v>466</v>
      </c>
      <c r="Q100" s="136">
        <f t="shared" si="4"/>
        <v>0.42918454935622319</v>
      </c>
    </row>
    <row r="101" spans="1:17" s="89" customFormat="1" ht="17.100000000000001" customHeight="1" x14ac:dyDescent="0.25">
      <c r="A101" s="59" t="s">
        <v>223</v>
      </c>
      <c r="B101" s="60">
        <v>1238</v>
      </c>
      <c r="C101" s="61" t="s">
        <v>9</v>
      </c>
      <c r="D101" s="137">
        <f t="shared" si="3"/>
        <v>109</v>
      </c>
      <c r="E101" s="138">
        <v>136</v>
      </c>
      <c r="F101" s="138">
        <v>1</v>
      </c>
      <c r="G101" s="138">
        <v>3</v>
      </c>
      <c r="H101" s="138">
        <v>140</v>
      </c>
      <c r="I101" s="138">
        <v>19</v>
      </c>
      <c r="J101" s="138">
        <v>1</v>
      </c>
      <c r="K101" s="138">
        <v>0</v>
      </c>
      <c r="L101" s="138">
        <v>31</v>
      </c>
      <c r="M101" s="138">
        <v>0</v>
      </c>
      <c r="N101" s="138">
        <v>9</v>
      </c>
      <c r="O101" s="138">
        <v>200</v>
      </c>
      <c r="P101" s="138">
        <v>466</v>
      </c>
      <c r="Q101" s="139">
        <f t="shared" si="4"/>
        <v>0.42918454935622319</v>
      </c>
    </row>
    <row r="102" spans="1:17" s="227" customFormat="1" ht="17.100000000000001" customHeight="1" x14ac:dyDescent="0.25">
      <c r="A102" s="71">
        <v>59</v>
      </c>
      <c r="B102" s="72">
        <v>1240</v>
      </c>
      <c r="C102" s="73" t="s">
        <v>126</v>
      </c>
      <c r="D102" s="134">
        <f t="shared" si="3"/>
        <v>125</v>
      </c>
      <c r="E102" s="135">
        <v>150</v>
      </c>
      <c r="F102" s="135">
        <v>1</v>
      </c>
      <c r="G102" s="135">
        <v>1</v>
      </c>
      <c r="H102" s="135">
        <v>152</v>
      </c>
      <c r="I102" s="135">
        <v>21</v>
      </c>
      <c r="J102" s="135">
        <v>0</v>
      </c>
      <c r="K102" s="135">
        <v>5</v>
      </c>
      <c r="L102" s="135">
        <v>27</v>
      </c>
      <c r="M102" s="135">
        <v>1</v>
      </c>
      <c r="N102" s="135">
        <v>6</v>
      </c>
      <c r="O102" s="135">
        <v>212</v>
      </c>
      <c r="P102" s="135">
        <v>397</v>
      </c>
      <c r="Q102" s="136">
        <f t="shared" si="4"/>
        <v>0.53400503778337527</v>
      </c>
    </row>
    <row r="103" spans="1:17" s="227" customFormat="1" ht="17.100000000000001" customHeight="1" x14ac:dyDescent="0.25">
      <c r="A103" s="65">
        <v>60</v>
      </c>
      <c r="B103" s="66">
        <v>1240</v>
      </c>
      <c r="C103" s="67" t="s">
        <v>128</v>
      </c>
      <c r="D103" s="140">
        <f t="shared" si="3"/>
        <v>155</v>
      </c>
      <c r="E103" s="141">
        <v>171</v>
      </c>
      <c r="F103" s="141">
        <v>1</v>
      </c>
      <c r="G103" s="141">
        <v>0</v>
      </c>
      <c r="H103" s="141">
        <v>172</v>
      </c>
      <c r="I103" s="141">
        <v>12</v>
      </c>
      <c r="J103" s="141">
        <v>1</v>
      </c>
      <c r="K103" s="141">
        <v>4</v>
      </c>
      <c r="L103" s="141">
        <v>17</v>
      </c>
      <c r="M103" s="141">
        <v>0</v>
      </c>
      <c r="N103" s="141">
        <v>5</v>
      </c>
      <c r="O103" s="141">
        <v>211</v>
      </c>
      <c r="P103" s="141">
        <v>397</v>
      </c>
      <c r="Q103" s="142">
        <f t="shared" si="4"/>
        <v>0.53148614609571787</v>
      </c>
    </row>
    <row r="104" spans="1:17" s="89" customFormat="1" ht="17.100000000000001" customHeight="1" x14ac:dyDescent="0.25">
      <c r="A104" s="59" t="s">
        <v>223</v>
      </c>
      <c r="B104" s="60">
        <v>1240</v>
      </c>
      <c r="C104" s="61" t="s">
        <v>11</v>
      </c>
      <c r="D104" s="137">
        <f t="shared" si="3"/>
        <v>280</v>
      </c>
      <c r="E104" s="138">
        <v>321</v>
      </c>
      <c r="F104" s="138">
        <v>2</v>
      </c>
      <c r="G104" s="138">
        <v>1</v>
      </c>
      <c r="H104" s="138">
        <v>324</v>
      </c>
      <c r="I104" s="138">
        <v>33</v>
      </c>
      <c r="J104" s="138">
        <v>1</v>
      </c>
      <c r="K104" s="138">
        <v>9</v>
      </c>
      <c r="L104" s="138">
        <v>44</v>
      </c>
      <c r="M104" s="138">
        <v>1</v>
      </c>
      <c r="N104" s="138">
        <v>11</v>
      </c>
      <c r="O104" s="138">
        <v>423</v>
      </c>
      <c r="P104" s="138">
        <v>794</v>
      </c>
      <c r="Q104" s="139">
        <f t="shared" si="4"/>
        <v>0.53274559193954663</v>
      </c>
    </row>
    <row r="105" spans="1:17" s="227" customFormat="1" ht="17.100000000000001" customHeight="1" x14ac:dyDescent="0.25">
      <c r="A105" s="65">
        <v>61</v>
      </c>
      <c r="B105" s="66">
        <v>1241</v>
      </c>
      <c r="C105" s="67" t="s">
        <v>126</v>
      </c>
      <c r="D105" s="140">
        <f t="shared" si="3"/>
        <v>76</v>
      </c>
      <c r="E105" s="141">
        <v>89</v>
      </c>
      <c r="F105" s="141">
        <v>0</v>
      </c>
      <c r="G105" s="141">
        <v>0</v>
      </c>
      <c r="H105" s="141">
        <v>89</v>
      </c>
      <c r="I105" s="141">
        <v>5</v>
      </c>
      <c r="J105" s="141">
        <v>1</v>
      </c>
      <c r="K105" s="141">
        <v>1</v>
      </c>
      <c r="L105" s="141">
        <v>13</v>
      </c>
      <c r="M105" s="141">
        <v>0</v>
      </c>
      <c r="N105" s="141">
        <v>5</v>
      </c>
      <c r="O105" s="141">
        <v>114</v>
      </c>
      <c r="P105" s="141">
        <v>255</v>
      </c>
      <c r="Q105" s="142">
        <f t="shared" si="4"/>
        <v>0.44705882352941179</v>
      </c>
    </row>
    <row r="106" spans="1:17" s="89" customFormat="1" ht="17.100000000000001" customHeight="1" x14ac:dyDescent="0.25">
      <c r="A106" s="59" t="s">
        <v>223</v>
      </c>
      <c r="B106" s="60">
        <v>1241</v>
      </c>
      <c r="C106" s="61" t="s">
        <v>9</v>
      </c>
      <c r="D106" s="137">
        <f t="shared" si="3"/>
        <v>76</v>
      </c>
      <c r="E106" s="138">
        <v>89</v>
      </c>
      <c r="F106" s="138">
        <v>0</v>
      </c>
      <c r="G106" s="138">
        <v>0</v>
      </c>
      <c r="H106" s="138">
        <v>89</v>
      </c>
      <c r="I106" s="138">
        <v>5</v>
      </c>
      <c r="J106" s="138">
        <v>1</v>
      </c>
      <c r="K106" s="138">
        <v>1</v>
      </c>
      <c r="L106" s="138">
        <v>13</v>
      </c>
      <c r="M106" s="138">
        <v>0</v>
      </c>
      <c r="N106" s="138">
        <v>5</v>
      </c>
      <c r="O106" s="138">
        <v>114</v>
      </c>
      <c r="P106" s="138">
        <v>255</v>
      </c>
      <c r="Q106" s="139">
        <f t="shared" si="4"/>
        <v>0.44705882352941179</v>
      </c>
    </row>
    <row r="107" spans="1:17" s="227" customFormat="1" ht="17.100000000000001" customHeight="1" x14ac:dyDescent="0.25">
      <c r="A107" s="65">
        <v>62</v>
      </c>
      <c r="B107" s="66">
        <v>1242</v>
      </c>
      <c r="C107" s="67" t="s">
        <v>126</v>
      </c>
      <c r="D107" s="140">
        <f t="shared" si="3"/>
        <v>157</v>
      </c>
      <c r="E107" s="141">
        <v>179</v>
      </c>
      <c r="F107" s="141">
        <v>6</v>
      </c>
      <c r="G107" s="141">
        <v>2</v>
      </c>
      <c r="H107" s="141">
        <v>187</v>
      </c>
      <c r="I107" s="141">
        <v>30</v>
      </c>
      <c r="J107" s="141">
        <v>2</v>
      </c>
      <c r="K107" s="141">
        <v>0</v>
      </c>
      <c r="L107" s="141">
        <v>18</v>
      </c>
      <c r="M107" s="141">
        <v>0</v>
      </c>
      <c r="N107" s="141">
        <v>7</v>
      </c>
      <c r="O107" s="141">
        <v>244</v>
      </c>
      <c r="P107" s="141">
        <v>622</v>
      </c>
      <c r="Q107" s="142">
        <f t="shared" si="4"/>
        <v>0.39228295819935693</v>
      </c>
    </row>
    <row r="108" spans="1:17" s="89" customFormat="1" ht="17.100000000000001" customHeight="1" x14ac:dyDescent="0.25">
      <c r="A108" s="59" t="s">
        <v>223</v>
      </c>
      <c r="B108" s="60">
        <v>1242</v>
      </c>
      <c r="C108" s="61" t="s">
        <v>9</v>
      </c>
      <c r="D108" s="137">
        <f t="shared" si="3"/>
        <v>157</v>
      </c>
      <c r="E108" s="138">
        <v>179</v>
      </c>
      <c r="F108" s="138">
        <v>6</v>
      </c>
      <c r="G108" s="138">
        <v>2</v>
      </c>
      <c r="H108" s="138">
        <v>187</v>
      </c>
      <c r="I108" s="138">
        <v>30</v>
      </c>
      <c r="J108" s="138">
        <v>2</v>
      </c>
      <c r="K108" s="138">
        <v>0</v>
      </c>
      <c r="L108" s="138">
        <v>18</v>
      </c>
      <c r="M108" s="138">
        <v>0</v>
      </c>
      <c r="N108" s="138">
        <v>7</v>
      </c>
      <c r="O108" s="138">
        <v>244</v>
      </c>
      <c r="P108" s="138">
        <v>622</v>
      </c>
      <c r="Q108" s="139">
        <f t="shared" si="4"/>
        <v>0.39228295819935693</v>
      </c>
    </row>
    <row r="109" spans="1:17" s="227" customFormat="1" ht="17.100000000000001" customHeight="1" x14ac:dyDescent="0.25">
      <c r="A109" s="65">
        <v>63</v>
      </c>
      <c r="B109" s="66">
        <v>1243</v>
      </c>
      <c r="C109" s="67" t="s">
        <v>126</v>
      </c>
      <c r="D109" s="140">
        <f t="shared" si="3"/>
        <v>133</v>
      </c>
      <c r="E109" s="141">
        <v>159</v>
      </c>
      <c r="F109" s="141">
        <v>1</v>
      </c>
      <c r="G109" s="141">
        <v>4</v>
      </c>
      <c r="H109" s="141">
        <v>164</v>
      </c>
      <c r="I109" s="141">
        <v>31</v>
      </c>
      <c r="J109" s="141">
        <v>1</v>
      </c>
      <c r="K109" s="141">
        <v>0</v>
      </c>
      <c r="L109" s="141">
        <v>10</v>
      </c>
      <c r="M109" s="141">
        <v>0</v>
      </c>
      <c r="N109" s="141">
        <v>1</v>
      </c>
      <c r="O109" s="141">
        <v>207</v>
      </c>
      <c r="P109" s="141">
        <v>413</v>
      </c>
      <c r="Q109" s="142">
        <f t="shared" si="4"/>
        <v>0.50121065375302665</v>
      </c>
    </row>
    <row r="110" spans="1:17" s="89" customFormat="1" ht="17.100000000000001" customHeight="1" x14ac:dyDescent="0.25">
      <c r="A110" s="59" t="s">
        <v>223</v>
      </c>
      <c r="B110" s="60">
        <v>1243</v>
      </c>
      <c r="C110" s="61" t="s">
        <v>9</v>
      </c>
      <c r="D110" s="137">
        <f t="shared" si="3"/>
        <v>133</v>
      </c>
      <c r="E110" s="138">
        <v>159</v>
      </c>
      <c r="F110" s="138">
        <v>1</v>
      </c>
      <c r="G110" s="138">
        <v>4</v>
      </c>
      <c r="H110" s="138">
        <v>164</v>
      </c>
      <c r="I110" s="138">
        <v>31</v>
      </c>
      <c r="J110" s="138">
        <v>1</v>
      </c>
      <c r="K110" s="138">
        <v>0</v>
      </c>
      <c r="L110" s="138">
        <v>10</v>
      </c>
      <c r="M110" s="138">
        <v>0</v>
      </c>
      <c r="N110" s="138">
        <v>1</v>
      </c>
      <c r="O110" s="138">
        <v>207</v>
      </c>
      <c r="P110" s="138">
        <v>413</v>
      </c>
      <c r="Q110" s="139">
        <f t="shared" si="4"/>
        <v>0.50121065375302665</v>
      </c>
    </row>
    <row r="111" spans="1:17" s="227" customFormat="1" ht="17.100000000000001" customHeight="1" x14ac:dyDescent="0.25">
      <c r="A111" s="65">
        <v>64</v>
      </c>
      <c r="B111" s="66">
        <v>1244</v>
      </c>
      <c r="C111" s="67" t="s">
        <v>126</v>
      </c>
      <c r="D111" s="140">
        <f t="shared" si="3"/>
        <v>177</v>
      </c>
      <c r="E111" s="141">
        <v>174</v>
      </c>
      <c r="F111" s="141">
        <v>26</v>
      </c>
      <c r="G111" s="141">
        <v>10</v>
      </c>
      <c r="H111" s="141">
        <v>210</v>
      </c>
      <c r="I111" s="141">
        <v>24</v>
      </c>
      <c r="J111" s="141">
        <v>0</v>
      </c>
      <c r="K111" s="141">
        <v>2</v>
      </c>
      <c r="L111" s="141">
        <v>33</v>
      </c>
      <c r="M111" s="141">
        <v>0</v>
      </c>
      <c r="N111" s="141">
        <v>13</v>
      </c>
      <c r="O111" s="141">
        <v>282</v>
      </c>
      <c r="P111" s="141">
        <v>494</v>
      </c>
      <c r="Q111" s="142">
        <f t="shared" si="4"/>
        <v>0.57085020242914974</v>
      </c>
    </row>
    <row r="112" spans="1:17" s="89" customFormat="1" ht="17.100000000000001" customHeight="1" x14ac:dyDescent="0.25">
      <c r="A112" s="59" t="s">
        <v>223</v>
      </c>
      <c r="B112" s="60">
        <v>1244</v>
      </c>
      <c r="C112" s="61" t="s">
        <v>9</v>
      </c>
      <c r="D112" s="137">
        <f t="shared" si="3"/>
        <v>177</v>
      </c>
      <c r="E112" s="138">
        <v>174</v>
      </c>
      <c r="F112" s="138">
        <v>26</v>
      </c>
      <c r="G112" s="138">
        <v>10</v>
      </c>
      <c r="H112" s="138">
        <v>210</v>
      </c>
      <c r="I112" s="138">
        <v>24</v>
      </c>
      <c r="J112" s="138">
        <v>0</v>
      </c>
      <c r="K112" s="138">
        <v>2</v>
      </c>
      <c r="L112" s="138">
        <v>33</v>
      </c>
      <c r="M112" s="138">
        <v>0</v>
      </c>
      <c r="N112" s="138">
        <v>13</v>
      </c>
      <c r="O112" s="138">
        <v>282</v>
      </c>
      <c r="P112" s="138">
        <v>494</v>
      </c>
      <c r="Q112" s="139">
        <f t="shared" si="4"/>
        <v>0.57085020242914974</v>
      </c>
    </row>
    <row r="113" spans="1:17" s="227" customFormat="1" ht="17.100000000000001" customHeight="1" x14ac:dyDescent="0.25">
      <c r="A113" s="65">
        <v>65</v>
      </c>
      <c r="B113" s="66">
        <v>1245</v>
      </c>
      <c r="C113" s="67" t="s">
        <v>126</v>
      </c>
      <c r="D113" s="140">
        <f t="shared" si="3"/>
        <v>183</v>
      </c>
      <c r="E113" s="141">
        <v>187</v>
      </c>
      <c r="F113" s="141">
        <v>42</v>
      </c>
      <c r="G113" s="141">
        <v>8</v>
      </c>
      <c r="H113" s="141">
        <v>237</v>
      </c>
      <c r="I113" s="141">
        <v>44</v>
      </c>
      <c r="J113" s="141">
        <v>3</v>
      </c>
      <c r="K113" s="141">
        <v>3</v>
      </c>
      <c r="L113" s="141">
        <v>54</v>
      </c>
      <c r="M113" s="141">
        <v>0</v>
      </c>
      <c r="N113" s="141">
        <v>9</v>
      </c>
      <c r="O113" s="141">
        <v>350</v>
      </c>
      <c r="P113" s="141">
        <v>633</v>
      </c>
      <c r="Q113" s="142">
        <f t="shared" si="4"/>
        <v>0.55292259083728279</v>
      </c>
    </row>
    <row r="114" spans="1:17" s="89" customFormat="1" ht="17.100000000000001" customHeight="1" x14ac:dyDescent="0.25">
      <c r="A114" s="59" t="s">
        <v>223</v>
      </c>
      <c r="B114" s="60">
        <v>1245</v>
      </c>
      <c r="C114" s="61" t="s">
        <v>9</v>
      </c>
      <c r="D114" s="137">
        <f t="shared" si="3"/>
        <v>183</v>
      </c>
      <c r="E114" s="138">
        <v>187</v>
      </c>
      <c r="F114" s="138">
        <v>42</v>
      </c>
      <c r="G114" s="138">
        <v>8</v>
      </c>
      <c r="H114" s="138">
        <v>237</v>
      </c>
      <c r="I114" s="138">
        <v>44</v>
      </c>
      <c r="J114" s="138">
        <v>3</v>
      </c>
      <c r="K114" s="138">
        <v>3</v>
      </c>
      <c r="L114" s="138">
        <v>54</v>
      </c>
      <c r="M114" s="138">
        <v>0</v>
      </c>
      <c r="N114" s="138">
        <v>9</v>
      </c>
      <c r="O114" s="138">
        <v>350</v>
      </c>
      <c r="P114" s="138">
        <v>633</v>
      </c>
      <c r="Q114" s="139">
        <f t="shared" si="4"/>
        <v>0.55292259083728279</v>
      </c>
    </row>
    <row r="115" spans="1:17" s="227" customFormat="1" ht="17.100000000000001" customHeight="1" x14ac:dyDescent="0.25">
      <c r="A115" s="65">
        <v>66</v>
      </c>
      <c r="B115" s="66">
        <v>1246</v>
      </c>
      <c r="C115" s="67" t="s">
        <v>126</v>
      </c>
      <c r="D115" s="140">
        <f t="shared" si="3"/>
        <v>92</v>
      </c>
      <c r="E115" s="141">
        <v>98</v>
      </c>
      <c r="F115" s="141">
        <v>1</v>
      </c>
      <c r="G115" s="141">
        <v>1</v>
      </c>
      <c r="H115" s="141">
        <v>100</v>
      </c>
      <c r="I115" s="141">
        <v>7</v>
      </c>
      <c r="J115" s="141">
        <v>1</v>
      </c>
      <c r="K115" s="141">
        <v>0</v>
      </c>
      <c r="L115" s="141">
        <v>8</v>
      </c>
      <c r="M115" s="141">
        <v>0</v>
      </c>
      <c r="N115" s="141">
        <v>1</v>
      </c>
      <c r="O115" s="141">
        <v>117</v>
      </c>
      <c r="P115" s="141">
        <v>214</v>
      </c>
      <c r="Q115" s="142">
        <f t="shared" si="4"/>
        <v>0.54672897196261683</v>
      </c>
    </row>
    <row r="116" spans="1:17" s="89" customFormat="1" ht="17.100000000000001" customHeight="1" x14ac:dyDescent="0.25">
      <c r="A116" s="59" t="s">
        <v>223</v>
      </c>
      <c r="B116" s="60">
        <v>1246</v>
      </c>
      <c r="C116" s="61" t="s">
        <v>9</v>
      </c>
      <c r="D116" s="137">
        <f t="shared" si="3"/>
        <v>92</v>
      </c>
      <c r="E116" s="138">
        <v>98</v>
      </c>
      <c r="F116" s="138">
        <v>1</v>
      </c>
      <c r="G116" s="138">
        <v>1</v>
      </c>
      <c r="H116" s="138">
        <v>100</v>
      </c>
      <c r="I116" s="138">
        <v>7</v>
      </c>
      <c r="J116" s="138">
        <v>1</v>
      </c>
      <c r="K116" s="138">
        <v>0</v>
      </c>
      <c r="L116" s="138">
        <v>8</v>
      </c>
      <c r="M116" s="138">
        <v>0</v>
      </c>
      <c r="N116" s="138">
        <v>1</v>
      </c>
      <c r="O116" s="138">
        <v>117</v>
      </c>
      <c r="P116" s="138">
        <v>214</v>
      </c>
      <c r="Q116" s="139">
        <f t="shared" si="4"/>
        <v>0.54672897196261683</v>
      </c>
    </row>
    <row r="117" spans="1:17" s="227" customFormat="1" ht="17.100000000000001" customHeight="1" x14ac:dyDescent="0.25">
      <c r="A117" s="65">
        <v>67</v>
      </c>
      <c r="B117" s="66">
        <v>1247</v>
      </c>
      <c r="C117" s="67" t="s">
        <v>126</v>
      </c>
      <c r="D117" s="140">
        <f t="shared" si="3"/>
        <v>45</v>
      </c>
      <c r="E117" s="141">
        <v>46</v>
      </c>
      <c r="F117" s="141">
        <v>3</v>
      </c>
      <c r="G117" s="141">
        <v>1</v>
      </c>
      <c r="H117" s="141">
        <v>50</v>
      </c>
      <c r="I117" s="141">
        <v>5</v>
      </c>
      <c r="J117" s="141">
        <v>0</v>
      </c>
      <c r="K117" s="141">
        <v>1</v>
      </c>
      <c r="L117" s="141">
        <v>3</v>
      </c>
      <c r="M117" s="141">
        <v>0</v>
      </c>
      <c r="N117" s="141">
        <v>0</v>
      </c>
      <c r="O117" s="141">
        <v>59</v>
      </c>
      <c r="P117" s="141">
        <v>133</v>
      </c>
      <c r="Q117" s="142">
        <f t="shared" si="4"/>
        <v>0.44360902255639095</v>
      </c>
    </row>
    <row r="118" spans="1:17" s="89" customFormat="1" ht="16.5" customHeight="1" x14ac:dyDescent="0.25">
      <c r="A118" s="59" t="s">
        <v>223</v>
      </c>
      <c r="B118" s="60">
        <v>1247</v>
      </c>
      <c r="C118" s="61" t="s">
        <v>9</v>
      </c>
      <c r="D118" s="137">
        <f t="shared" si="3"/>
        <v>45</v>
      </c>
      <c r="E118" s="138">
        <v>46</v>
      </c>
      <c r="F118" s="138">
        <v>3</v>
      </c>
      <c r="G118" s="138">
        <v>1</v>
      </c>
      <c r="H118" s="138">
        <v>50</v>
      </c>
      <c r="I118" s="138">
        <v>5</v>
      </c>
      <c r="J118" s="138">
        <v>0</v>
      </c>
      <c r="K118" s="138">
        <v>1</v>
      </c>
      <c r="L118" s="138">
        <v>3</v>
      </c>
      <c r="M118" s="138">
        <v>0</v>
      </c>
      <c r="N118" s="138">
        <v>0</v>
      </c>
      <c r="O118" s="138">
        <v>59</v>
      </c>
      <c r="P118" s="138">
        <v>133</v>
      </c>
      <c r="Q118" s="139">
        <f t="shared" si="4"/>
        <v>0.44360902255639095</v>
      </c>
    </row>
    <row r="119" spans="1:17" s="227" customFormat="1" ht="16.5" customHeight="1" x14ac:dyDescent="0.25">
      <c r="A119" s="65">
        <v>68</v>
      </c>
      <c r="B119" s="66">
        <v>1248</v>
      </c>
      <c r="C119" s="67" t="s">
        <v>126</v>
      </c>
      <c r="D119" s="140">
        <f t="shared" si="3"/>
        <v>117</v>
      </c>
      <c r="E119" s="141">
        <v>113</v>
      </c>
      <c r="F119" s="141">
        <v>15</v>
      </c>
      <c r="G119" s="141">
        <v>0</v>
      </c>
      <c r="H119" s="141">
        <v>128</v>
      </c>
      <c r="I119" s="141">
        <v>11</v>
      </c>
      <c r="J119" s="141">
        <v>0</v>
      </c>
      <c r="K119" s="141">
        <v>0</v>
      </c>
      <c r="L119" s="141">
        <v>3</v>
      </c>
      <c r="M119" s="141">
        <v>0</v>
      </c>
      <c r="N119" s="141">
        <v>2</v>
      </c>
      <c r="O119" s="141">
        <v>144</v>
      </c>
      <c r="P119" s="141">
        <v>252</v>
      </c>
      <c r="Q119" s="142">
        <f t="shared" si="4"/>
        <v>0.5714285714285714</v>
      </c>
    </row>
    <row r="120" spans="1:17" s="89" customFormat="1" ht="16.5" customHeight="1" x14ac:dyDescent="0.25">
      <c r="A120" s="59" t="s">
        <v>223</v>
      </c>
      <c r="B120" s="60">
        <v>1248</v>
      </c>
      <c r="C120" s="61" t="s">
        <v>9</v>
      </c>
      <c r="D120" s="137">
        <f t="shared" si="3"/>
        <v>117</v>
      </c>
      <c r="E120" s="138">
        <v>113</v>
      </c>
      <c r="F120" s="138">
        <v>15</v>
      </c>
      <c r="G120" s="138">
        <v>0</v>
      </c>
      <c r="H120" s="138">
        <v>128</v>
      </c>
      <c r="I120" s="138">
        <v>11</v>
      </c>
      <c r="J120" s="138">
        <v>0</v>
      </c>
      <c r="K120" s="138">
        <v>0</v>
      </c>
      <c r="L120" s="138">
        <v>3</v>
      </c>
      <c r="M120" s="138">
        <v>0</v>
      </c>
      <c r="N120" s="138">
        <v>2</v>
      </c>
      <c r="O120" s="138">
        <v>144</v>
      </c>
      <c r="P120" s="138">
        <v>252</v>
      </c>
      <c r="Q120" s="139">
        <f t="shared" si="4"/>
        <v>0.5714285714285714</v>
      </c>
    </row>
    <row r="121" spans="1:17" s="227" customFormat="1" ht="16.5" customHeight="1" x14ac:dyDescent="0.25">
      <c r="A121" s="65">
        <v>69</v>
      </c>
      <c r="B121" s="66">
        <v>1249</v>
      </c>
      <c r="C121" s="67" t="s">
        <v>126</v>
      </c>
      <c r="D121" s="140">
        <f t="shared" si="3"/>
        <v>169</v>
      </c>
      <c r="E121" s="141">
        <v>172</v>
      </c>
      <c r="F121" s="141">
        <v>4</v>
      </c>
      <c r="G121" s="141">
        <v>4</v>
      </c>
      <c r="H121" s="141">
        <v>180</v>
      </c>
      <c r="I121" s="141">
        <v>8</v>
      </c>
      <c r="J121" s="141">
        <v>2</v>
      </c>
      <c r="K121" s="141">
        <v>0</v>
      </c>
      <c r="L121" s="141">
        <v>11</v>
      </c>
      <c r="M121" s="141">
        <v>0</v>
      </c>
      <c r="N121" s="141">
        <v>4</v>
      </c>
      <c r="O121" s="141">
        <v>205</v>
      </c>
      <c r="P121" s="141">
        <v>498</v>
      </c>
      <c r="Q121" s="142">
        <f t="shared" si="4"/>
        <v>0.41164658634538154</v>
      </c>
    </row>
    <row r="122" spans="1:17" s="89" customFormat="1" ht="16.5" customHeight="1" x14ac:dyDescent="0.25">
      <c r="A122" s="59" t="s">
        <v>223</v>
      </c>
      <c r="B122" s="60">
        <v>1249</v>
      </c>
      <c r="C122" s="61" t="s">
        <v>9</v>
      </c>
      <c r="D122" s="137">
        <f t="shared" si="3"/>
        <v>169</v>
      </c>
      <c r="E122" s="138">
        <v>172</v>
      </c>
      <c r="F122" s="138">
        <v>4</v>
      </c>
      <c r="G122" s="138">
        <v>4</v>
      </c>
      <c r="H122" s="138">
        <v>180</v>
      </c>
      <c r="I122" s="138">
        <v>8</v>
      </c>
      <c r="J122" s="138">
        <v>2</v>
      </c>
      <c r="K122" s="138">
        <v>0</v>
      </c>
      <c r="L122" s="138">
        <v>11</v>
      </c>
      <c r="M122" s="138">
        <v>0</v>
      </c>
      <c r="N122" s="138">
        <v>4</v>
      </c>
      <c r="O122" s="138">
        <v>205</v>
      </c>
      <c r="P122" s="138">
        <v>498</v>
      </c>
      <c r="Q122" s="139">
        <f t="shared" si="4"/>
        <v>0.41164658634538154</v>
      </c>
    </row>
    <row r="123" spans="1:17" s="227" customFormat="1" ht="16.5" customHeight="1" x14ac:dyDescent="0.25">
      <c r="A123" s="65">
        <v>70</v>
      </c>
      <c r="B123" s="66">
        <v>1250</v>
      </c>
      <c r="C123" s="67" t="s">
        <v>126</v>
      </c>
      <c r="D123" s="140">
        <f t="shared" si="3"/>
        <v>135</v>
      </c>
      <c r="E123" s="141">
        <v>144</v>
      </c>
      <c r="F123" s="141">
        <v>3</v>
      </c>
      <c r="G123" s="141">
        <v>5</v>
      </c>
      <c r="H123" s="141">
        <v>152</v>
      </c>
      <c r="I123" s="141">
        <v>17</v>
      </c>
      <c r="J123" s="141">
        <v>2</v>
      </c>
      <c r="K123" s="141">
        <v>0</v>
      </c>
      <c r="L123" s="141">
        <v>6</v>
      </c>
      <c r="M123" s="141">
        <v>0</v>
      </c>
      <c r="N123" s="141">
        <v>4</v>
      </c>
      <c r="O123" s="141">
        <v>181</v>
      </c>
      <c r="P123" s="141">
        <v>365</v>
      </c>
      <c r="Q123" s="142">
        <f t="shared" si="4"/>
        <v>0.49589041095890413</v>
      </c>
    </row>
    <row r="124" spans="1:17" s="89" customFormat="1" ht="16.5" customHeight="1" x14ac:dyDescent="0.25">
      <c r="A124" s="59" t="s">
        <v>223</v>
      </c>
      <c r="B124" s="60">
        <v>1250</v>
      </c>
      <c r="C124" s="61" t="s">
        <v>9</v>
      </c>
      <c r="D124" s="137">
        <f t="shared" si="3"/>
        <v>135</v>
      </c>
      <c r="E124" s="138">
        <v>144</v>
      </c>
      <c r="F124" s="138">
        <v>3</v>
      </c>
      <c r="G124" s="138">
        <v>5</v>
      </c>
      <c r="H124" s="138">
        <v>152</v>
      </c>
      <c r="I124" s="138">
        <v>17</v>
      </c>
      <c r="J124" s="138">
        <v>2</v>
      </c>
      <c r="K124" s="138">
        <v>0</v>
      </c>
      <c r="L124" s="138">
        <v>6</v>
      </c>
      <c r="M124" s="138">
        <v>0</v>
      </c>
      <c r="N124" s="138">
        <v>4</v>
      </c>
      <c r="O124" s="138">
        <v>181</v>
      </c>
      <c r="P124" s="138">
        <v>365</v>
      </c>
      <c r="Q124" s="139">
        <f t="shared" si="4"/>
        <v>0.49589041095890413</v>
      </c>
    </row>
    <row r="125" spans="1:17" s="227" customFormat="1" ht="16.5" customHeight="1" x14ac:dyDescent="0.25">
      <c r="A125" s="65">
        <v>71</v>
      </c>
      <c r="B125" s="66">
        <v>1251</v>
      </c>
      <c r="C125" s="67" t="s">
        <v>126</v>
      </c>
      <c r="D125" s="140">
        <f t="shared" si="3"/>
        <v>111</v>
      </c>
      <c r="E125" s="141">
        <v>117</v>
      </c>
      <c r="F125" s="141">
        <v>0</v>
      </c>
      <c r="G125" s="141">
        <v>0</v>
      </c>
      <c r="H125" s="141">
        <v>117</v>
      </c>
      <c r="I125" s="141">
        <v>4</v>
      </c>
      <c r="J125" s="141">
        <v>2</v>
      </c>
      <c r="K125" s="141">
        <v>0</v>
      </c>
      <c r="L125" s="141">
        <v>6</v>
      </c>
      <c r="M125" s="141">
        <v>0</v>
      </c>
      <c r="N125" s="141">
        <v>2</v>
      </c>
      <c r="O125" s="141">
        <v>131</v>
      </c>
      <c r="P125" s="141">
        <v>231</v>
      </c>
      <c r="Q125" s="142">
        <f t="shared" si="4"/>
        <v>0.5670995670995671</v>
      </c>
    </row>
    <row r="126" spans="1:17" s="89" customFormat="1" ht="16.5" customHeight="1" x14ac:dyDescent="0.25">
      <c r="A126" s="59" t="s">
        <v>223</v>
      </c>
      <c r="B126" s="60">
        <v>1251</v>
      </c>
      <c r="C126" s="61" t="s">
        <v>9</v>
      </c>
      <c r="D126" s="137">
        <f t="shared" si="3"/>
        <v>111</v>
      </c>
      <c r="E126" s="138">
        <v>117</v>
      </c>
      <c r="F126" s="138">
        <v>0</v>
      </c>
      <c r="G126" s="138">
        <v>0</v>
      </c>
      <c r="H126" s="138">
        <v>117</v>
      </c>
      <c r="I126" s="138">
        <v>4</v>
      </c>
      <c r="J126" s="138">
        <v>2</v>
      </c>
      <c r="K126" s="138">
        <v>0</v>
      </c>
      <c r="L126" s="138">
        <v>6</v>
      </c>
      <c r="M126" s="138">
        <v>0</v>
      </c>
      <c r="N126" s="138">
        <v>2</v>
      </c>
      <c r="O126" s="138">
        <v>131</v>
      </c>
      <c r="P126" s="138">
        <v>231</v>
      </c>
      <c r="Q126" s="139">
        <f t="shared" si="4"/>
        <v>0.5670995670995671</v>
      </c>
    </row>
    <row r="127" spans="1:17" s="227" customFormat="1" ht="16.5" customHeight="1" x14ac:dyDescent="0.25">
      <c r="A127" s="65">
        <v>72</v>
      </c>
      <c r="B127" s="66">
        <v>1253</v>
      </c>
      <c r="C127" s="67" t="s">
        <v>126</v>
      </c>
      <c r="D127" s="140">
        <f t="shared" si="3"/>
        <v>80</v>
      </c>
      <c r="E127" s="141">
        <v>81</v>
      </c>
      <c r="F127" s="141">
        <v>1</v>
      </c>
      <c r="G127" s="141">
        <v>0</v>
      </c>
      <c r="H127" s="141">
        <v>82</v>
      </c>
      <c r="I127" s="141">
        <v>2</v>
      </c>
      <c r="J127" s="141">
        <v>1</v>
      </c>
      <c r="K127" s="141">
        <v>0</v>
      </c>
      <c r="L127" s="141">
        <v>2</v>
      </c>
      <c r="M127" s="141">
        <v>0</v>
      </c>
      <c r="N127" s="141">
        <v>2</v>
      </c>
      <c r="O127" s="141">
        <v>89</v>
      </c>
      <c r="P127" s="141">
        <v>139</v>
      </c>
      <c r="Q127" s="142">
        <f t="shared" si="4"/>
        <v>0.64028776978417268</v>
      </c>
    </row>
    <row r="128" spans="1:17" s="89" customFormat="1" ht="16.5" customHeight="1" x14ac:dyDescent="0.25">
      <c r="A128" s="59" t="s">
        <v>223</v>
      </c>
      <c r="B128" s="60">
        <v>1253</v>
      </c>
      <c r="C128" s="61" t="s">
        <v>9</v>
      </c>
      <c r="D128" s="137">
        <f t="shared" si="3"/>
        <v>80</v>
      </c>
      <c r="E128" s="138">
        <v>81</v>
      </c>
      <c r="F128" s="138">
        <v>1</v>
      </c>
      <c r="G128" s="138">
        <v>0</v>
      </c>
      <c r="H128" s="138">
        <v>82</v>
      </c>
      <c r="I128" s="138">
        <v>2</v>
      </c>
      <c r="J128" s="138">
        <v>1</v>
      </c>
      <c r="K128" s="138">
        <v>0</v>
      </c>
      <c r="L128" s="138">
        <v>2</v>
      </c>
      <c r="M128" s="138">
        <v>0</v>
      </c>
      <c r="N128" s="138">
        <v>2</v>
      </c>
      <c r="O128" s="138">
        <v>89</v>
      </c>
      <c r="P128" s="138">
        <v>139</v>
      </c>
      <c r="Q128" s="139">
        <f t="shared" si="4"/>
        <v>0.64028776978417268</v>
      </c>
    </row>
    <row r="129" spans="1:17" s="227" customFormat="1" ht="16.5" customHeight="1" x14ac:dyDescent="0.25">
      <c r="A129" s="65">
        <v>73</v>
      </c>
      <c r="B129" s="66">
        <v>1254</v>
      </c>
      <c r="C129" s="67" t="s">
        <v>126</v>
      </c>
      <c r="D129" s="140">
        <f t="shared" si="3"/>
        <v>82</v>
      </c>
      <c r="E129" s="141">
        <v>94</v>
      </c>
      <c r="F129" s="141">
        <v>0</v>
      </c>
      <c r="G129" s="141">
        <v>1</v>
      </c>
      <c r="H129" s="141">
        <v>95</v>
      </c>
      <c r="I129" s="141">
        <v>7</v>
      </c>
      <c r="J129" s="141">
        <v>0</v>
      </c>
      <c r="K129" s="141">
        <v>0</v>
      </c>
      <c r="L129" s="141">
        <v>13</v>
      </c>
      <c r="M129" s="141">
        <v>0</v>
      </c>
      <c r="N129" s="141">
        <v>4</v>
      </c>
      <c r="O129" s="141">
        <v>119</v>
      </c>
      <c r="P129" s="141">
        <v>223</v>
      </c>
      <c r="Q129" s="142">
        <f t="shared" si="4"/>
        <v>0.53363228699551568</v>
      </c>
    </row>
    <row r="130" spans="1:17" s="89" customFormat="1" ht="16.5" customHeight="1" x14ac:dyDescent="0.25">
      <c r="A130" s="59" t="s">
        <v>223</v>
      </c>
      <c r="B130" s="60">
        <v>1254</v>
      </c>
      <c r="C130" s="61" t="s">
        <v>9</v>
      </c>
      <c r="D130" s="137">
        <f t="shared" si="3"/>
        <v>82</v>
      </c>
      <c r="E130" s="138">
        <v>94</v>
      </c>
      <c r="F130" s="138">
        <v>0</v>
      </c>
      <c r="G130" s="138">
        <v>1</v>
      </c>
      <c r="H130" s="138">
        <v>95</v>
      </c>
      <c r="I130" s="138">
        <v>7</v>
      </c>
      <c r="J130" s="138">
        <v>0</v>
      </c>
      <c r="K130" s="138">
        <v>0</v>
      </c>
      <c r="L130" s="138">
        <v>13</v>
      </c>
      <c r="M130" s="138">
        <v>0</v>
      </c>
      <c r="N130" s="138">
        <v>4</v>
      </c>
      <c r="O130" s="138">
        <v>119</v>
      </c>
      <c r="P130" s="138">
        <v>223</v>
      </c>
      <c r="Q130" s="139">
        <f t="shared" si="4"/>
        <v>0.53363228699551568</v>
      </c>
    </row>
    <row r="131" spans="1:17" s="227" customFormat="1" ht="16.5" customHeight="1" x14ac:dyDescent="0.25">
      <c r="A131" s="65">
        <v>74</v>
      </c>
      <c r="B131" s="66">
        <v>1255</v>
      </c>
      <c r="C131" s="67" t="s">
        <v>126</v>
      </c>
      <c r="D131" s="140">
        <f t="shared" si="3"/>
        <v>145</v>
      </c>
      <c r="E131" s="141">
        <v>106</v>
      </c>
      <c r="F131" s="141">
        <v>15</v>
      </c>
      <c r="G131" s="141">
        <v>31</v>
      </c>
      <c r="H131" s="141">
        <v>152</v>
      </c>
      <c r="I131" s="141">
        <v>7</v>
      </c>
      <c r="J131" s="141">
        <v>2</v>
      </c>
      <c r="K131" s="141">
        <v>0</v>
      </c>
      <c r="L131" s="141">
        <v>1</v>
      </c>
      <c r="M131" s="141">
        <v>0</v>
      </c>
      <c r="N131" s="141">
        <v>3</v>
      </c>
      <c r="O131" s="141">
        <v>165</v>
      </c>
      <c r="P131" s="141">
        <v>295</v>
      </c>
      <c r="Q131" s="142">
        <f t="shared" si="4"/>
        <v>0.55932203389830504</v>
      </c>
    </row>
    <row r="132" spans="1:17" s="89" customFormat="1" ht="16.5" customHeight="1" x14ac:dyDescent="0.25">
      <c r="A132" s="59" t="s">
        <v>223</v>
      </c>
      <c r="B132" s="60">
        <v>1255</v>
      </c>
      <c r="C132" s="61" t="s">
        <v>9</v>
      </c>
      <c r="D132" s="137">
        <f t="shared" si="3"/>
        <v>145</v>
      </c>
      <c r="E132" s="138">
        <v>106</v>
      </c>
      <c r="F132" s="138">
        <v>15</v>
      </c>
      <c r="G132" s="138">
        <v>31</v>
      </c>
      <c r="H132" s="138">
        <v>152</v>
      </c>
      <c r="I132" s="138">
        <v>7</v>
      </c>
      <c r="J132" s="138">
        <v>2</v>
      </c>
      <c r="K132" s="138">
        <v>0</v>
      </c>
      <c r="L132" s="138">
        <v>1</v>
      </c>
      <c r="M132" s="138">
        <v>0</v>
      </c>
      <c r="N132" s="138">
        <v>3</v>
      </c>
      <c r="O132" s="138">
        <v>165</v>
      </c>
      <c r="P132" s="138">
        <v>295</v>
      </c>
      <c r="Q132" s="139">
        <f t="shared" si="4"/>
        <v>0.55932203389830504</v>
      </c>
    </row>
    <row r="133" spans="1:17" s="227" customFormat="1" ht="16.5" customHeight="1" x14ac:dyDescent="0.25">
      <c r="A133" s="65">
        <v>75</v>
      </c>
      <c r="B133" s="66">
        <v>1256</v>
      </c>
      <c r="C133" s="67" t="s">
        <v>126</v>
      </c>
      <c r="D133" s="140">
        <f t="shared" si="3"/>
        <v>90</v>
      </c>
      <c r="E133" s="141">
        <v>48</v>
      </c>
      <c r="F133" s="141">
        <v>49</v>
      </c>
      <c r="G133" s="141">
        <v>2</v>
      </c>
      <c r="H133" s="141">
        <v>99</v>
      </c>
      <c r="I133" s="141">
        <v>9</v>
      </c>
      <c r="J133" s="141">
        <v>2</v>
      </c>
      <c r="K133" s="141">
        <v>0</v>
      </c>
      <c r="L133" s="141">
        <v>2</v>
      </c>
      <c r="M133" s="141">
        <v>0</v>
      </c>
      <c r="N133" s="141">
        <v>6</v>
      </c>
      <c r="O133" s="141">
        <v>118</v>
      </c>
      <c r="P133" s="141">
        <v>277</v>
      </c>
      <c r="Q133" s="142">
        <f t="shared" si="4"/>
        <v>0.4259927797833935</v>
      </c>
    </row>
    <row r="134" spans="1:17" s="89" customFormat="1" ht="16.5" customHeight="1" x14ac:dyDescent="0.25">
      <c r="A134" s="59" t="s">
        <v>223</v>
      </c>
      <c r="B134" s="60">
        <v>1256</v>
      </c>
      <c r="C134" s="61" t="s">
        <v>9</v>
      </c>
      <c r="D134" s="137">
        <f t="shared" si="3"/>
        <v>90</v>
      </c>
      <c r="E134" s="138">
        <v>48</v>
      </c>
      <c r="F134" s="138">
        <v>49</v>
      </c>
      <c r="G134" s="138">
        <v>2</v>
      </c>
      <c r="H134" s="138">
        <v>99</v>
      </c>
      <c r="I134" s="138">
        <v>9</v>
      </c>
      <c r="J134" s="138">
        <v>2</v>
      </c>
      <c r="K134" s="138">
        <v>0</v>
      </c>
      <c r="L134" s="138">
        <v>2</v>
      </c>
      <c r="M134" s="138">
        <v>0</v>
      </c>
      <c r="N134" s="138">
        <v>6</v>
      </c>
      <c r="O134" s="138">
        <v>118</v>
      </c>
      <c r="P134" s="138">
        <v>277</v>
      </c>
      <c r="Q134" s="139">
        <f t="shared" si="4"/>
        <v>0.4259927797833935</v>
      </c>
    </row>
    <row r="135" spans="1:17" s="227" customFormat="1" ht="16.5" customHeight="1" x14ac:dyDescent="0.25">
      <c r="A135" s="65">
        <v>76</v>
      </c>
      <c r="B135" s="66">
        <v>1257</v>
      </c>
      <c r="C135" s="67" t="s">
        <v>126</v>
      </c>
      <c r="D135" s="140">
        <f t="shared" si="3"/>
        <v>187</v>
      </c>
      <c r="E135" s="141">
        <v>50</v>
      </c>
      <c r="F135" s="141">
        <v>141</v>
      </c>
      <c r="G135" s="141">
        <v>0</v>
      </c>
      <c r="H135" s="141">
        <v>191</v>
      </c>
      <c r="I135" s="141">
        <v>4</v>
      </c>
      <c r="J135" s="141">
        <v>0</v>
      </c>
      <c r="K135" s="141">
        <v>0</v>
      </c>
      <c r="L135" s="141">
        <v>3</v>
      </c>
      <c r="M135" s="141">
        <v>0</v>
      </c>
      <c r="N135" s="141">
        <v>0</v>
      </c>
      <c r="O135" s="141">
        <v>198</v>
      </c>
      <c r="P135" s="141">
        <v>340</v>
      </c>
      <c r="Q135" s="142">
        <f t="shared" si="4"/>
        <v>0.58235294117647063</v>
      </c>
    </row>
    <row r="136" spans="1:17" s="89" customFormat="1" ht="16.5" customHeight="1" x14ac:dyDescent="0.25">
      <c r="A136" s="59" t="s">
        <v>223</v>
      </c>
      <c r="B136" s="60">
        <v>1257</v>
      </c>
      <c r="C136" s="61" t="s">
        <v>9</v>
      </c>
      <c r="D136" s="137">
        <f t="shared" si="3"/>
        <v>187</v>
      </c>
      <c r="E136" s="138">
        <v>50</v>
      </c>
      <c r="F136" s="138">
        <v>141</v>
      </c>
      <c r="G136" s="138">
        <v>0</v>
      </c>
      <c r="H136" s="138">
        <v>191</v>
      </c>
      <c r="I136" s="138">
        <v>4</v>
      </c>
      <c r="J136" s="138">
        <v>0</v>
      </c>
      <c r="K136" s="138">
        <v>0</v>
      </c>
      <c r="L136" s="138">
        <v>3</v>
      </c>
      <c r="M136" s="138">
        <v>0</v>
      </c>
      <c r="N136" s="138">
        <v>0</v>
      </c>
      <c r="O136" s="138">
        <v>198</v>
      </c>
      <c r="P136" s="138">
        <v>340</v>
      </c>
      <c r="Q136" s="139">
        <f t="shared" si="4"/>
        <v>0.58235294117647063</v>
      </c>
    </row>
    <row r="137" spans="1:17" s="227" customFormat="1" ht="16.5" customHeight="1" x14ac:dyDescent="0.25">
      <c r="A137" s="65">
        <v>77</v>
      </c>
      <c r="B137" s="66">
        <v>1258</v>
      </c>
      <c r="C137" s="67" t="s">
        <v>126</v>
      </c>
      <c r="D137" s="140">
        <f t="shared" ref="D137:D150" si="5">(LARGE(H137:L137,1)-LARGE(H137:L137,2))</f>
        <v>99</v>
      </c>
      <c r="E137" s="141">
        <v>106</v>
      </c>
      <c r="F137" s="141">
        <v>4</v>
      </c>
      <c r="G137" s="141">
        <v>4</v>
      </c>
      <c r="H137" s="141">
        <v>114</v>
      </c>
      <c r="I137" s="141">
        <v>6</v>
      </c>
      <c r="J137" s="141">
        <v>1</v>
      </c>
      <c r="K137" s="141">
        <v>0</v>
      </c>
      <c r="L137" s="141">
        <v>15</v>
      </c>
      <c r="M137" s="141">
        <v>0</v>
      </c>
      <c r="N137" s="141">
        <v>8</v>
      </c>
      <c r="O137" s="141">
        <v>144</v>
      </c>
      <c r="P137" s="141">
        <v>303</v>
      </c>
      <c r="Q137" s="142">
        <f t="shared" si="4"/>
        <v>0.47524752475247523</v>
      </c>
    </row>
    <row r="138" spans="1:17" s="89" customFormat="1" ht="16.5" customHeight="1" x14ac:dyDescent="0.25">
      <c r="A138" s="59" t="s">
        <v>223</v>
      </c>
      <c r="B138" s="60">
        <v>1258</v>
      </c>
      <c r="C138" s="61" t="s">
        <v>9</v>
      </c>
      <c r="D138" s="137">
        <f t="shared" si="5"/>
        <v>99</v>
      </c>
      <c r="E138" s="138">
        <v>106</v>
      </c>
      <c r="F138" s="138">
        <v>4</v>
      </c>
      <c r="G138" s="138">
        <v>4</v>
      </c>
      <c r="H138" s="138">
        <v>114</v>
      </c>
      <c r="I138" s="138">
        <v>6</v>
      </c>
      <c r="J138" s="138">
        <v>1</v>
      </c>
      <c r="K138" s="138">
        <v>0</v>
      </c>
      <c r="L138" s="138">
        <v>15</v>
      </c>
      <c r="M138" s="138">
        <v>0</v>
      </c>
      <c r="N138" s="138">
        <v>8</v>
      </c>
      <c r="O138" s="138">
        <v>144</v>
      </c>
      <c r="P138" s="138">
        <v>303</v>
      </c>
      <c r="Q138" s="139">
        <f t="shared" si="4"/>
        <v>0.47524752475247523</v>
      </c>
    </row>
    <row r="139" spans="1:17" s="227" customFormat="1" ht="16.5" customHeight="1" x14ac:dyDescent="0.25">
      <c r="A139" s="65">
        <v>78</v>
      </c>
      <c r="B139" s="66">
        <v>1259</v>
      </c>
      <c r="C139" s="67" t="s">
        <v>126</v>
      </c>
      <c r="D139" s="140">
        <f t="shared" si="5"/>
        <v>99</v>
      </c>
      <c r="E139" s="141">
        <v>111</v>
      </c>
      <c r="F139" s="141">
        <v>1</v>
      </c>
      <c r="G139" s="141">
        <v>2</v>
      </c>
      <c r="H139" s="141">
        <v>114</v>
      </c>
      <c r="I139" s="141">
        <v>15</v>
      </c>
      <c r="J139" s="141">
        <v>0</v>
      </c>
      <c r="K139" s="141">
        <v>0</v>
      </c>
      <c r="L139" s="141">
        <v>8</v>
      </c>
      <c r="M139" s="141">
        <v>1</v>
      </c>
      <c r="N139" s="141">
        <v>2</v>
      </c>
      <c r="O139" s="141">
        <v>140</v>
      </c>
      <c r="P139" s="141">
        <v>250</v>
      </c>
      <c r="Q139" s="142">
        <f t="shared" si="4"/>
        <v>0.56000000000000005</v>
      </c>
    </row>
    <row r="140" spans="1:17" s="89" customFormat="1" ht="16.5" customHeight="1" x14ac:dyDescent="0.25">
      <c r="A140" s="59" t="s">
        <v>223</v>
      </c>
      <c r="B140" s="60">
        <v>1259</v>
      </c>
      <c r="C140" s="61" t="s">
        <v>9</v>
      </c>
      <c r="D140" s="137">
        <f t="shared" si="5"/>
        <v>99</v>
      </c>
      <c r="E140" s="138">
        <v>111</v>
      </c>
      <c r="F140" s="138">
        <v>1</v>
      </c>
      <c r="G140" s="138">
        <v>2</v>
      </c>
      <c r="H140" s="138">
        <v>114</v>
      </c>
      <c r="I140" s="138">
        <v>15</v>
      </c>
      <c r="J140" s="138">
        <v>0</v>
      </c>
      <c r="K140" s="138">
        <v>0</v>
      </c>
      <c r="L140" s="138">
        <v>8</v>
      </c>
      <c r="M140" s="138">
        <v>1</v>
      </c>
      <c r="N140" s="138">
        <v>2</v>
      </c>
      <c r="O140" s="138">
        <v>140</v>
      </c>
      <c r="P140" s="138">
        <v>250</v>
      </c>
      <c r="Q140" s="139">
        <f t="shared" si="4"/>
        <v>0.56000000000000005</v>
      </c>
    </row>
    <row r="141" spans="1:17" s="227" customFormat="1" ht="16.5" customHeight="1" x14ac:dyDescent="0.25">
      <c r="A141" s="65">
        <v>79</v>
      </c>
      <c r="B141" s="66">
        <v>1260</v>
      </c>
      <c r="C141" s="67" t="s">
        <v>126</v>
      </c>
      <c r="D141" s="140">
        <f t="shared" si="5"/>
        <v>130</v>
      </c>
      <c r="E141" s="141">
        <v>141</v>
      </c>
      <c r="F141" s="141">
        <v>3</v>
      </c>
      <c r="G141" s="141">
        <v>4</v>
      </c>
      <c r="H141" s="141">
        <v>148</v>
      </c>
      <c r="I141" s="141">
        <v>18</v>
      </c>
      <c r="J141" s="141">
        <v>3</v>
      </c>
      <c r="K141" s="141">
        <v>0</v>
      </c>
      <c r="L141" s="141">
        <v>16</v>
      </c>
      <c r="M141" s="141">
        <v>0</v>
      </c>
      <c r="N141" s="141">
        <v>5</v>
      </c>
      <c r="O141" s="141">
        <v>190</v>
      </c>
      <c r="P141" s="141">
        <v>376</v>
      </c>
      <c r="Q141" s="142">
        <f t="shared" si="4"/>
        <v>0.50531914893617025</v>
      </c>
    </row>
    <row r="142" spans="1:17" s="227" customFormat="1" ht="16.5" customHeight="1" x14ac:dyDescent="0.25">
      <c r="A142" s="71">
        <v>80</v>
      </c>
      <c r="B142" s="72">
        <v>1260</v>
      </c>
      <c r="C142" s="73" t="s">
        <v>128</v>
      </c>
      <c r="D142" s="134">
        <f t="shared" si="5"/>
        <v>142</v>
      </c>
      <c r="E142" s="135">
        <v>145</v>
      </c>
      <c r="F142" s="135">
        <v>4</v>
      </c>
      <c r="G142" s="135">
        <v>10</v>
      </c>
      <c r="H142" s="135">
        <v>159</v>
      </c>
      <c r="I142" s="135">
        <v>17</v>
      </c>
      <c r="J142" s="135">
        <v>2</v>
      </c>
      <c r="K142" s="135">
        <v>0</v>
      </c>
      <c r="L142" s="135">
        <v>8</v>
      </c>
      <c r="M142" s="135">
        <v>0</v>
      </c>
      <c r="N142" s="135">
        <v>8</v>
      </c>
      <c r="O142" s="135">
        <v>194</v>
      </c>
      <c r="P142" s="135">
        <v>376</v>
      </c>
      <c r="Q142" s="136">
        <f t="shared" si="4"/>
        <v>0.51595744680851063</v>
      </c>
    </row>
    <row r="143" spans="1:17" s="89" customFormat="1" ht="16.5" customHeight="1" x14ac:dyDescent="0.25">
      <c r="A143" s="77" t="s">
        <v>223</v>
      </c>
      <c r="B143" s="78">
        <v>1260</v>
      </c>
      <c r="C143" s="79" t="s">
        <v>11</v>
      </c>
      <c r="D143" s="152">
        <f t="shared" si="5"/>
        <v>272</v>
      </c>
      <c r="E143" s="145">
        <v>286</v>
      </c>
      <c r="F143" s="145">
        <v>7</v>
      </c>
      <c r="G143" s="145">
        <v>14</v>
      </c>
      <c r="H143" s="145">
        <v>307</v>
      </c>
      <c r="I143" s="145">
        <v>35</v>
      </c>
      <c r="J143" s="145">
        <v>5</v>
      </c>
      <c r="K143" s="145">
        <v>0</v>
      </c>
      <c r="L143" s="145">
        <v>24</v>
      </c>
      <c r="M143" s="145">
        <v>0</v>
      </c>
      <c r="N143" s="145">
        <v>13</v>
      </c>
      <c r="O143" s="145">
        <v>384</v>
      </c>
      <c r="P143" s="145">
        <v>752</v>
      </c>
      <c r="Q143" s="146">
        <f t="shared" si="4"/>
        <v>0.51063829787234039</v>
      </c>
    </row>
    <row r="144" spans="1:17" s="227" customFormat="1" ht="17.100000000000001" customHeight="1" x14ac:dyDescent="0.25">
      <c r="A144" s="53">
        <v>81</v>
      </c>
      <c r="B144" s="54">
        <v>1261</v>
      </c>
      <c r="C144" s="55" t="s">
        <v>126</v>
      </c>
      <c r="D144" s="131">
        <f t="shared" si="5"/>
        <v>91</v>
      </c>
      <c r="E144" s="132">
        <v>124</v>
      </c>
      <c r="F144" s="132">
        <v>0</v>
      </c>
      <c r="G144" s="132">
        <v>0</v>
      </c>
      <c r="H144" s="132">
        <v>124</v>
      </c>
      <c r="I144" s="132">
        <v>33</v>
      </c>
      <c r="J144" s="132">
        <v>0</v>
      </c>
      <c r="K144" s="132">
        <v>1</v>
      </c>
      <c r="L144" s="132">
        <v>11</v>
      </c>
      <c r="M144" s="132">
        <v>0</v>
      </c>
      <c r="N144" s="132">
        <v>7</v>
      </c>
      <c r="O144" s="132">
        <v>176</v>
      </c>
      <c r="P144" s="132">
        <v>329</v>
      </c>
      <c r="Q144" s="133">
        <f t="shared" si="4"/>
        <v>0.53495440729483279</v>
      </c>
    </row>
    <row r="145" spans="1:17" s="89" customFormat="1" ht="17.100000000000001" customHeight="1" x14ac:dyDescent="0.25">
      <c r="A145" s="59" t="s">
        <v>223</v>
      </c>
      <c r="B145" s="60">
        <v>1261</v>
      </c>
      <c r="C145" s="61" t="s">
        <v>9</v>
      </c>
      <c r="D145" s="137">
        <f t="shared" si="5"/>
        <v>91</v>
      </c>
      <c r="E145" s="138">
        <v>124</v>
      </c>
      <c r="F145" s="138">
        <v>0</v>
      </c>
      <c r="G145" s="138">
        <v>0</v>
      </c>
      <c r="H145" s="138">
        <v>124</v>
      </c>
      <c r="I145" s="138">
        <v>33</v>
      </c>
      <c r="J145" s="138">
        <v>0</v>
      </c>
      <c r="K145" s="138">
        <v>1</v>
      </c>
      <c r="L145" s="138">
        <v>11</v>
      </c>
      <c r="M145" s="138">
        <v>0</v>
      </c>
      <c r="N145" s="138">
        <v>7</v>
      </c>
      <c r="O145" s="138">
        <v>176</v>
      </c>
      <c r="P145" s="138">
        <v>329</v>
      </c>
      <c r="Q145" s="139">
        <f t="shared" ref="Q145:Q150" si="6">O145/P145</f>
        <v>0.53495440729483279</v>
      </c>
    </row>
    <row r="146" spans="1:17" s="227" customFormat="1" ht="17.100000000000001" customHeight="1" x14ac:dyDescent="0.25">
      <c r="A146" s="65">
        <v>82</v>
      </c>
      <c r="B146" s="66">
        <v>1262</v>
      </c>
      <c r="C146" s="67" t="s">
        <v>126</v>
      </c>
      <c r="D146" s="140">
        <f t="shared" si="5"/>
        <v>66</v>
      </c>
      <c r="E146" s="141">
        <v>66</v>
      </c>
      <c r="F146" s="141">
        <v>1</v>
      </c>
      <c r="G146" s="141">
        <v>1</v>
      </c>
      <c r="H146" s="141">
        <v>68</v>
      </c>
      <c r="I146" s="141">
        <v>2</v>
      </c>
      <c r="J146" s="141">
        <v>1</v>
      </c>
      <c r="K146" s="141">
        <v>0</v>
      </c>
      <c r="L146" s="141">
        <v>2</v>
      </c>
      <c r="M146" s="141">
        <v>0</v>
      </c>
      <c r="N146" s="141">
        <v>2</v>
      </c>
      <c r="O146" s="141">
        <v>75</v>
      </c>
      <c r="P146" s="141">
        <v>114</v>
      </c>
      <c r="Q146" s="142">
        <f t="shared" si="6"/>
        <v>0.65789473684210531</v>
      </c>
    </row>
    <row r="147" spans="1:17" s="89" customFormat="1" ht="17.100000000000001" customHeight="1" x14ac:dyDescent="0.25">
      <c r="A147" s="59" t="s">
        <v>223</v>
      </c>
      <c r="B147" s="60">
        <v>1262</v>
      </c>
      <c r="C147" s="61" t="s">
        <v>9</v>
      </c>
      <c r="D147" s="137">
        <f t="shared" si="5"/>
        <v>66</v>
      </c>
      <c r="E147" s="138">
        <v>66</v>
      </c>
      <c r="F147" s="138">
        <v>1</v>
      </c>
      <c r="G147" s="138">
        <v>1</v>
      </c>
      <c r="H147" s="138">
        <v>68</v>
      </c>
      <c r="I147" s="138">
        <v>2</v>
      </c>
      <c r="J147" s="138">
        <v>1</v>
      </c>
      <c r="K147" s="138">
        <v>0</v>
      </c>
      <c r="L147" s="138">
        <v>2</v>
      </c>
      <c r="M147" s="138">
        <v>0</v>
      </c>
      <c r="N147" s="138">
        <v>2</v>
      </c>
      <c r="O147" s="138">
        <v>75</v>
      </c>
      <c r="P147" s="138">
        <v>114</v>
      </c>
      <c r="Q147" s="139">
        <f t="shared" si="6"/>
        <v>0.65789473684210531</v>
      </c>
    </row>
    <row r="148" spans="1:17" s="227" customFormat="1" ht="17.100000000000001" customHeight="1" x14ac:dyDescent="0.25">
      <c r="A148" s="71">
        <v>83</v>
      </c>
      <c r="B148" s="72">
        <v>1391</v>
      </c>
      <c r="C148" s="73" t="s">
        <v>126</v>
      </c>
      <c r="D148" s="134">
        <f t="shared" si="5"/>
        <v>7</v>
      </c>
      <c r="E148" s="135">
        <v>20</v>
      </c>
      <c r="F148" s="135">
        <v>0</v>
      </c>
      <c r="G148" s="135">
        <v>0</v>
      </c>
      <c r="H148" s="135">
        <v>20</v>
      </c>
      <c r="I148" s="135">
        <v>13</v>
      </c>
      <c r="J148" s="135">
        <v>0</v>
      </c>
      <c r="K148" s="135">
        <v>1</v>
      </c>
      <c r="L148" s="135">
        <v>12</v>
      </c>
      <c r="M148" s="135">
        <v>0</v>
      </c>
      <c r="N148" s="135">
        <v>4</v>
      </c>
      <c r="O148" s="135">
        <v>50</v>
      </c>
      <c r="P148" s="135">
        <v>408</v>
      </c>
      <c r="Q148" s="136">
        <f t="shared" si="6"/>
        <v>0.12254901960784313</v>
      </c>
    </row>
    <row r="149" spans="1:17" s="227" customFormat="1" ht="17.100000000000001" customHeight="1" x14ac:dyDescent="0.25">
      <c r="A149" s="65">
        <v>84</v>
      </c>
      <c r="B149" s="66">
        <v>1391</v>
      </c>
      <c r="C149" s="67" t="s">
        <v>128</v>
      </c>
      <c r="D149" s="140">
        <f t="shared" si="5"/>
        <v>1</v>
      </c>
      <c r="E149" s="141">
        <v>16</v>
      </c>
      <c r="F149" s="141">
        <v>0</v>
      </c>
      <c r="G149" s="141">
        <v>0</v>
      </c>
      <c r="H149" s="141">
        <v>16</v>
      </c>
      <c r="I149" s="141">
        <v>18</v>
      </c>
      <c r="J149" s="141">
        <v>0</v>
      </c>
      <c r="K149" s="141">
        <v>1</v>
      </c>
      <c r="L149" s="141">
        <v>19</v>
      </c>
      <c r="M149" s="141">
        <v>0</v>
      </c>
      <c r="N149" s="141">
        <v>0</v>
      </c>
      <c r="O149" s="141">
        <v>54</v>
      </c>
      <c r="P149" s="141">
        <v>407</v>
      </c>
      <c r="Q149" s="142">
        <f t="shared" si="6"/>
        <v>0.13267813267813267</v>
      </c>
    </row>
    <row r="150" spans="1:17" s="89" customFormat="1" ht="17.100000000000001" customHeight="1" x14ac:dyDescent="0.25">
      <c r="A150" s="77" t="s">
        <v>223</v>
      </c>
      <c r="B150" s="78">
        <v>1391</v>
      </c>
      <c r="C150" s="79" t="s">
        <v>11</v>
      </c>
      <c r="D150" s="152">
        <f t="shared" si="5"/>
        <v>5</v>
      </c>
      <c r="E150" s="145">
        <v>36</v>
      </c>
      <c r="F150" s="145">
        <v>0</v>
      </c>
      <c r="G150" s="145">
        <v>0</v>
      </c>
      <c r="H150" s="145">
        <v>36</v>
      </c>
      <c r="I150" s="145">
        <v>31</v>
      </c>
      <c r="J150" s="145">
        <v>0</v>
      </c>
      <c r="K150" s="145">
        <v>2</v>
      </c>
      <c r="L150" s="145">
        <v>31</v>
      </c>
      <c r="M150" s="145">
        <v>0</v>
      </c>
      <c r="N150" s="145">
        <v>4</v>
      </c>
      <c r="O150" s="145">
        <v>104</v>
      </c>
      <c r="P150" s="145">
        <v>815</v>
      </c>
      <c r="Q150" s="146">
        <f t="shared" si="6"/>
        <v>0.1276073619631902</v>
      </c>
    </row>
    <row r="151" spans="1:17" ht="11.1" customHeight="1" x14ac:dyDescent="0.25">
      <c r="B151" s="2"/>
      <c r="C151" s="2"/>
      <c r="D151" s="2"/>
    </row>
    <row r="152" spans="1:17" ht="17.100000000000001" customHeight="1" x14ac:dyDescent="0.3">
      <c r="A152" s="427" t="s">
        <v>43</v>
      </c>
      <c r="B152" s="405"/>
      <c r="C152" s="406"/>
      <c r="D152" s="407" t="s">
        <v>35</v>
      </c>
      <c r="E152" s="512" t="s">
        <v>234</v>
      </c>
      <c r="F152" s="512"/>
      <c r="G152" s="512"/>
      <c r="H152" s="512"/>
      <c r="I152" s="512"/>
      <c r="J152" s="512"/>
      <c r="K152" s="512"/>
      <c r="L152" s="512"/>
      <c r="M152" s="512"/>
      <c r="N152" s="512"/>
      <c r="O152" s="407" t="s">
        <v>39</v>
      </c>
      <c r="P152" s="407" t="s">
        <v>211</v>
      </c>
      <c r="Q152" s="366" t="s">
        <v>33</v>
      </c>
    </row>
    <row r="153" spans="1:17" ht="15.95" customHeight="1" x14ac:dyDescent="0.25">
      <c r="A153" s="431" t="s">
        <v>123</v>
      </c>
      <c r="B153" s="425" t="s">
        <v>25</v>
      </c>
      <c r="C153" s="425" t="s">
        <v>26</v>
      </c>
      <c r="D153" s="408"/>
      <c r="E153" s="14"/>
      <c r="F153" s="7"/>
      <c r="G153" s="52" t="s">
        <v>38</v>
      </c>
      <c r="H153" s="410" t="s">
        <v>34</v>
      </c>
      <c r="I153" s="35"/>
      <c r="J153" s="7"/>
      <c r="K153" s="7"/>
      <c r="L153" s="7"/>
      <c r="M153" s="43"/>
      <c r="N153" s="96"/>
      <c r="O153" s="408"/>
      <c r="P153" s="408"/>
      <c r="Q153" s="367"/>
    </row>
    <row r="154" spans="1:17" ht="15.75" x14ac:dyDescent="0.25">
      <c r="A154" s="432"/>
      <c r="B154" s="360"/>
      <c r="C154" s="360"/>
      <c r="D154" s="408"/>
      <c r="E154" s="14"/>
      <c r="F154" s="7"/>
      <c r="G154" s="7"/>
      <c r="H154" s="410"/>
      <c r="I154" s="35"/>
      <c r="J154" s="7"/>
      <c r="K154" s="7"/>
      <c r="L154" s="7"/>
      <c r="M154" s="317"/>
      <c r="N154" s="318"/>
      <c r="O154" s="408"/>
      <c r="P154" s="408"/>
      <c r="Q154" s="367"/>
    </row>
    <row r="155" spans="1:17" ht="15.75" x14ac:dyDescent="0.25">
      <c r="A155" s="432"/>
      <c r="B155" s="360"/>
      <c r="C155" s="360"/>
      <c r="D155" s="408"/>
      <c r="E155" s="15"/>
      <c r="F155" s="8"/>
      <c r="G155" s="8"/>
      <c r="H155" s="8"/>
      <c r="I155" s="35"/>
      <c r="J155" s="8"/>
      <c r="K155" s="8"/>
      <c r="L155" s="8"/>
      <c r="M155" s="319"/>
      <c r="N155" s="320"/>
      <c r="O155" s="408"/>
      <c r="P155" s="408"/>
      <c r="Q155" s="367"/>
    </row>
    <row r="156" spans="1:17" ht="17.100000000000001" customHeight="1" x14ac:dyDescent="0.25">
      <c r="A156" s="433"/>
      <c r="B156" s="360"/>
      <c r="C156" s="426"/>
      <c r="D156" s="365"/>
      <c r="E156" s="293" t="s">
        <v>0</v>
      </c>
      <c r="F156" s="294" t="s">
        <v>2</v>
      </c>
      <c r="G156" s="294" t="s">
        <v>8</v>
      </c>
      <c r="H156" s="294" t="s">
        <v>34</v>
      </c>
      <c r="I156" s="294" t="s">
        <v>1</v>
      </c>
      <c r="J156" s="293" t="s">
        <v>3</v>
      </c>
      <c r="K156" s="293" t="s">
        <v>6</v>
      </c>
      <c r="L156" s="294" t="s">
        <v>7</v>
      </c>
      <c r="M156" s="321" t="s">
        <v>32</v>
      </c>
      <c r="N156" s="322" t="s">
        <v>40</v>
      </c>
      <c r="O156" s="409"/>
      <c r="P156" s="409"/>
      <c r="Q156" s="368"/>
    </row>
    <row r="157" spans="1:17" s="30" customFormat="1" ht="17.100000000000001" customHeight="1" x14ac:dyDescent="0.25">
      <c r="A157" s="434" t="s">
        <v>223</v>
      </c>
      <c r="B157" s="517">
        <v>58</v>
      </c>
      <c r="C157" s="517">
        <v>84</v>
      </c>
      <c r="D157" s="210">
        <f t="shared" ref="D157" si="7">(LARGE(H157:L157,1)-LARGE(H157:L157,2))</f>
        <v>9743</v>
      </c>
      <c r="E157" s="125">
        <f>SUM(E9:E150)/2</f>
        <v>11816</v>
      </c>
      <c r="F157" s="125">
        <f t="shared" ref="F157:P157" si="8">SUM(F9:F150)/2</f>
        <v>694</v>
      </c>
      <c r="G157" s="125">
        <f t="shared" si="8"/>
        <v>207</v>
      </c>
      <c r="H157" s="199">
        <f t="shared" si="8"/>
        <v>12717</v>
      </c>
      <c r="I157" s="199">
        <f t="shared" si="8"/>
        <v>1763</v>
      </c>
      <c r="J157" s="199">
        <f t="shared" si="8"/>
        <v>275</v>
      </c>
      <c r="K157" s="199">
        <f t="shared" si="8"/>
        <v>96</v>
      </c>
      <c r="L157" s="199">
        <f t="shared" si="8"/>
        <v>2974</v>
      </c>
      <c r="M157" s="125">
        <f t="shared" si="8"/>
        <v>7</v>
      </c>
      <c r="N157" s="125">
        <f t="shared" si="8"/>
        <v>435</v>
      </c>
      <c r="O157" s="210">
        <f>SUM(H157:N157)</f>
        <v>18267</v>
      </c>
      <c r="P157" s="125">
        <f t="shared" si="8"/>
        <v>37127</v>
      </c>
      <c r="Q157" s="212">
        <f>O157/P157</f>
        <v>0.4920138982411722</v>
      </c>
    </row>
    <row r="158" spans="1:17" s="30" customFormat="1" ht="17.100000000000001" customHeight="1" x14ac:dyDescent="0.25">
      <c r="A158" s="435"/>
      <c r="B158" s="517"/>
      <c r="C158" s="517"/>
      <c r="D158" s="127">
        <f t="shared" ref="D158:O158" si="9">D157/$O157</f>
        <v>0.53336617944928011</v>
      </c>
      <c r="E158" s="127">
        <f t="shared" si="9"/>
        <v>0.64684951004543711</v>
      </c>
      <c r="F158" s="127">
        <f t="shared" si="9"/>
        <v>3.7992007445119616E-2</v>
      </c>
      <c r="G158" s="127">
        <f t="shared" si="9"/>
        <v>1.1331910001642305E-2</v>
      </c>
      <c r="H158" s="127">
        <f t="shared" si="9"/>
        <v>0.69617342749219902</v>
      </c>
      <c r="I158" s="127">
        <f t="shared" si="9"/>
        <v>9.6512837356982531E-2</v>
      </c>
      <c r="J158" s="127">
        <f t="shared" si="9"/>
        <v>1.5054469808945092E-2</v>
      </c>
      <c r="K158" s="127">
        <f t="shared" si="9"/>
        <v>5.255378551486287E-3</v>
      </c>
      <c r="L158" s="127">
        <f t="shared" si="9"/>
        <v>0.16280724804291893</v>
      </c>
      <c r="M158" s="127">
        <f t="shared" si="9"/>
        <v>3.8320468604587506E-4</v>
      </c>
      <c r="N158" s="127">
        <f t="shared" si="9"/>
        <v>2.3813434061422237E-2</v>
      </c>
      <c r="O158" s="127">
        <f t="shared" si="9"/>
        <v>1</v>
      </c>
      <c r="P158" s="128"/>
      <c r="Q158" s="128"/>
    </row>
    <row r="159" spans="1:17" ht="11.1" customHeight="1" x14ac:dyDescent="0.25">
      <c r="B159" s="2"/>
      <c r="C159" s="2"/>
    </row>
    <row r="160" spans="1:17" ht="17.100000000000001" customHeight="1" x14ac:dyDescent="0.3">
      <c r="A160" s="427" t="s">
        <v>43</v>
      </c>
      <c r="B160" s="405"/>
      <c r="C160" s="406"/>
      <c r="D160" s="407" t="s">
        <v>35</v>
      </c>
      <c r="E160" s="512" t="s">
        <v>238</v>
      </c>
      <c r="F160" s="512"/>
      <c r="G160" s="512"/>
      <c r="H160" s="512"/>
      <c r="I160" s="512"/>
      <c r="J160" s="512"/>
      <c r="K160" s="512"/>
      <c r="L160" s="512"/>
      <c r="M160" s="512"/>
      <c r="N160" s="512"/>
      <c r="O160" s="407" t="s">
        <v>39</v>
      </c>
      <c r="P160" s="407" t="s">
        <v>211</v>
      </c>
      <c r="Q160" s="366" t="s">
        <v>33</v>
      </c>
    </row>
    <row r="161" spans="1:17" ht="15.95" customHeight="1" x14ac:dyDescent="0.25">
      <c r="A161" s="431" t="s">
        <v>123</v>
      </c>
      <c r="B161" s="425" t="s">
        <v>25</v>
      </c>
      <c r="C161" s="425" t="s">
        <v>26</v>
      </c>
      <c r="D161" s="408"/>
      <c r="E161" s="415"/>
      <c r="F161" s="416"/>
      <c r="G161" s="421"/>
      <c r="H161" s="416"/>
      <c r="I161" s="35"/>
      <c r="J161" s="7"/>
      <c r="K161" s="7"/>
      <c r="L161" s="7"/>
      <c r="M161" s="43"/>
      <c r="N161" s="96"/>
      <c r="O161" s="408"/>
      <c r="P161" s="408"/>
      <c r="Q161" s="367"/>
    </row>
    <row r="162" spans="1:17" ht="15.75" x14ac:dyDescent="0.25">
      <c r="A162" s="432"/>
      <c r="B162" s="360"/>
      <c r="C162" s="360"/>
      <c r="D162" s="408"/>
      <c r="E162" s="417"/>
      <c r="F162" s="418"/>
      <c r="G162" s="422"/>
      <c r="H162" s="418"/>
      <c r="I162" s="35"/>
      <c r="J162" s="7"/>
      <c r="K162" s="7"/>
      <c r="L162" s="7"/>
      <c r="M162" s="317"/>
      <c r="N162" s="318"/>
      <c r="O162" s="408"/>
      <c r="P162" s="408"/>
      <c r="Q162" s="367"/>
    </row>
    <row r="163" spans="1:17" ht="15.75" x14ac:dyDescent="0.25">
      <c r="A163" s="432"/>
      <c r="B163" s="360"/>
      <c r="C163" s="360"/>
      <c r="D163" s="408"/>
      <c r="E163" s="456"/>
      <c r="F163" s="450"/>
      <c r="G163" s="451"/>
      <c r="H163" s="450"/>
      <c r="I163" s="35"/>
      <c r="J163" s="8"/>
      <c r="K163" s="8"/>
      <c r="L163" s="8"/>
      <c r="M163" s="319"/>
      <c r="N163" s="320"/>
      <c r="O163" s="408"/>
      <c r="P163" s="408"/>
      <c r="Q163" s="367"/>
    </row>
    <row r="164" spans="1:17" ht="17.100000000000001" customHeight="1" x14ac:dyDescent="0.25">
      <c r="A164" s="433"/>
      <c r="B164" s="360"/>
      <c r="C164" s="426"/>
      <c r="D164" s="365"/>
      <c r="E164" s="419" t="s">
        <v>0</v>
      </c>
      <c r="F164" s="420"/>
      <c r="G164" s="420" t="s">
        <v>2</v>
      </c>
      <c r="H164" s="420"/>
      <c r="I164" s="296" t="s">
        <v>1</v>
      </c>
      <c r="J164" s="296" t="s">
        <v>3</v>
      </c>
      <c r="K164" s="296" t="s">
        <v>6</v>
      </c>
      <c r="L164" s="296" t="s">
        <v>7</v>
      </c>
      <c r="M164" s="321" t="s">
        <v>32</v>
      </c>
      <c r="N164" s="322" t="s">
        <v>40</v>
      </c>
      <c r="O164" s="409"/>
      <c r="P164" s="409"/>
      <c r="Q164" s="368"/>
    </row>
    <row r="165" spans="1:17" s="30" customFormat="1" ht="17.100000000000001" customHeight="1" x14ac:dyDescent="0.25">
      <c r="A165" s="434" t="s">
        <v>223</v>
      </c>
      <c r="B165" s="517">
        <v>58</v>
      </c>
      <c r="C165" s="517">
        <v>84</v>
      </c>
      <c r="D165" s="210">
        <f>(LARGE(E165:L165,1)-LARGE(E165:L165,2))</f>
        <v>8946</v>
      </c>
      <c r="E165" s="515">
        <f>ROUND(G157/2,0)+E157</f>
        <v>11920</v>
      </c>
      <c r="F165" s="516"/>
      <c r="G165" s="515">
        <f>INT(G157/2)+F157</f>
        <v>797</v>
      </c>
      <c r="H165" s="516"/>
      <c r="I165" s="125">
        <f t="shared" ref="I165:N165" si="10">I157</f>
        <v>1763</v>
      </c>
      <c r="J165" s="125">
        <f t="shared" si="10"/>
        <v>275</v>
      </c>
      <c r="K165" s="125">
        <f t="shared" si="10"/>
        <v>96</v>
      </c>
      <c r="L165" s="125">
        <f t="shared" si="10"/>
        <v>2974</v>
      </c>
      <c r="M165" s="125">
        <f t="shared" si="10"/>
        <v>7</v>
      </c>
      <c r="N165" s="125">
        <f t="shared" si="10"/>
        <v>435</v>
      </c>
      <c r="O165" s="210">
        <f>INT(SUM(E165:N165))</f>
        <v>18267</v>
      </c>
      <c r="P165" s="125">
        <f>P157</f>
        <v>37127</v>
      </c>
      <c r="Q165" s="212">
        <f>O165/P165</f>
        <v>0.4920138982411722</v>
      </c>
    </row>
    <row r="166" spans="1:17" s="30" customFormat="1" ht="17.100000000000001" customHeight="1" x14ac:dyDescent="0.25">
      <c r="A166" s="435"/>
      <c r="B166" s="517"/>
      <c r="C166" s="517"/>
      <c r="D166" s="127">
        <f>D165/$O165</f>
        <v>0.48973558876662837</v>
      </c>
      <c r="E166" s="445">
        <f>E165/$O165</f>
        <v>0.65254283680954728</v>
      </c>
      <c r="F166" s="446"/>
      <c r="G166" s="445">
        <f>G165/$O165</f>
        <v>4.3630590682651779E-2</v>
      </c>
      <c r="H166" s="446"/>
      <c r="I166" s="127">
        <f t="shared" ref="I166:O166" si="11">I165/$O165</f>
        <v>9.6512837356982531E-2</v>
      </c>
      <c r="J166" s="127">
        <f t="shared" si="11"/>
        <v>1.5054469808945092E-2</v>
      </c>
      <c r="K166" s="127">
        <f t="shared" si="11"/>
        <v>5.255378551486287E-3</v>
      </c>
      <c r="L166" s="127">
        <f t="shared" si="11"/>
        <v>0.16280724804291893</v>
      </c>
      <c r="M166" s="127">
        <f t="shared" si="11"/>
        <v>3.8320468604587506E-4</v>
      </c>
      <c r="N166" s="127">
        <f t="shared" si="11"/>
        <v>2.3813434061422237E-2</v>
      </c>
      <c r="O166" s="127">
        <f t="shared" si="11"/>
        <v>1</v>
      </c>
      <c r="P166" s="128"/>
      <c r="Q166" s="128"/>
    </row>
    <row r="167" spans="1:17" x14ac:dyDescent="0.25">
      <c r="B167" s="2"/>
      <c r="C167" s="2"/>
      <c r="D167" s="2"/>
    </row>
    <row r="168" spans="1:17" x14ac:dyDescent="0.25">
      <c r="B168" s="2"/>
      <c r="C168" s="2"/>
      <c r="D168" s="2"/>
    </row>
    <row r="169" spans="1:17" x14ac:dyDescent="0.25">
      <c r="B169" s="2"/>
      <c r="C169" s="2"/>
      <c r="D169" s="2"/>
    </row>
    <row r="170" spans="1:17" x14ac:dyDescent="0.25">
      <c r="B170" s="2"/>
      <c r="C170" s="2"/>
      <c r="D170" s="2"/>
    </row>
    <row r="171" spans="1:17" x14ac:dyDescent="0.25">
      <c r="B171" s="2"/>
      <c r="C171" s="2"/>
      <c r="D171" s="2"/>
    </row>
    <row r="172" spans="1:17" x14ac:dyDescent="0.25">
      <c r="B172" s="2"/>
      <c r="C172" s="2"/>
      <c r="D172" s="2"/>
    </row>
    <row r="173" spans="1:17" x14ac:dyDescent="0.25">
      <c r="B173" s="2"/>
      <c r="C173" s="2"/>
      <c r="D173" s="2"/>
    </row>
    <row r="174" spans="1:17" x14ac:dyDescent="0.25">
      <c r="B174" s="2"/>
      <c r="C174" s="2"/>
      <c r="D174" s="2"/>
    </row>
    <row r="175" spans="1:17" x14ac:dyDescent="0.25">
      <c r="B175" s="2"/>
      <c r="C175" s="2"/>
      <c r="D175" s="2"/>
    </row>
    <row r="176" spans="1:17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</sheetData>
  <mergeCells count="40">
    <mergeCell ref="P4:P8"/>
    <mergeCell ref="Q160:Q164"/>
    <mergeCell ref="A165:A166"/>
    <mergeCell ref="B165:B166"/>
    <mergeCell ref="C165:C166"/>
    <mergeCell ref="E161:F163"/>
    <mergeCell ref="G161:H163"/>
    <mergeCell ref="E164:F164"/>
    <mergeCell ref="G164:H164"/>
    <mergeCell ref="E165:F165"/>
    <mergeCell ref="G165:H165"/>
    <mergeCell ref="E166:F166"/>
    <mergeCell ref="G166:H166"/>
    <mergeCell ref="E160:N160"/>
    <mergeCell ref="B161:B164"/>
    <mergeCell ref="C161:C164"/>
    <mergeCell ref="P160:P164"/>
    <mergeCell ref="B157:B158"/>
    <mergeCell ref="C157:C158"/>
    <mergeCell ref="A160:C160"/>
    <mergeCell ref="D160:D164"/>
    <mergeCell ref="A161:A164"/>
    <mergeCell ref="A157:A158"/>
    <mergeCell ref="O160:O164"/>
    <mergeCell ref="Q4:Q8"/>
    <mergeCell ref="A152:C152"/>
    <mergeCell ref="B153:B156"/>
    <mergeCell ref="C153:C156"/>
    <mergeCell ref="A153:A156"/>
    <mergeCell ref="H153:H154"/>
    <mergeCell ref="D152:D156"/>
    <mergeCell ref="E152:N152"/>
    <mergeCell ref="O152:O156"/>
    <mergeCell ref="P152:P156"/>
    <mergeCell ref="Q152:Q156"/>
    <mergeCell ref="D4:D8"/>
    <mergeCell ref="B5:C7"/>
    <mergeCell ref="E4:N4"/>
    <mergeCell ref="H5:H6"/>
    <mergeCell ref="O4:O8"/>
  </mergeCells>
  <conditionalFormatting sqref="H12:L12">
    <cfRule type="cellIs" dxfId="465" priority="119" operator="equal">
      <formula>LARGE($H12:$L12,2)</formula>
    </cfRule>
    <cfRule type="cellIs" dxfId="464" priority="120" operator="equal">
      <formula>LARGE($H12:$L12,1)</formula>
    </cfRule>
  </conditionalFormatting>
  <conditionalFormatting sqref="H24:L24">
    <cfRule type="cellIs" dxfId="463" priority="117" operator="equal">
      <formula>LARGE($H24:$L24,2)</formula>
    </cfRule>
    <cfRule type="cellIs" dxfId="462" priority="118" operator="equal">
      <formula>LARGE($H24:$L24,1)</formula>
    </cfRule>
  </conditionalFormatting>
  <conditionalFormatting sqref="H27:L27">
    <cfRule type="cellIs" dxfId="461" priority="115" operator="equal">
      <formula>LARGE($H27:$L27,2)</formula>
    </cfRule>
    <cfRule type="cellIs" dxfId="460" priority="116" operator="equal">
      <formula>LARGE($H27:$L27,1)</formula>
    </cfRule>
  </conditionalFormatting>
  <conditionalFormatting sqref="H39:L39">
    <cfRule type="cellIs" dxfId="459" priority="113" operator="equal">
      <formula>LARGE($H39:$L39,2)</formula>
    </cfRule>
    <cfRule type="cellIs" dxfId="458" priority="114" operator="equal">
      <formula>LARGE($H39:$L39,1)</formula>
    </cfRule>
  </conditionalFormatting>
  <conditionalFormatting sqref="H30:L30">
    <cfRule type="cellIs" dxfId="457" priority="111" operator="equal">
      <formula>LARGE($H30:$L30,2)</formula>
    </cfRule>
    <cfRule type="cellIs" dxfId="456" priority="112" operator="equal">
      <formula>LARGE($H30:$L30,1)</formula>
    </cfRule>
  </conditionalFormatting>
  <conditionalFormatting sqref="H33:L33">
    <cfRule type="cellIs" dxfId="455" priority="109" operator="equal">
      <formula>LARGE($H33:$L33,2)</formula>
    </cfRule>
    <cfRule type="cellIs" dxfId="454" priority="110" operator="equal">
      <formula>LARGE($H33:$L33,1)</formula>
    </cfRule>
  </conditionalFormatting>
  <conditionalFormatting sqref="H21:L21">
    <cfRule type="cellIs" dxfId="453" priority="107" operator="equal">
      <formula>LARGE($H21:$L21,2)</formula>
    </cfRule>
    <cfRule type="cellIs" dxfId="452" priority="108" operator="equal">
      <formula>LARGE($H21:$L21,1)</formula>
    </cfRule>
  </conditionalFormatting>
  <conditionalFormatting sqref="H17:L17">
    <cfRule type="cellIs" dxfId="451" priority="105" operator="equal">
      <formula>LARGE($H17:$L17,2)</formula>
    </cfRule>
    <cfRule type="cellIs" dxfId="450" priority="106" operator="equal">
      <formula>LARGE($H17:$L17,1)</formula>
    </cfRule>
  </conditionalFormatting>
  <conditionalFormatting sqref="H48:L48">
    <cfRule type="cellIs" dxfId="449" priority="103" operator="equal">
      <formula>LARGE($H48:$L48,2)</formula>
    </cfRule>
    <cfRule type="cellIs" dxfId="448" priority="104" operator="equal">
      <formula>LARGE($H48:$L48,1)</formula>
    </cfRule>
  </conditionalFormatting>
  <conditionalFormatting sqref="H44:L44">
    <cfRule type="cellIs" dxfId="447" priority="101" operator="equal">
      <formula>LARGE($H44:$L44,2)</formula>
    </cfRule>
    <cfRule type="cellIs" dxfId="446" priority="102" operator="equal">
      <formula>LARGE($H44:$L44,1)</formula>
    </cfRule>
  </conditionalFormatting>
  <conditionalFormatting sqref="H42:L42">
    <cfRule type="cellIs" dxfId="445" priority="99" operator="equal">
      <formula>LARGE($H42:$L42,2)</formula>
    </cfRule>
    <cfRule type="cellIs" dxfId="444" priority="100" operator="equal">
      <formula>LARGE($H42:$L42,1)</formula>
    </cfRule>
  </conditionalFormatting>
  <conditionalFormatting sqref="H46:L46">
    <cfRule type="cellIs" dxfId="443" priority="97" operator="equal">
      <formula>LARGE($H46:$L46,2)</formula>
    </cfRule>
    <cfRule type="cellIs" dxfId="442" priority="98" operator="equal">
      <formula>LARGE($H46:$L46,1)</formula>
    </cfRule>
  </conditionalFormatting>
  <conditionalFormatting sqref="H57:L57">
    <cfRule type="cellIs" dxfId="441" priority="95" operator="equal">
      <formula>LARGE($H57:$L57,2)</formula>
    </cfRule>
    <cfRule type="cellIs" dxfId="440" priority="96" operator="equal">
      <formula>LARGE($H57:$L57,1)</formula>
    </cfRule>
  </conditionalFormatting>
  <conditionalFormatting sqref="H52:L52">
    <cfRule type="cellIs" dxfId="439" priority="93" operator="equal">
      <formula>LARGE($H52:$L52,2)</formula>
    </cfRule>
    <cfRule type="cellIs" dxfId="438" priority="94" operator="equal">
      <formula>LARGE($H52:$L52,1)</formula>
    </cfRule>
  </conditionalFormatting>
  <conditionalFormatting sqref="H62:L62">
    <cfRule type="cellIs" dxfId="437" priority="91" operator="equal">
      <formula>LARGE($H62:$L62,2)</formula>
    </cfRule>
    <cfRule type="cellIs" dxfId="436" priority="92" operator="equal">
      <formula>LARGE($H62:$L62,1)</formula>
    </cfRule>
  </conditionalFormatting>
  <conditionalFormatting sqref="H60:L60">
    <cfRule type="cellIs" dxfId="435" priority="89" operator="equal">
      <formula>LARGE($H60:$L60,2)</formula>
    </cfRule>
    <cfRule type="cellIs" dxfId="434" priority="90" operator="equal">
      <formula>LARGE($H60:$L60,1)</formula>
    </cfRule>
  </conditionalFormatting>
  <conditionalFormatting sqref="H66:L66">
    <cfRule type="cellIs" dxfId="433" priority="87" operator="equal">
      <formula>LARGE($H66:$L66,2)</formula>
    </cfRule>
    <cfRule type="cellIs" dxfId="432" priority="88" operator="equal">
      <formula>LARGE($H66:$L66,1)</formula>
    </cfRule>
  </conditionalFormatting>
  <conditionalFormatting sqref="H64:L64">
    <cfRule type="cellIs" dxfId="431" priority="85" operator="equal">
      <formula>LARGE($H64:$L64,2)</formula>
    </cfRule>
    <cfRule type="cellIs" dxfId="430" priority="86" operator="equal">
      <formula>LARGE($H64:$L64,1)</formula>
    </cfRule>
  </conditionalFormatting>
  <conditionalFormatting sqref="H77:L77">
    <cfRule type="cellIs" dxfId="429" priority="83" operator="equal">
      <formula>LARGE($H77:$L77,2)</formula>
    </cfRule>
    <cfRule type="cellIs" dxfId="428" priority="84" operator="equal">
      <formula>LARGE($H77:$L77,1)</formula>
    </cfRule>
  </conditionalFormatting>
  <conditionalFormatting sqref="H70:L70">
    <cfRule type="cellIs" dxfId="427" priority="81" operator="equal">
      <formula>LARGE($H70:$L70,2)</formula>
    </cfRule>
    <cfRule type="cellIs" dxfId="426" priority="82" operator="equal">
      <formula>LARGE($H70:$L70,1)</formula>
    </cfRule>
  </conditionalFormatting>
  <conditionalFormatting sqref="H68:L68">
    <cfRule type="cellIs" dxfId="425" priority="79" operator="equal">
      <formula>LARGE($H68:$L68,2)</formula>
    </cfRule>
    <cfRule type="cellIs" dxfId="424" priority="80" operator="equal">
      <formula>LARGE($H68:$L68,1)</formula>
    </cfRule>
  </conditionalFormatting>
  <conditionalFormatting sqref="H72:L72">
    <cfRule type="cellIs" dxfId="423" priority="77" operator="equal">
      <formula>LARGE($H72:$L72,2)</formula>
    </cfRule>
    <cfRule type="cellIs" dxfId="422" priority="78" operator="equal">
      <formula>LARGE($H72:$L72,1)</formula>
    </cfRule>
  </conditionalFormatting>
  <conditionalFormatting sqref="H75:L75">
    <cfRule type="cellIs" dxfId="421" priority="75" operator="equal">
      <formula>LARGE($H75:$L75,2)</formula>
    </cfRule>
    <cfRule type="cellIs" dxfId="420" priority="76" operator="equal">
      <formula>LARGE($H75:$L75,1)</formula>
    </cfRule>
  </conditionalFormatting>
  <conditionalFormatting sqref="H87:L87">
    <cfRule type="cellIs" dxfId="419" priority="73" operator="equal">
      <formula>LARGE($H87:$L87,2)</formula>
    </cfRule>
    <cfRule type="cellIs" dxfId="418" priority="74" operator="equal">
      <formula>LARGE($H87:$L87,1)</formula>
    </cfRule>
  </conditionalFormatting>
  <conditionalFormatting sqref="H93:L93">
    <cfRule type="cellIs" dxfId="417" priority="71" operator="equal">
      <formula>LARGE($H93:$L93,2)</formula>
    </cfRule>
    <cfRule type="cellIs" dxfId="416" priority="72" operator="equal">
      <formula>LARGE($H93:$L93,1)</formula>
    </cfRule>
  </conditionalFormatting>
  <conditionalFormatting sqref="H97:L97">
    <cfRule type="cellIs" dxfId="415" priority="69" operator="equal">
      <formula>LARGE($H97:$L97,2)</formula>
    </cfRule>
    <cfRule type="cellIs" dxfId="414" priority="70" operator="equal">
      <formula>LARGE($H97:$L97,1)</formula>
    </cfRule>
  </conditionalFormatting>
  <conditionalFormatting sqref="H83:L83">
    <cfRule type="cellIs" dxfId="413" priority="67" operator="equal">
      <formula>LARGE($H83:$L83,2)</formula>
    </cfRule>
    <cfRule type="cellIs" dxfId="412" priority="68" operator="equal">
      <formula>LARGE($H83:$L83,1)</formula>
    </cfRule>
  </conditionalFormatting>
  <conditionalFormatting sqref="H89:L89">
    <cfRule type="cellIs" dxfId="411" priority="65" operator="equal">
      <formula>LARGE($H89:$L89,2)</formula>
    </cfRule>
    <cfRule type="cellIs" dxfId="410" priority="66" operator="equal">
      <formula>LARGE($H89:$L89,1)</formula>
    </cfRule>
  </conditionalFormatting>
  <conditionalFormatting sqref="H85:L85">
    <cfRule type="cellIs" dxfId="409" priority="63" operator="equal">
      <formula>LARGE($H85:$L85,2)</formula>
    </cfRule>
    <cfRule type="cellIs" dxfId="408" priority="64" operator="equal">
      <formula>LARGE($H85:$L85,1)</formula>
    </cfRule>
  </conditionalFormatting>
  <conditionalFormatting sqref="H79:L79">
    <cfRule type="cellIs" dxfId="407" priority="61" operator="equal">
      <formula>LARGE($H79:$L79,2)</formula>
    </cfRule>
    <cfRule type="cellIs" dxfId="406" priority="62" operator="equal">
      <formula>LARGE($H79:$L79,1)</formula>
    </cfRule>
  </conditionalFormatting>
  <conditionalFormatting sqref="H81:L81">
    <cfRule type="cellIs" dxfId="405" priority="59" operator="equal">
      <formula>LARGE($H81:$L81,2)</formula>
    </cfRule>
    <cfRule type="cellIs" dxfId="404" priority="60" operator="equal">
      <formula>LARGE($H81:$L81,1)</formula>
    </cfRule>
  </conditionalFormatting>
  <conditionalFormatting sqref="H91:L91">
    <cfRule type="cellIs" dxfId="403" priority="57" operator="equal">
      <formula>LARGE($H91:$L91,2)</formula>
    </cfRule>
    <cfRule type="cellIs" dxfId="402" priority="58" operator="equal">
      <formula>LARGE($H91:$L91,1)</formula>
    </cfRule>
  </conditionalFormatting>
  <conditionalFormatting sqref="H95:L95">
    <cfRule type="cellIs" dxfId="401" priority="55" operator="equal">
      <formula>LARGE($H95:$L95,2)</formula>
    </cfRule>
    <cfRule type="cellIs" dxfId="400" priority="56" operator="equal">
      <formula>LARGE($H95:$L95,1)</formula>
    </cfRule>
  </conditionalFormatting>
  <conditionalFormatting sqref="H108:L108">
    <cfRule type="cellIs" dxfId="399" priority="53" operator="equal">
      <formula>LARGE($H108:$L108,2)</formula>
    </cfRule>
    <cfRule type="cellIs" dxfId="398" priority="54" operator="equal">
      <formula>LARGE($H108:$L108,1)</formula>
    </cfRule>
  </conditionalFormatting>
  <conditionalFormatting sqref="H104:L104">
    <cfRule type="cellIs" dxfId="397" priority="51" operator="equal">
      <formula>LARGE($H104:$L104,2)</formula>
    </cfRule>
    <cfRule type="cellIs" dxfId="396" priority="52" operator="equal">
      <formula>LARGE($H104:$L104,1)</formula>
    </cfRule>
  </conditionalFormatting>
  <conditionalFormatting sqref="H101:L101">
    <cfRule type="cellIs" dxfId="395" priority="49" operator="equal">
      <formula>LARGE($H101:$L101,2)</formula>
    </cfRule>
    <cfRule type="cellIs" dxfId="394" priority="50" operator="equal">
      <formula>LARGE($H101:$L101,1)</formula>
    </cfRule>
  </conditionalFormatting>
  <conditionalFormatting sqref="H99:L99">
    <cfRule type="cellIs" dxfId="393" priority="47" operator="equal">
      <formula>LARGE($H99:$L99,2)</formula>
    </cfRule>
    <cfRule type="cellIs" dxfId="392" priority="48" operator="equal">
      <formula>LARGE($H99:$L99,1)</formula>
    </cfRule>
  </conditionalFormatting>
  <conditionalFormatting sqref="H106:L106">
    <cfRule type="cellIs" dxfId="391" priority="45" operator="equal">
      <formula>LARGE($H106:$L106,2)</formula>
    </cfRule>
    <cfRule type="cellIs" dxfId="390" priority="46" operator="equal">
      <formula>LARGE($H106:$L106,1)</formula>
    </cfRule>
  </conditionalFormatting>
  <conditionalFormatting sqref="H120:L120">
    <cfRule type="cellIs" dxfId="389" priority="43" operator="equal">
      <formula>LARGE($H120:$L120,2)</formula>
    </cfRule>
    <cfRule type="cellIs" dxfId="388" priority="44" operator="equal">
      <formula>LARGE($H120:$L120,1)</formula>
    </cfRule>
  </conditionalFormatting>
  <conditionalFormatting sqref="H114:L114">
    <cfRule type="cellIs" dxfId="387" priority="41" operator="equal">
      <formula>LARGE($H114:$L114,2)</formula>
    </cfRule>
    <cfRule type="cellIs" dxfId="386" priority="42" operator="equal">
      <formula>LARGE($H114:$L114,1)</formula>
    </cfRule>
  </conditionalFormatting>
  <conditionalFormatting sqref="H112:L112">
    <cfRule type="cellIs" dxfId="385" priority="39" operator="equal">
      <formula>LARGE($H112:$L112,2)</formula>
    </cfRule>
    <cfRule type="cellIs" dxfId="384" priority="40" operator="equal">
      <formula>LARGE($H112:$L112,1)</formula>
    </cfRule>
  </conditionalFormatting>
  <conditionalFormatting sqref="H110:L110">
    <cfRule type="cellIs" dxfId="383" priority="37" operator="equal">
      <formula>LARGE($H110:$L110,2)</formula>
    </cfRule>
    <cfRule type="cellIs" dxfId="382" priority="38" operator="equal">
      <formula>LARGE($H110:$L110,1)</formula>
    </cfRule>
  </conditionalFormatting>
  <conditionalFormatting sqref="H130:L130">
    <cfRule type="cellIs" dxfId="381" priority="35" operator="equal">
      <formula>LARGE($H130:$L130,2)</formula>
    </cfRule>
    <cfRule type="cellIs" dxfId="380" priority="36" operator="equal">
      <formula>LARGE($H130:$L130,1)</formula>
    </cfRule>
  </conditionalFormatting>
  <conditionalFormatting sqref="H126:L126">
    <cfRule type="cellIs" dxfId="379" priority="33" operator="equal">
      <formula>LARGE($H126:$L126,2)</formula>
    </cfRule>
    <cfRule type="cellIs" dxfId="378" priority="34" operator="equal">
      <formula>LARGE($H126:$L126,1)</formula>
    </cfRule>
  </conditionalFormatting>
  <conditionalFormatting sqref="H116:L116">
    <cfRule type="cellIs" dxfId="377" priority="31" operator="equal">
      <formula>LARGE($H116:$L116,2)</formula>
    </cfRule>
    <cfRule type="cellIs" dxfId="376" priority="32" operator="equal">
      <formula>LARGE($H116:$L116,1)</formula>
    </cfRule>
  </conditionalFormatting>
  <conditionalFormatting sqref="H118:L118">
    <cfRule type="cellIs" dxfId="375" priority="29" operator="equal">
      <formula>LARGE($H118:$L118,2)</formula>
    </cfRule>
    <cfRule type="cellIs" dxfId="374" priority="30" operator="equal">
      <formula>LARGE($H118:$L118,1)</formula>
    </cfRule>
  </conditionalFormatting>
  <conditionalFormatting sqref="H136:L136">
    <cfRule type="cellIs" dxfId="373" priority="27" operator="equal">
      <formula>LARGE($H136:$L136,2)</formula>
    </cfRule>
    <cfRule type="cellIs" dxfId="372" priority="28" operator="equal">
      <formula>LARGE($H136:$L136,1)</formula>
    </cfRule>
  </conditionalFormatting>
  <conditionalFormatting sqref="H132:L132">
    <cfRule type="cellIs" dxfId="371" priority="25" operator="equal">
      <formula>LARGE($H132:$L132,2)</formula>
    </cfRule>
    <cfRule type="cellIs" dxfId="370" priority="26" operator="equal">
      <formula>LARGE($H132:$L132,1)</formula>
    </cfRule>
  </conditionalFormatting>
  <conditionalFormatting sqref="H122:L122">
    <cfRule type="cellIs" dxfId="369" priority="23" operator="equal">
      <formula>LARGE($H122:$L122,2)</formula>
    </cfRule>
    <cfRule type="cellIs" dxfId="368" priority="24" operator="equal">
      <formula>LARGE($H122:$L122,1)</formula>
    </cfRule>
  </conditionalFormatting>
  <conditionalFormatting sqref="H124:L124">
    <cfRule type="cellIs" dxfId="367" priority="21" operator="equal">
      <formula>LARGE($H124:$L124,2)</formula>
    </cfRule>
    <cfRule type="cellIs" dxfId="366" priority="22" operator="equal">
      <formula>LARGE($H124:$L124,1)</formula>
    </cfRule>
  </conditionalFormatting>
  <conditionalFormatting sqref="H134:L134">
    <cfRule type="cellIs" dxfId="365" priority="19" operator="equal">
      <formula>LARGE($H134:$L134,2)</formula>
    </cfRule>
    <cfRule type="cellIs" dxfId="364" priority="20" operator="equal">
      <formula>LARGE($H134:$L134,1)</formula>
    </cfRule>
  </conditionalFormatting>
  <conditionalFormatting sqref="H128:L128">
    <cfRule type="cellIs" dxfId="363" priority="17" operator="equal">
      <formula>LARGE($H128:$L128,2)</formula>
    </cfRule>
    <cfRule type="cellIs" dxfId="362" priority="18" operator="equal">
      <formula>LARGE($H128:$L128,1)</formula>
    </cfRule>
  </conditionalFormatting>
  <conditionalFormatting sqref="H145:L145">
    <cfRule type="cellIs" dxfId="361" priority="15" operator="equal">
      <formula>LARGE($H145:$L145,2)</formula>
    </cfRule>
    <cfRule type="cellIs" dxfId="360" priority="16" operator="equal">
      <formula>LARGE($H145:$L145,1)</formula>
    </cfRule>
  </conditionalFormatting>
  <conditionalFormatting sqref="H140:L140">
    <cfRule type="cellIs" dxfId="359" priority="13" operator="equal">
      <formula>LARGE($H140:$L140,2)</formula>
    </cfRule>
    <cfRule type="cellIs" dxfId="358" priority="14" operator="equal">
      <formula>LARGE($H140:$L140,1)</formula>
    </cfRule>
  </conditionalFormatting>
  <conditionalFormatting sqref="H138:L138">
    <cfRule type="cellIs" dxfId="357" priority="11" operator="equal">
      <formula>LARGE($H138:$L138,2)</formula>
    </cfRule>
    <cfRule type="cellIs" dxfId="356" priority="12" operator="equal">
      <formula>LARGE($H138:$L138,1)</formula>
    </cfRule>
  </conditionalFormatting>
  <conditionalFormatting sqref="H143:L143">
    <cfRule type="cellIs" dxfId="355" priority="9" operator="equal">
      <formula>LARGE($H143:$L143,2)</formula>
    </cfRule>
    <cfRule type="cellIs" dxfId="354" priority="10" operator="equal">
      <formula>LARGE($H143:$L143,1)</formula>
    </cfRule>
  </conditionalFormatting>
  <conditionalFormatting sqref="H150:L150">
    <cfRule type="cellIs" dxfId="353" priority="7" operator="equal">
      <formula>LARGE($H150:$L150,2)</formula>
    </cfRule>
    <cfRule type="cellIs" dxfId="352" priority="8" operator="equal">
      <formula>LARGE($H150:$L150,1)</formula>
    </cfRule>
  </conditionalFormatting>
  <conditionalFormatting sqref="H147:L147">
    <cfRule type="cellIs" dxfId="351" priority="5" operator="equal">
      <formula>LARGE($H147:$L147,2)</formula>
    </cfRule>
    <cfRule type="cellIs" dxfId="350" priority="6" operator="equal">
      <formula>LARGE($H147:$L147,1)</formula>
    </cfRule>
  </conditionalFormatting>
  <conditionalFormatting sqref="H157:L157">
    <cfRule type="cellIs" dxfId="349" priority="3" operator="equal">
      <formula>LARGE($H157:$L157,2)</formula>
    </cfRule>
    <cfRule type="cellIs" dxfId="348" priority="4" operator="equal">
      <formula>LARGE($H157:$L157,1)</formula>
    </cfRule>
  </conditionalFormatting>
  <conditionalFormatting sqref="E165:L165">
    <cfRule type="cellIs" dxfId="347" priority="1" operator="equal">
      <formula>LARGE($E165:$L165,2)</formula>
    </cfRule>
    <cfRule type="cellIs" dxfId="346" priority="2" operator="equal">
      <formula>LARGE($E165:$L165,1)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2394"/>
  <sheetViews>
    <sheetView view="pageBreakPreview" zoomScaleNormal="171" zoomScaleSheetLayoutView="100" workbookViewId="0">
      <selection activeCell="E106" sqref="E106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4" width="10.140625" customWidth="1"/>
    <col min="15" max="16" width="10.28515625" customWidth="1"/>
    <col min="17" max="19" width="11.7109375" customWidth="1"/>
  </cols>
  <sheetData>
    <row r="1" spans="1:19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9" ht="15" customHeight="1" x14ac:dyDescent="0.25">
      <c r="C2" s="38" t="s">
        <v>232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9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9" ht="17.100000000000001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407" t="s">
        <v>39</v>
      </c>
      <c r="R4" s="407" t="s">
        <v>211</v>
      </c>
      <c r="S4" s="366" t="s">
        <v>33</v>
      </c>
    </row>
    <row r="5" spans="1:19" ht="15.75" x14ac:dyDescent="0.25">
      <c r="B5" s="513" t="s">
        <v>102</v>
      </c>
      <c r="C5" s="513"/>
      <c r="D5" s="408"/>
      <c r="E5" s="14"/>
      <c r="F5" s="7"/>
      <c r="G5" s="52" t="s">
        <v>38</v>
      </c>
      <c r="H5" s="410" t="s">
        <v>34</v>
      </c>
      <c r="I5" s="35"/>
      <c r="J5" s="6"/>
      <c r="K5" s="7"/>
      <c r="L5" s="7"/>
      <c r="M5" s="7"/>
      <c r="N5" s="35"/>
      <c r="O5" s="43"/>
      <c r="P5" s="96"/>
      <c r="Q5" s="408"/>
      <c r="R5" s="408"/>
      <c r="S5" s="367"/>
    </row>
    <row r="6" spans="1:19" ht="15.75" x14ac:dyDescent="0.25">
      <c r="B6" s="513"/>
      <c r="C6" s="513"/>
      <c r="D6" s="408"/>
      <c r="E6" s="14"/>
      <c r="F6" s="7"/>
      <c r="G6" s="7"/>
      <c r="H6" s="410"/>
      <c r="I6" s="35"/>
      <c r="J6" s="7"/>
      <c r="K6" s="7"/>
      <c r="L6" s="7"/>
      <c r="M6" s="7"/>
      <c r="N6" s="35"/>
      <c r="O6" s="317"/>
      <c r="P6" s="318"/>
      <c r="Q6" s="408"/>
      <c r="R6" s="408"/>
      <c r="S6" s="367"/>
    </row>
    <row r="7" spans="1:19" ht="15.75" x14ac:dyDescent="0.25">
      <c r="B7" s="424"/>
      <c r="C7" s="424"/>
      <c r="D7" s="408"/>
      <c r="E7" s="15"/>
      <c r="F7" s="8"/>
      <c r="G7" s="8"/>
      <c r="H7" s="8"/>
      <c r="I7" s="35"/>
      <c r="J7" s="7"/>
      <c r="K7" s="8"/>
      <c r="L7" s="8"/>
      <c r="M7" s="8"/>
      <c r="N7" s="35"/>
      <c r="O7" s="319"/>
      <c r="P7" s="320"/>
      <c r="Q7" s="408"/>
      <c r="R7" s="408"/>
      <c r="S7" s="367"/>
    </row>
    <row r="8" spans="1:19" ht="25.5" customHeight="1" x14ac:dyDescent="0.25">
      <c r="A8" s="279" t="s">
        <v>123</v>
      </c>
      <c r="B8" s="280" t="s">
        <v>36</v>
      </c>
      <c r="C8" s="281" t="s">
        <v>31</v>
      </c>
      <c r="D8" s="365"/>
      <c r="E8" s="305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5</v>
      </c>
      <c r="L8" s="294" t="s">
        <v>6</v>
      </c>
      <c r="M8" s="294" t="s">
        <v>7</v>
      </c>
      <c r="N8" s="294" t="s">
        <v>101</v>
      </c>
      <c r="O8" s="321" t="s">
        <v>32</v>
      </c>
      <c r="P8" s="322" t="s">
        <v>40</v>
      </c>
      <c r="Q8" s="409"/>
      <c r="R8" s="409"/>
      <c r="S8" s="368"/>
    </row>
    <row r="9" spans="1:19" ht="18" customHeight="1" x14ac:dyDescent="0.25">
      <c r="A9" s="53">
        <v>1</v>
      </c>
      <c r="B9" s="54">
        <v>1263</v>
      </c>
      <c r="C9" s="55" t="s">
        <v>126</v>
      </c>
      <c r="D9" s="131">
        <f t="shared" ref="D9:D31" si="0">(LARGE(H9:N9,1)-LARGE(H9:N9,2))</f>
        <v>14</v>
      </c>
      <c r="E9" s="132">
        <v>67</v>
      </c>
      <c r="F9" s="132">
        <v>0</v>
      </c>
      <c r="G9" s="132">
        <v>0</v>
      </c>
      <c r="H9" s="132">
        <v>67</v>
      </c>
      <c r="I9" s="132">
        <v>75</v>
      </c>
      <c r="J9" s="132">
        <v>25</v>
      </c>
      <c r="K9" s="132">
        <v>0</v>
      </c>
      <c r="L9" s="132">
        <v>1</v>
      </c>
      <c r="M9" s="132">
        <v>14</v>
      </c>
      <c r="N9" s="132">
        <v>89</v>
      </c>
      <c r="O9" s="132">
        <v>0</v>
      </c>
      <c r="P9" s="132">
        <v>0</v>
      </c>
      <c r="Q9" s="132">
        <v>271</v>
      </c>
      <c r="R9" s="132">
        <v>412</v>
      </c>
      <c r="S9" s="133">
        <f t="shared" ref="S9:S31" si="1">Q9/R9</f>
        <v>0.65776699029126218</v>
      </c>
    </row>
    <row r="10" spans="1:19" ht="18" customHeight="1" x14ac:dyDescent="0.25">
      <c r="A10" s="71">
        <v>2</v>
      </c>
      <c r="B10" s="72">
        <v>1263</v>
      </c>
      <c r="C10" s="73" t="s">
        <v>128</v>
      </c>
      <c r="D10" s="134">
        <f t="shared" si="0"/>
        <v>22</v>
      </c>
      <c r="E10" s="135">
        <v>63</v>
      </c>
      <c r="F10" s="135">
        <v>0</v>
      </c>
      <c r="G10" s="135">
        <v>0</v>
      </c>
      <c r="H10" s="135">
        <v>63</v>
      </c>
      <c r="I10" s="135">
        <v>79</v>
      </c>
      <c r="J10" s="135">
        <v>12</v>
      </c>
      <c r="K10" s="135">
        <v>0</v>
      </c>
      <c r="L10" s="135">
        <v>1</v>
      </c>
      <c r="M10" s="135">
        <v>13</v>
      </c>
      <c r="N10" s="135">
        <v>101</v>
      </c>
      <c r="O10" s="135">
        <v>0</v>
      </c>
      <c r="P10" s="135">
        <v>0</v>
      </c>
      <c r="Q10" s="135">
        <v>269</v>
      </c>
      <c r="R10" s="135">
        <v>411</v>
      </c>
      <c r="S10" s="136">
        <f t="shared" si="1"/>
        <v>0.65450121654501214</v>
      </c>
    </row>
    <row r="11" spans="1:19" ht="18" customHeight="1" x14ac:dyDescent="0.25">
      <c r="A11" s="59" t="s">
        <v>224</v>
      </c>
      <c r="B11" s="60">
        <v>1263</v>
      </c>
      <c r="C11" s="61" t="s">
        <v>11</v>
      </c>
      <c r="D11" s="137">
        <f t="shared" si="0"/>
        <v>36</v>
      </c>
      <c r="E11" s="138">
        <v>130</v>
      </c>
      <c r="F11" s="138">
        <v>0</v>
      </c>
      <c r="G11" s="138">
        <v>0</v>
      </c>
      <c r="H11" s="138">
        <v>130</v>
      </c>
      <c r="I11" s="138">
        <v>154</v>
      </c>
      <c r="J11" s="138">
        <v>37</v>
      </c>
      <c r="K11" s="138">
        <v>0</v>
      </c>
      <c r="L11" s="138">
        <v>2</v>
      </c>
      <c r="M11" s="138">
        <v>27</v>
      </c>
      <c r="N11" s="138">
        <v>190</v>
      </c>
      <c r="O11" s="138">
        <v>0</v>
      </c>
      <c r="P11" s="138">
        <v>0</v>
      </c>
      <c r="Q11" s="138">
        <v>540</v>
      </c>
      <c r="R11" s="138">
        <v>823</v>
      </c>
      <c r="S11" s="139">
        <f t="shared" si="1"/>
        <v>0.65613608748481167</v>
      </c>
    </row>
    <row r="12" spans="1:19" ht="18" customHeight="1" x14ac:dyDescent="0.25">
      <c r="A12" s="71">
        <v>3</v>
      </c>
      <c r="B12" s="72">
        <v>1264</v>
      </c>
      <c r="C12" s="73" t="s">
        <v>126</v>
      </c>
      <c r="D12" s="134">
        <f t="shared" si="0"/>
        <v>27</v>
      </c>
      <c r="E12" s="135">
        <v>106</v>
      </c>
      <c r="F12" s="135">
        <v>4</v>
      </c>
      <c r="G12" s="135">
        <v>2</v>
      </c>
      <c r="H12" s="135">
        <v>112</v>
      </c>
      <c r="I12" s="135">
        <v>132</v>
      </c>
      <c r="J12" s="135">
        <v>29</v>
      </c>
      <c r="K12" s="135">
        <v>2</v>
      </c>
      <c r="L12" s="135">
        <v>5</v>
      </c>
      <c r="M12" s="135">
        <v>37</v>
      </c>
      <c r="N12" s="135">
        <v>159</v>
      </c>
      <c r="O12" s="135">
        <v>0</v>
      </c>
      <c r="P12" s="135">
        <v>1</v>
      </c>
      <c r="Q12" s="135">
        <v>477</v>
      </c>
      <c r="R12" s="135">
        <v>728</v>
      </c>
      <c r="S12" s="136">
        <f t="shared" si="1"/>
        <v>0.65521978021978022</v>
      </c>
    </row>
    <row r="13" spans="1:19" ht="18" customHeight="1" x14ac:dyDescent="0.25">
      <c r="A13" s="59" t="s">
        <v>224</v>
      </c>
      <c r="B13" s="60">
        <v>1264</v>
      </c>
      <c r="C13" s="61" t="s">
        <v>9</v>
      </c>
      <c r="D13" s="137">
        <f t="shared" si="0"/>
        <v>27</v>
      </c>
      <c r="E13" s="138">
        <v>106</v>
      </c>
      <c r="F13" s="138">
        <v>4</v>
      </c>
      <c r="G13" s="138">
        <v>2</v>
      </c>
      <c r="H13" s="138">
        <v>112</v>
      </c>
      <c r="I13" s="138">
        <v>132</v>
      </c>
      <c r="J13" s="138">
        <v>29</v>
      </c>
      <c r="K13" s="138">
        <v>2</v>
      </c>
      <c r="L13" s="138">
        <v>5</v>
      </c>
      <c r="M13" s="138">
        <v>37</v>
      </c>
      <c r="N13" s="138">
        <v>159</v>
      </c>
      <c r="O13" s="138">
        <v>0</v>
      </c>
      <c r="P13" s="138">
        <v>1</v>
      </c>
      <c r="Q13" s="138">
        <v>477</v>
      </c>
      <c r="R13" s="138">
        <v>728</v>
      </c>
      <c r="S13" s="139">
        <f t="shared" si="1"/>
        <v>0.65521978021978022</v>
      </c>
    </row>
    <row r="14" spans="1:19" ht="18" customHeight="1" x14ac:dyDescent="0.25">
      <c r="A14" s="71">
        <v>4</v>
      </c>
      <c r="B14" s="72">
        <v>1265</v>
      </c>
      <c r="C14" s="73" t="s">
        <v>126</v>
      </c>
      <c r="D14" s="134">
        <f t="shared" si="0"/>
        <v>11</v>
      </c>
      <c r="E14" s="135">
        <v>81</v>
      </c>
      <c r="F14" s="135">
        <v>1</v>
      </c>
      <c r="G14" s="135">
        <v>1</v>
      </c>
      <c r="H14" s="135">
        <v>83</v>
      </c>
      <c r="I14" s="135">
        <v>71</v>
      </c>
      <c r="J14" s="135">
        <v>7</v>
      </c>
      <c r="K14" s="135">
        <v>0</v>
      </c>
      <c r="L14" s="135">
        <v>1</v>
      </c>
      <c r="M14" s="135">
        <v>26</v>
      </c>
      <c r="N14" s="135">
        <v>94</v>
      </c>
      <c r="O14" s="135">
        <v>0</v>
      </c>
      <c r="P14" s="135">
        <v>1</v>
      </c>
      <c r="Q14" s="135">
        <v>283</v>
      </c>
      <c r="R14" s="135">
        <v>427</v>
      </c>
      <c r="S14" s="136">
        <f t="shared" si="1"/>
        <v>0.66276346604215453</v>
      </c>
    </row>
    <row r="15" spans="1:19" ht="18" customHeight="1" x14ac:dyDescent="0.25">
      <c r="A15" s="65">
        <v>5</v>
      </c>
      <c r="B15" s="66">
        <v>1265</v>
      </c>
      <c r="C15" s="67" t="s">
        <v>128</v>
      </c>
      <c r="D15" s="140">
        <f t="shared" si="0"/>
        <v>16</v>
      </c>
      <c r="E15" s="141">
        <v>60</v>
      </c>
      <c r="F15" s="141">
        <v>2</v>
      </c>
      <c r="G15" s="141">
        <v>0</v>
      </c>
      <c r="H15" s="141">
        <v>62</v>
      </c>
      <c r="I15" s="141">
        <v>97</v>
      </c>
      <c r="J15" s="141">
        <v>13</v>
      </c>
      <c r="K15" s="141">
        <v>4</v>
      </c>
      <c r="L15" s="141">
        <v>6</v>
      </c>
      <c r="M15" s="141">
        <v>32</v>
      </c>
      <c r="N15" s="141">
        <v>81</v>
      </c>
      <c r="O15" s="141">
        <v>0</v>
      </c>
      <c r="P15" s="141">
        <v>2</v>
      </c>
      <c r="Q15" s="141">
        <v>297</v>
      </c>
      <c r="R15" s="141">
        <v>427</v>
      </c>
      <c r="S15" s="142">
        <f t="shared" si="1"/>
        <v>0.6955503512880562</v>
      </c>
    </row>
    <row r="16" spans="1:19" ht="18" customHeight="1" x14ac:dyDescent="0.25">
      <c r="A16" s="59" t="s">
        <v>224</v>
      </c>
      <c r="B16" s="60">
        <v>1265</v>
      </c>
      <c r="C16" s="61" t="s">
        <v>11</v>
      </c>
      <c r="D16" s="137">
        <f t="shared" si="0"/>
        <v>7</v>
      </c>
      <c r="E16" s="138">
        <v>141</v>
      </c>
      <c r="F16" s="138">
        <v>3</v>
      </c>
      <c r="G16" s="138">
        <v>1</v>
      </c>
      <c r="H16" s="138">
        <v>145</v>
      </c>
      <c r="I16" s="138">
        <v>168</v>
      </c>
      <c r="J16" s="138">
        <v>20</v>
      </c>
      <c r="K16" s="138">
        <v>4</v>
      </c>
      <c r="L16" s="138">
        <v>7</v>
      </c>
      <c r="M16" s="138">
        <v>58</v>
      </c>
      <c r="N16" s="138">
        <v>175</v>
      </c>
      <c r="O16" s="138">
        <v>0</v>
      </c>
      <c r="P16" s="138">
        <v>3</v>
      </c>
      <c r="Q16" s="138">
        <v>580</v>
      </c>
      <c r="R16" s="138">
        <v>854</v>
      </c>
      <c r="S16" s="139">
        <f t="shared" si="1"/>
        <v>0.67915690866510536</v>
      </c>
    </row>
    <row r="17" spans="1:19" ht="18" customHeight="1" x14ac:dyDescent="0.25">
      <c r="A17" s="65">
        <v>6</v>
      </c>
      <c r="B17" s="66">
        <v>1266</v>
      </c>
      <c r="C17" s="67" t="s">
        <v>126</v>
      </c>
      <c r="D17" s="140">
        <f t="shared" si="0"/>
        <v>35</v>
      </c>
      <c r="E17" s="141">
        <v>149</v>
      </c>
      <c r="F17" s="141">
        <v>3</v>
      </c>
      <c r="G17" s="141">
        <v>2</v>
      </c>
      <c r="H17" s="141">
        <v>154</v>
      </c>
      <c r="I17" s="141">
        <v>119</v>
      </c>
      <c r="J17" s="141">
        <v>13</v>
      </c>
      <c r="K17" s="141">
        <v>1</v>
      </c>
      <c r="L17" s="141">
        <v>1</v>
      </c>
      <c r="M17" s="141">
        <v>25</v>
      </c>
      <c r="N17" s="141">
        <v>103</v>
      </c>
      <c r="O17" s="141">
        <v>0</v>
      </c>
      <c r="P17" s="141">
        <v>1</v>
      </c>
      <c r="Q17" s="141">
        <v>417</v>
      </c>
      <c r="R17" s="141">
        <v>589</v>
      </c>
      <c r="S17" s="142">
        <f t="shared" si="1"/>
        <v>0.70797962648556878</v>
      </c>
    </row>
    <row r="18" spans="1:19" ht="18" customHeight="1" x14ac:dyDescent="0.25">
      <c r="A18" s="71">
        <v>7</v>
      </c>
      <c r="B18" s="72">
        <v>1266</v>
      </c>
      <c r="C18" s="73" t="s">
        <v>128</v>
      </c>
      <c r="D18" s="134">
        <f t="shared" si="0"/>
        <v>12</v>
      </c>
      <c r="E18" s="135">
        <v>122</v>
      </c>
      <c r="F18" s="135">
        <v>1</v>
      </c>
      <c r="G18" s="135">
        <v>1</v>
      </c>
      <c r="H18" s="135">
        <v>124</v>
      </c>
      <c r="I18" s="135">
        <v>125</v>
      </c>
      <c r="J18" s="135">
        <v>5</v>
      </c>
      <c r="K18" s="135">
        <v>0</v>
      </c>
      <c r="L18" s="135">
        <v>3</v>
      </c>
      <c r="M18" s="135">
        <v>16</v>
      </c>
      <c r="N18" s="135">
        <v>137</v>
      </c>
      <c r="O18" s="135">
        <v>0</v>
      </c>
      <c r="P18" s="135">
        <v>6</v>
      </c>
      <c r="Q18" s="135">
        <v>416</v>
      </c>
      <c r="R18" s="135">
        <v>589</v>
      </c>
      <c r="S18" s="136">
        <f t="shared" si="1"/>
        <v>0.70628183361629882</v>
      </c>
    </row>
    <row r="19" spans="1:19" ht="18" customHeight="1" x14ac:dyDescent="0.25">
      <c r="A19" s="59" t="s">
        <v>224</v>
      </c>
      <c r="B19" s="60">
        <v>1266</v>
      </c>
      <c r="C19" s="61" t="s">
        <v>11</v>
      </c>
      <c r="D19" s="137">
        <f t="shared" si="0"/>
        <v>34</v>
      </c>
      <c r="E19" s="138">
        <v>271</v>
      </c>
      <c r="F19" s="138">
        <v>4</v>
      </c>
      <c r="G19" s="138">
        <v>3</v>
      </c>
      <c r="H19" s="138">
        <v>278</v>
      </c>
      <c r="I19" s="138">
        <v>244</v>
      </c>
      <c r="J19" s="138">
        <v>18</v>
      </c>
      <c r="K19" s="138">
        <v>1</v>
      </c>
      <c r="L19" s="138">
        <v>4</v>
      </c>
      <c r="M19" s="138">
        <v>41</v>
      </c>
      <c r="N19" s="138">
        <v>240</v>
      </c>
      <c r="O19" s="138">
        <v>0</v>
      </c>
      <c r="P19" s="138">
        <v>7</v>
      </c>
      <c r="Q19" s="138">
        <v>833</v>
      </c>
      <c r="R19" s="138">
        <v>1178</v>
      </c>
      <c r="S19" s="139">
        <f t="shared" si="1"/>
        <v>0.70713073005093374</v>
      </c>
    </row>
    <row r="20" spans="1:19" ht="18" customHeight="1" x14ac:dyDescent="0.25">
      <c r="A20" s="65">
        <v>8</v>
      </c>
      <c r="B20" s="66">
        <v>1267</v>
      </c>
      <c r="C20" s="67" t="s">
        <v>126</v>
      </c>
      <c r="D20" s="140">
        <f t="shared" si="0"/>
        <v>3</v>
      </c>
      <c r="E20" s="141">
        <v>20</v>
      </c>
      <c r="F20" s="141">
        <v>2</v>
      </c>
      <c r="G20" s="141">
        <v>0</v>
      </c>
      <c r="H20" s="141">
        <v>22</v>
      </c>
      <c r="I20" s="141">
        <v>32</v>
      </c>
      <c r="J20" s="141">
        <v>6</v>
      </c>
      <c r="K20" s="141">
        <v>0</v>
      </c>
      <c r="L20" s="141">
        <v>0</v>
      </c>
      <c r="M20" s="141">
        <v>3</v>
      </c>
      <c r="N20" s="141">
        <v>29</v>
      </c>
      <c r="O20" s="141">
        <v>0</v>
      </c>
      <c r="P20" s="141">
        <v>0</v>
      </c>
      <c r="Q20" s="141">
        <v>92</v>
      </c>
      <c r="R20" s="141">
        <v>165</v>
      </c>
      <c r="S20" s="142">
        <f t="shared" si="1"/>
        <v>0.55757575757575761</v>
      </c>
    </row>
    <row r="21" spans="1:19" ht="18" customHeight="1" x14ac:dyDescent="0.25">
      <c r="A21" s="59" t="s">
        <v>224</v>
      </c>
      <c r="B21" s="60">
        <v>1267</v>
      </c>
      <c r="C21" s="61" t="s">
        <v>9</v>
      </c>
      <c r="D21" s="137">
        <f t="shared" si="0"/>
        <v>3</v>
      </c>
      <c r="E21" s="138">
        <v>20</v>
      </c>
      <c r="F21" s="138">
        <v>2</v>
      </c>
      <c r="G21" s="138">
        <v>0</v>
      </c>
      <c r="H21" s="138">
        <v>22</v>
      </c>
      <c r="I21" s="138">
        <v>32</v>
      </c>
      <c r="J21" s="138">
        <v>6</v>
      </c>
      <c r="K21" s="138">
        <v>0</v>
      </c>
      <c r="L21" s="138">
        <v>0</v>
      </c>
      <c r="M21" s="138">
        <v>3</v>
      </c>
      <c r="N21" s="138">
        <v>29</v>
      </c>
      <c r="O21" s="138">
        <v>0</v>
      </c>
      <c r="P21" s="138">
        <v>0</v>
      </c>
      <c r="Q21" s="138">
        <v>92</v>
      </c>
      <c r="R21" s="138">
        <v>165</v>
      </c>
      <c r="S21" s="139">
        <f t="shared" si="1"/>
        <v>0.55757575757575761</v>
      </c>
    </row>
    <row r="22" spans="1:19" ht="18" customHeight="1" x14ac:dyDescent="0.25">
      <c r="A22" s="65">
        <v>9</v>
      </c>
      <c r="B22" s="66">
        <v>1268</v>
      </c>
      <c r="C22" s="67" t="s">
        <v>126</v>
      </c>
      <c r="D22" s="140">
        <f t="shared" si="0"/>
        <v>63</v>
      </c>
      <c r="E22" s="141">
        <v>86</v>
      </c>
      <c r="F22" s="141">
        <v>1</v>
      </c>
      <c r="G22" s="141">
        <v>0</v>
      </c>
      <c r="H22" s="141">
        <v>87</v>
      </c>
      <c r="I22" s="141">
        <v>150</v>
      </c>
      <c r="J22" s="141">
        <v>78</v>
      </c>
      <c r="K22" s="141">
        <v>0</v>
      </c>
      <c r="L22" s="141">
        <v>0</v>
      </c>
      <c r="M22" s="141">
        <v>9</v>
      </c>
      <c r="N22" s="141">
        <v>53</v>
      </c>
      <c r="O22" s="141">
        <v>0</v>
      </c>
      <c r="P22" s="141">
        <v>2</v>
      </c>
      <c r="Q22" s="141">
        <v>379</v>
      </c>
      <c r="R22" s="141">
        <v>611</v>
      </c>
      <c r="S22" s="142">
        <f t="shared" si="1"/>
        <v>0.62029459901800332</v>
      </c>
    </row>
    <row r="23" spans="1:19" ht="18" customHeight="1" x14ac:dyDescent="0.25">
      <c r="A23" s="59" t="s">
        <v>224</v>
      </c>
      <c r="B23" s="60">
        <v>1268</v>
      </c>
      <c r="C23" s="61" t="s">
        <v>9</v>
      </c>
      <c r="D23" s="137">
        <f t="shared" si="0"/>
        <v>63</v>
      </c>
      <c r="E23" s="138">
        <v>86</v>
      </c>
      <c r="F23" s="138">
        <v>1</v>
      </c>
      <c r="G23" s="138">
        <v>0</v>
      </c>
      <c r="H23" s="138">
        <v>87</v>
      </c>
      <c r="I23" s="138">
        <v>150</v>
      </c>
      <c r="J23" s="138">
        <v>78</v>
      </c>
      <c r="K23" s="138">
        <v>0</v>
      </c>
      <c r="L23" s="138">
        <v>0</v>
      </c>
      <c r="M23" s="138">
        <v>9</v>
      </c>
      <c r="N23" s="138">
        <v>53</v>
      </c>
      <c r="O23" s="138">
        <v>0</v>
      </c>
      <c r="P23" s="138">
        <v>2</v>
      </c>
      <c r="Q23" s="138">
        <v>379</v>
      </c>
      <c r="R23" s="138">
        <v>611</v>
      </c>
      <c r="S23" s="139">
        <f t="shared" si="1"/>
        <v>0.62029459901800332</v>
      </c>
    </row>
    <row r="24" spans="1:19" ht="18" customHeight="1" x14ac:dyDescent="0.25">
      <c r="A24" s="65">
        <v>10</v>
      </c>
      <c r="B24" s="66">
        <v>1269</v>
      </c>
      <c r="C24" s="67" t="s">
        <v>126</v>
      </c>
      <c r="D24" s="140">
        <f t="shared" si="0"/>
        <v>19</v>
      </c>
      <c r="E24" s="141">
        <v>45</v>
      </c>
      <c r="F24" s="141">
        <v>0</v>
      </c>
      <c r="G24" s="141">
        <v>0</v>
      </c>
      <c r="H24" s="141">
        <v>45</v>
      </c>
      <c r="I24" s="141">
        <v>64</v>
      </c>
      <c r="J24" s="141">
        <v>4</v>
      </c>
      <c r="K24" s="141">
        <v>0</v>
      </c>
      <c r="L24" s="141">
        <v>1</v>
      </c>
      <c r="M24" s="141">
        <v>7</v>
      </c>
      <c r="N24" s="141">
        <v>44</v>
      </c>
      <c r="O24" s="141">
        <v>0</v>
      </c>
      <c r="P24" s="141">
        <v>2</v>
      </c>
      <c r="Q24" s="141">
        <v>167</v>
      </c>
      <c r="R24" s="141">
        <v>229</v>
      </c>
      <c r="S24" s="142">
        <f t="shared" si="1"/>
        <v>0.72925764192139741</v>
      </c>
    </row>
    <row r="25" spans="1:19" ht="18" customHeight="1" x14ac:dyDescent="0.25">
      <c r="A25" s="59" t="s">
        <v>224</v>
      </c>
      <c r="B25" s="60">
        <v>1269</v>
      </c>
      <c r="C25" s="61" t="s">
        <v>9</v>
      </c>
      <c r="D25" s="137">
        <f t="shared" si="0"/>
        <v>19</v>
      </c>
      <c r="E25" s="138">
        <v>45</v>
      </c>
      <c r="F25" s="138">
        <v>0</v>
      </c>
      <c r="G25" s="138">
        <v>0</v>
      </c>
      <c r="H25" s="138">
        <v>45</v>
      </c>
      <c r="I25" s="138">
        <v>64</v>
      </c>
      <c r="J25" s="138">
        <v>4</v>
      </c>
      <c r="K25" s="138">
        <v>0</v>
      </c>
      <c r="L25" s="138">
        <v>1</v>
      </c>
      <c r="M25" s="138">
        <v>7</v>
      </c>
      <c r="N25" s="138">
        <v>44</v>
      </c>
      <c r="O25" s="138">
        <v>0</v>
      </c>
      <c r="P25" s="138">
        <v>2</v>
      </c>
      <c r="Q25" s="138">
        <v>167</v>
      </c>
      <c r="R25" s="138">
        <v>229</v>
      </c>
      <c r="S25" s="139">
        <f t="shared" si="1"/>
        <v>0.72925764192139741</v>
      </c>
    </row>
    <row r="26" spans="1:19" ht="18" customHeight="1" x14ac:dyDescent="0.25">
      <c r="A26" s="65">
        <v>11</v>
      </c>
      <c r="B26" s="66">
        <v>1271</v>
      </c>
      <c r="C26" s="67" t="s">
        <v>126</v>
      </c>
      <c r="D26" s="140">
        <f t="shared" si="0"/>
        <v>47</v>
      </c>
      <c r="E26" s="141">
        <v>105</v>
      </c>
      <c r="F26" s="141">
        <v>0</v>
      </c>
      <c r="G26" s="141">
        <v>0</v>
      </c>
      <c r="H26" s="141">
        <v>105</v>
      </c>
      <c r="I26" s="141">
        <v>58</v>
      </c>
      <c r="J26" s="141">
        <v>5</v>
      </c>
      <c r="K26" s="141">
        <v>1</v>
      </c>
      <c r="L26" s="141">
        <v>2</v>
      </c>
      <c r="M26" s="141">
        <v>4</v>
      </c>
      <c r="N26" s="141">
        <v>39</v>
      </c>
      <c r="O26" s="141">
        <v>0</v>
      </c>
      <c r="P26" s="141">
        <v>2</v>
      </c>
      <c r="Q26" s="141">
        <v>216</v>
      </c>
      <c r="R26" s="141">
        <v>310</v>
      </c>
      <c r="S26" s="142">
        <f t="shared" si="1"/>
        <v>0.6967741935483871</v>
      </c>
    </row>
    <row r="27" spans="1:19" ht="18" customHeight="1" x14ac:dyDescent="0.25">
      <c r="A27" s="59" t="s">
        <v>224</v>
      </c>
      <c r="B27" s="60">
        <v>1271</v>
      </c>
      <c r="C27" s="61" t="s">
        <v>9</v>
      </c>
      <c r="D27" s="137">
        <f t="shared" si="0"/>
        <v>47</v>
      </c>
      <c r="E27" s="138">
        <v>105</v>
      </c>
      <c r="F27" s="138">
        <v>0</v>
      </c>
      <c r="G27" s="138">
        <v>0</v>
      </c>
      <c r="H27" s="138">
        <v>105</v>
      </c>
      <c r="I27" s="138">
        <v>58</v>
      </c>
      <c r="J27" s="138">
        <v>5</v>
      </c>
      <c r="K27" s="138">
        <v>1</v>
      </c>
      <c r="L27" s="138">
        <v>2</v>
      </c>
      <c r="M27" s="138">
        <v>4</v>
      </c>
      <c r="N27" s="138">
        <v>39</v>
      </c>
      <c r="O27" s="138">
        <v>0</v>
      </c>
      <c r="P27" s="138">
        <v>2</v>
      </c>
      <c r="Q27" s="138">
        <v>216</v>
      </c>
      <c r="R27" s="138">
        <v>310</v>
      </c>
      <c r="S27" s="139">
        <f t="shared" si="1"/>
        <v>0.6967741935483871</v>
      </c>
    </row>
    <row r="28" spans="1:19" ht="18" customHeight="1" x14ac:dyDescent="0.25">
      <c r="A28" s="65">
        <v>12</v>
      </c>
      <c r="B28" s="66">
        <v>1272</v>
      </c>
      <c r="C28" s="67" t="s">
        <v>126</v>
      </c>
      <c r="D28" s="140">
        <f t="shared" si="0"/>
        <v>20</v>
      </c>
      <c r="E28" s="141">
        <v>59</v>
      </c>
      <c r="F28" s="141">
        <v>0</v>
      </c>
      <c r="G28" s="141">
        <v>0</v>
      </c>
      <c r="H28" s="141">
        <v>59</v>
      </c>
      <c r="I28" s="141">
        <v>39</v>
      </c>
      <c r="J28" s="141">
        <v>2</v>
      </c>
      <c r="K28" s="141">
        <v>0</v>
      </c>
      <c r="L28" s="141">
        <v>0</v>
      </c>
      <c r="M28" s="141">
        <v>0</v>
      </c>
      <c r="N28" s="141">
        <v>11</v>
      </c>
      <c r="O28" s="141">
        <v>0</v>
      </c>
      <c r="P28" s="141">
        <v>0</v>
      </c>
      <c r="Q28" s="141">
        <v>111</v>
      </c>
      <c r="R28" s="141">
        <v>159</v>
      </c>
      <c r="S28" s="142">
        <f t="shared" si="1"/>
        <v>0.69811320754716977</v>
      </c>
    </row>
    <row r="29" spans="1:19" ht="18" customHeight="1" x14ac:dyDescent="0.25">
      <c r="A29" s="59" t="s">
        <v>224</v>
      </c>
      <c r="B29" s="60">
        <v>1272</v>
      </c>
      <c r="C29" s="61" t="s">
        <v>9</v>
      </c>
      <c r="D29" s="137">
        <f t="shared" si="0"/>
        <v>20</v>
      </c>
      <c r="E29" s="138">
        <v>59</v>
      </c>
      <c r="F29" s="138">
        <v>0</v>
      </c>
      <c r="G29" s="138">
        <v>0</v>
      </c>
      <c r="H29" s="138">
        <v>59</v>
      </c>
      <c r="I29" s="138">
        <v>39</v>
      </c>
      <c r="J29" s="138">
        <v>2</v>
      </c>
      <c r="K29" s="138">
        <v>0</v>
      </c>
      <c r="L29" s="138">
        <v>0</v>
      </c>
      <c r="M29" s="138">
        <v>0</v>
      </c>
      <c r="N29" s="138">
        <v>11</v>
      </c>
      <c r="O29" s="138">
        <v>0</v>
      </c>
      <c r="P29" s="138">
        <v>0</v>
      </c>
      <c r="Q29" s="138">
        <v>111</v>
      </c>
      <c r="R29" s="138">
        <v>159</v>
      </c>
      <c r="S29" s="139">
        <f t="shared" si="1"/>
        <v>0.69811320754716977</v>
      </c>
    </row>
    <row r="30" spans="1:19" ht="18" customHeight="1" x14ac:dyDescent="0.25">
      <c r="A30" s="65">
        <v>13</v>
      </c>
      <c r="B30" s="66">
        <v>1273</v>
      </c>
      <c r="C30" s="67" t="s">
        <v>126</v>
      </c>
      <c r="D30" s="140">
        <f t="shared" si="0"/>
        <v>68</v>
      </c>
      <c r="E30" s="141">
        <v>128</v>
      </c>
      <c r="F30" s="141">
        <v>0</v>
      </c>
      <c r="G30" s="141">
        <v>1</v>
      </c>
      <c r="H30" s="141">
        <v>129</v>
      </c>
      <c r="I30" s="141">
        <v>61</v>
      </c>
      <c r="J30" s="141">
        <v>38</v>
      </c>
      <c r="K30" s="141">
        <v>1</v>
      </c>
      <c r="L30" s="141">
        <v>0</v>
      </c>
      <c r="M30" s="141">
        <v>2</v>
      </c>
      <c r="N30" s="141">
        <v>6</v>
      </c>
      <c r="O30" s="141">
        <v>0</v>
      </c>
      <c r="P30" s="141">
        <v>1</v>
      </c>
      <c r="Q30" s="141">
        <v>238</v>
      </c>
      <c r="R30" s="141">
        <v>287</v>
      </c>
      <c r="S30" s="142">
        <f t="shared" si="1"/>
        <v>0.82926829268292679</v>
      </c>
    </row>
    <row r="31" spans="1:19" ht="18" customHeight="1" x14ac:dyDescent="0.25">
      <c r="A31" s="77" t="s">
        <v>224</v>
      </c>
      <c r="B31" s="78">
        <v>1273</v>
      </c>
      <c r="C31" s="79" t="s">
        <v>9</v>
      </c>
      <c r="D31" s="152">
        <f t="shared" si="0"/>
        <v>68</v>
      </c>
      <c r="E31" s="145">
        <v>128</v>
      </c>
      <c r="F31" s="145">
        <v>0</v>
      </c>
      <c r="G31" s="145">
        <v>1</v>
      </c>
      <c r="H31" s="145">
        <v>129</v>
      </c>
      <c r="I31" s="145">
        <v>61</v>
      </c>
      <c r="J31" s="145">
        <v>38</v>
      </c>
      <c r="K31" s="145">
        <v>1</v>
      </c>
      <c r="L31" s="145">
        <v>0</v>
      </c>
      <c r="M31" s="145">
        <v>2</v>
      </c>
      <c r="N31" s="145">
        <v>6</v>
      </c>
      <c r="O31" s="145">
        <v>0</v>
      </c>
      <c r="P31" s="145">
        <v>1</v>
      </c>
      <c r="Q31" s="145">
        <v>238</v>
      </c>
      <c r="R31" s="145">
        <v>287</v>
      </c>
      <c r="S31" s="146">
        <f t="shared" si="1"/>
        <v>0.82926829268292679</v>
      </c>
    </row>
    <row r="32" spans="1:19" ht="11.1" customHeight="1" x14ac:dyDescent="0.25">
      <c r="B32" s="2"/>
      <c r="C32" s="2"/>
      <c r="D32" s="2"/>
    </row>
    <row r="33" spans="1:19" ht="18" customHeight="1" x14ac:dyDescent="0.3">
      <c r="A33" s="427" t="s">
        <v>43</v>
      </c>
      <c r="B33" s="405"/>
      <c r="C33" s="406"/>
      <c r="D33" s="407" t="s">
        <v>35</v>
      </c>
      <c r="E33" s="512" t="s">
        <v>236</v>
      </c>
      <c r="F33" s="51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407" t="s">
        <v>39</v>
      </c>
      <c r="R33" s="407" t="s">
        <v>211</v>
      </c>
      <c r="S33" s="366" t="s">
        <v>33</v>
      </c>
    </row>
    <row r="34" spans="1:19" ht="15.95" customHeight="1" x14ac:dyDescent="0.25">
      <c r="A34" s="431" t="s">
        <v>123</v>
      </c>
      <c r="B34" s="425" t="s">
        <v>25</v>
      </c>
      <c r="C34" s="425" t="s">
        <v>26</v>
      </c>
      <c r="D34" s="408"/>
      <c r="E34" s="14"/>
      <c r="F34" s="7"/>
      <c r="G34" s="52" t="s">
        <v>38</v>
      </c>
      <c r="H34" s="410" t="s">
        <v>34</v>
      </c>
      <c r="I34" s="35"/>
      <c r="J34" s="6"/>
      <c r="K34" s="7"/>
      <c r="L34" s="7"/>
      <c r="M34" s="7"/>
      <c r="N34" s="35"/>
      <c r="O34" s="43"/>
      <c r="P34" s="96"/>
      <c r="Q34" s="408"/>
      <c r="R34" s="408"/>
      <c r="S34" s="367"/>
    </row>
    <row r="35" spans="1:19" ht="15.75" x14ac:dyDescent="0.25">
      <c r="A35" s="432"/>
      <c r="B35" s="360"/>
      <c r="C35" s="360"/>
      <c r="D35" s="408"/>
      <c r="E35" s="14"/>
      <c r="F35" s="7"/>
      <c r="G35" s="7"/>
      <c r="H35" s="410"/>
      <c r="I35" s="35"/>
      <c r="J35" s="7"/>
      <c r="K35" s="7"/>
      <c r="L35" s="7"/>
      <c r="M35" s="7"/>
      <c r="N35" s="35"/>
      <c r="O35" s="317"/>
      <c r="P35" s="318"/>
      <c r="Q35" s="408"/>
      <c r="R35" s="408"/>
      <c r="S35" s="367"/>
    </row>
    <row r="36" spans="1:19" ht="15.75" x14ac:dyDescent="0.25">
      <c r="A36" s="432"/>
      <c r="B36" s="360"/>
      <c r="C36" s="360"/>
      <c r="D36" s="408"/>
      <c r="E36" s="15"/>
      <c r="F36" s="8"/>
      <c r="G36" s="8"/>
      <c r="H36" s="8"/>
      <c r="I36" s="35"/>
      <c r="J36" s="7"/>
      <c r="K36" s="8"/>
      <c r="L36" s="8"/>
      <c r="M36" s="8"/>
      <c r="N36" s="35"/>
      <c r="O36" s="319"/>
      <c r="P36" s="320"/>
      <c r="Q36" s="408"/>
      <c r="R36" s="408"/>
      <c r="S36" s="367"/>
    </row>
    <row r="37" spans="1:19" ht="30" customHeight="1" x14ac:dyDescent="0.25">
      <c r="A37" s="433"/>
      <c r="B37" s="360"/>
      <c r="C37" s="426"/>
      <c r="D37" s="365"/>
      <c r="E37" s="297" t="s">
        <v>0</v>
      </c>
      <c r="F37" s="296" t="s">
        <v>2</v>
      </c>
      <c r="G37" s="296" t="s">
        <v>8</v>
      </c>
      <c r="H37" s="296" t="s">
        <v>34</v>
      </c>
      <c r="I37" s="296" t="s">
        <v>1</v>
      </c>
      <c r="J37" s="296" t="s">
        <v>4</v>
      </c>
      <c r="K37" s="296" t="s">
        <v>5</v>
      </c>
      <c r="L37" s="296" t="s">
        <v>6</v>
      </c>
      <c r="M37" s="296" t="s">
        <v>7</v>
      </c>
      <c r="N37" s="296" t="s">
        <v>101</v>
      </c>
      <c r="O37" s="321" t="s">
        <v>32</v>
      </c>
      <c r="P37" s="322" t="s">
        <v>40</v>
      </c>
      <c r="Q37" s="409"/>
      <c r="R37" s="409"/>
      <c r="S37" s="368"/>
    </row>
    <row r="38" spans="1:19" s="30" customFormat="1" ht="18" customHeight="1" x14ac:dyDescent="0.25">
      <c r="A38" s="434" t="s">
        <v>224</v>
      </c>
      <c r="B38" s="517">
        <v>10</v>
      </c>
      <c r="C38" s="517">
        <v>13</v>
      </c>
      <c r="D38" s="210">
        <f>(LARGE(H38:N38,1)-LARGE(H38:N38,2))</f>
        <v>10</v>
      </c>
      <c r="E38" s="125">
        <f>SUM(E9:E31)/2</f>
        <v>1091</v>
      </c>
      <c r="F38" s="125">
        <f t="shared" ref="F38:R38" si="2">SUM(F9:F31)/2</f>
        <v>14</v>
      </c>
      <c r="G38" s="125">
        <f t="shared" si="2"/>
        <v>7</v>
      </c>
      <c r="H38" s="155">
        <f t="shared" si="2"/>
        <v>1112</v>
      </c>
      <c r="I38" s="155">
        <f t="shared" si="2"/>
        <v>1102</v>
      </c>
      <c r="J38" s="155">
        <f t="shared" si="2"/>
        <v>237</v>
      </c>
      <c r="K38" s="155">
        <f t="shared" si="2"/>
        <v>9</v>
      </c>
      <c r="L38" s="155">
        <f t="shared" si="2"/>
        <v>21</v>
      </c>
      <c r="M38" s="155">
        <f t="shared" si="2"/>
        <v>188</v>
      </c>
      <c r="N38" s="155">
        <f t="shared" si="2"/>
        <v>946</v>
      </c>
      <c r="O38" s="125">
        <f t="shared" si="2"/>
        <v>0</v>
      </c>
      <c r="P38" s="125">
        <f t="shared" si="2"/>
        <v>18</v>
      </c>
      <c r="Q38" s="210">
        <f>SUM(H38:P38)</f>
        <v>3633</v>
      </c>
      <c r="R38" s="125">
        <f t="shared" si="2"/>
        <v>5344</v>
      </c>
      <c r="S38" s="126">
        <f>Q38/R38</f>
        <v>0.67982784431137722</v>
      </c>
    </row>
    <row r="39" spans="1:19" s="30" customFormat="1" ht="18" customHeight="1" x14ac:dyDescent="0.25">
      <c r="A39" s="435"/>
      <c r="B39" s="517"/>
      <c r="C39" s="517"/>
      <c r="D39" s="127">
        <f t="shared" ref="D39:Q39" si="3">D38/$Q38</f>
        <v>2.7525461051472614E-3</v>
      </c>
      <c r="E39" s="127">
        <f t="shared" si="3"/>
        <v>0.30030278007156619</v>
      </c>
      <c r="F39" s="127">
        <f t="shared" si="3"/>
        <v>3.8535645472061657E-3</v>
      </c>
      <c r="G39" s="127">
        <f t="shared" si="3"/>
        <v>1.9267822736030828E-3</v>
      </c>
      <c r="H39" s="127">
        <f t="shared" si="3"/>
        <v>0.30608312689237543</v>
      </c>
      <c r="I39" s="127">
        <f t="shared" si="3"/>
        <v>0.30333058078722819</v>
      </c>
      <c r="J39" s="127">
        <f t="shared" si="3"/>
        <v>6.5235342691990092E-2</v>
      </c>
      <c r="K39" s="127">
        <f t="shared" si="3"/>
        <v>2.477291494632535E-3</v>
      </c>
      <c r="L39" s="127">
        <f t="shared" si="3"/>
        <v>5.7803468208092483E-3</v>
      </c>
      <c r="M39" s="127">
        <f t="shared" si="3"/>
        <v>5.1747866776768514E-2</v>
      </c>
      <c r="N39" s="127">
        <f t="shared" si="3"/>
        <v>0.26039086154693092</v>
      </c>
      <c r="O39" s="127">
        <f t="shared" si="3"/>
        <v>0</v>
      </c>
      <c r="P39" s="127">
        <f t="shared" si="3"/>
        <v>4.9545829892650699E-3</v>
      </c>
      <c r="Q39" s="207">
        <f t="shared" si="3"/>
        <v>1</v>
      </c>
      <c r="R39" s="128"/>
      <c r="S39" s="128"/>
    </row>
    <row r="40" spans="1:19" ht="11.1" customHeight="1" x14ac:dyDescent="0.25">
      <c r="B40" s="2"/>
      <c r="C40" s="2"/>
      <c r="D40" s="2"/>
    </row>
    <row r="41" spans="1:19" ht="18" customHeight="1" x14ac:dyDescent="0.3">
      <c r="A41" s="427" t="s">
        <v>43</v>
      </c>
      <c r="B41" s="405"/>
      <c r="C41" s="406"/>
      <c r="D41" s="407" t="s">
        <v>35</v>
      </c>
      <c r="E41" s="512" t="s">
        <v>237</v>
      </c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407" t="s">
        <v>39</v>
      </c>
      <c r="R41" s="407" t="s">
        <v>211</v>
      </c>
      <c r="S41" s="366" t="s">
        <v>33</v>
      </c>
    </row>
    <row r="42" spans="1:19" ht="15.95" customHeight="1" x14ac:dyDescent="0.25">
      <c r="A42" s="431" t="s">
        <v>123</v>
      </c>
      <c r="B42" s="425" t="s">
        <v>25</v>
      </c>
      <c r="C42" s="425" t="s">
        <v>26</v>
      </c>
      <c r="D42" s="408"/>
      <c r="E42" s="415"/>
      <c r="F42" s="416"/>
      <c r="G42" s="421"/>
      <c r="H42" s="416"/>
      <c r="I42" s="35"/>
      <c r="J42" s="6"/>
      <c r="K42" s="7"/>
      <c r="L42" s="7"/>
      <c r="M42" s="7"/>
      <c r="N42" s="35"/>
      <c r="O42" s="43"/>
      <c r="P42" s="96"/>
      <c r="Q42" s="408"/>
      <c r="R42" s="408"/>
      <c r="S42" s="367"/>
    </row>
    <row r="43" spans="1:19" ht="15.75" x14ac:dyDescent="0.25">
      <c r="A43" s="432"/>
      <c r="B43" s="360"/>
      <c r="C43" s="360"/>
      <c r="D43" s="408"/>
      <c r="E43" s="417"/>
      <c r="F43" s="418"/>
      <c r="G43" s="422"/>
      <c r="H43" s="418"/>
      <c r="I43" s="35"/>
      <c r="J43" s="7"/>
      <c r="K43" s="7"/>
      <c r="L43" s="7"/>
      <c r="M43" s="7"/>
      <c r="N43" s="35"/>
      <c r="O43" s="317"/>
      <c r="P43" s="318"/>
      <c r="Q43" s="408"/>
      <c r="R43" s="408"/>
      <c r="S43" s="367"/>
    </row>
    <row r="44" spans="1:19" ht="15.75" x14ac:dyDescent="0.25">
      <c r="A44" s="432"/>
      <c r="B44" s="360"/>
      <c r="C44" s="360"/>
      <c r="D44" s="408"/>
      <c r="E44" s="456"/>
      <c r="F44" s="450"/>
      <c r="G44" s="451"/>
      <c r="H44" s="450"/>
      <c r="I44" s="35"/>
      <c r="J44" s="7"/>
      <c r="K44" s="8"/>
      <c r="L44" s="8"/>
      <c r="M44" s="8"/>
      <c r="N44" s="35"/>
      <c r="O44" s="319"/>
      <c r="P44" s="320"/>
      <c r="Q44" s="408"/>
      <c r="R44" s="408"/>
      <c r="S44" s="367"/>
    </row>
    <row r="45" spans="1:19" ht="28.5" customHeight="1" x14ac:dyDescent="0.25">
      <c r="A45" s="433"/>
      <c r="B45" s="360"/>
      <c r="C45" s="426"/>
      <c r="D45" s="365"/>
      <c r="E45" s="457" t="s">
        <v>0</v>
      </c>
      <c r="F45" s="453"/>
      <c r="G45" s="454" t="s">
        <v>2</v>
      </c>
      <c r="H45" s="453"/>
      <c r="I45" s="296" t="s">
        <v>1</v>
      </c>
      <c r="J45" s="296" t="s">
        <v>4</v>
      </c>
      <c r="K45" s="296" t="s">
        <v>5</v>
      </c>
      <c r="L45" s="296" t="s">
        <v>6</v>
      </c>
      <c r="M45" s="296" t="s">
        <v>7</v>
      </c>
      <c r="N45" s="296" t="s">
        <v>101</v>
      </c>
      <c r="O45" s="321" t="s">
        <v>32</v>
      </c>
      <c r="P45" s="322" t="s">
        <v>40</v>
      </c>
      <c r="Q45" s="409"/>
      <c r="R45" s="409"/>
      <c r="S45" s="368"/>
    </row>
    <row r="46" spans="1:19" s="30" customFormat="1" ht="18" customHeight="1" x14ac:dyDescent="0.25">
      <c r="A46" s="434" t="s">
        <v>224</v>
      </c>
      <c r="B46" s="517">
        <v>10</v>
      </c>
      <c r="C46" s="517">
        <v>13</v>
      </c>
      <c r="D46" s="210">
        <f>(LARGE(E46:N46,1)-LARGE(E46:N46,2))</f>
        <v>7</v>
      </c>
      <c r="E46" s="411">
        <f>ROUND(G38/2,0)+E38</f>
        <v>1095</v>
      </c>
      <c r="F46" s="412"/>
      <c r="G46" s="411">
        <f>INT(G38/2)+F38</f>
        <v>17</v>
      </c>
      <c r="H46" s="412"/>
      <c r="I46" s="125">
        <f t="shared" ref="I46:P46" si="4">I38</f>
        <v>1102</v>
      </c>
      <c r="J46" s="125">
        <f t="shared" si="4"/>
        <v>237</v>
      </c>
      <c r="K46" s="125">
        <f t="shared" si="4"/>
        <v>9</v>
      </c>
      <c r="L46" s="125">
        <f t="shared" si="4"/>
        <v>21</v>
      </c>
      <c r="M46" s="155">
        <f t="shared" si="4"/>
        <v>188</v>
      </c>
      <c r="N46" s="155">
        <f t="shared" si="4"/>
        <v>946</v>
      </c>
      <c r="O46" s="125">
        <f t="shared" si="4"/>
        <v>0</v>
      </c>
      <c r="P46" s="125">
        <f t="shared" si="4"/>
        <v>18</v>
      </c>
      <c r="Q46" s="210">
        <f>INT(SUM(E46:P46))</f>
        <v>3633</v>
      </c>
      <c r="R46" s="125">
        <f>R38</f>
        <v>5344</v>
      </c>
      <c r="S46" s="126">
        <f>Q46/R46</f>
        <v>0.67982784431137722</v>
      </c>
    </row>
    <row r="47" spans="1:19" s="30" customFormat="1" ht="18" customHeight="1" x14ac:dyDescent="0.25">
      <c r="A47" s="435"/>
      <c r="B47" s="517"/>
      <c r="C47" s="517"/>
      <c r="D47" s="127">
        <f>D46/$Q46</f>
        <v>1.9267822736030828E-3</v>
      </c>
      <c r="E47" s="445">
        <f>E46/$Q46</f>
        <v>0.30140379851362509</v>
      </c>
      <c r="F47" s="446"/>
      <c r="G47" s="445">
        <f>G46/$Q46</f>
        <v>4.6793283787503444E-3</v>
      </c>
      <c r="H47" s="446"/>
      <c r="I47" s="127">
        <f t="shared" ref="I47:Q47" si="5">I46/$Q46</f>
        <v>0.30333058078722819</v>
      </c>
      <c r="J47" s="127">
        <f t="shared" si="5"/>
        <v>6.5235342691990092E-2</v>
      </c>
      <c r="K47" s="127">
        <f t="shared" si="5"/>
        <v>2.477291494632535E-3</v>
      </c>
      <c r="L47" s="127">
        <f t="shared" si="5"/>
        <v>5.7803468208092483E-3</v>
      </c>
      <c r="M47" s="127">
        <f t="shared" si="5"/>
        <v>5.1747866776768514E-2</v>
      </c>
      <c r="N47" s="127">
        <f t="shared" si="5"/>
        <v>0.26039086154693092</v>
      </c>
      <c r="O47" s="127">
        <f t="shared" si="5"/>
        <v>0</v>
      </c>
      <c r="P47" s="127">
        <f t="shared" si="5"/>
        <v>4.9545829892650699E-3</v>
      </c>
      <c r="Q47" s="207">
        <f t="shared" si="5"/>
        <v>1</v>
      </c>
      <c r="R47" s="128"/>
      <c r="S47" s="128"/>
    </row>
    <row r="48" spans="1:19" x14ac:dyDescent="0.25">
      <c r="B48" s="2"/>
      <c r="C48" s="2"/>
      <c r="D48" s="2"/>
    </row>
    <row r="49" spans="2:4" x14ac:dyDescent="0.25">
      <c r="B49" s="2"/>
      <c r="C49" s="2"/>
      <c r="D49" s="2"/>
    </row>
    <row r="50" spans="2:4" x14ac:dyDescent="0.25">
      <c r="B50" s="2"/>
      <c r="C50" s="2"/>
      <c r="D50" s="2"/>
    </row>
    <row r="51" spans="2:4" x14ac:dyDescent="0.25">
      <c r="B51" s="2"/>
      <c r="C51" s="2"/>
      <c r="D51" s="2"/>
    </row>
    <row r="52" spans="2:4" x14ac:dyDescent="0.25">
      <c r="B52" s="2"/>
      <c r="C52" s="2"/>
      <c r="D52" s="2"/>
    </row>
    <row r="53" spans="2:4" x14ac:dyDescent="0.25">
      <c r="B53" s="2"/>
      <c r="C53" s="2"/>
      <c r="D53" s="2"/>
    </row>
    <row r="54" spans="2:4" x14ac:dyDescent="0.25">
      <c r="B54" s="2"/>
      <c r="C54" s="2"/>
      <c r="D54" s="2"/>
    </row>
    <row r="55" spans="2:4" x14ac:dyDescent="0.25">
      <c r="B55" s="2"/>
      <c r="C55" s="2"/>
      <c r="D55" s="2"/>
    </row>
    <row r="56" spans="2:4" x14ac:dyDescent="0.25">
      <c r="B56" s="2"/>
      <c r="C56" s="2"/>
      <c r="D56" s="2"/>
    </row>
    <row r="57" spans="2:4" x14ac:dyDescent="0.25">
      <c r="B57" s="2"/>
      <c r="C57" s="2"/>
      <c r="D57" s="2"/>
    </row>
    <row r="58" spans="2:4" x14ac:dyDescent="0.25">
      <c r="B58" s="2"/>
      <c r="C58" s="2"/>
      <c r="D58" s="2"/>
    </row>
    <row r="59" spans="2:4" x14ac:dyDescent="0.25">
      <c r="B59" s="2"/>
      <c r="C59" s="2"/>
      <c r="D59" s="2"/>
    </row>
    <row r="60" spans="2:4" x14ac:dyDescent="0.25">
      <c r="B60" s="2"/>
      <c r="C60" s="2"/>
      <c r="D60" s="2"/>
    </row>
    <row r="61" spans="2:4" x14ac:dyDescent="0.25">
      <c r="B61" s="2"/>
      <c r="C61" s="2"/>
      <c r="D61" s="2"/>
    </row>
    <row r="62" spans="2:4" x14ac:dyDescent="0.25">
      <c r="B62" s="2"/>
      <c r="C62" s="2"/>
      <c r="D62" s="2"/>
    </row>
    <row r="63" spans="2:4" x14ac:dyDescent="0.25">
      <c r="B63" s="2"/>
      <c r="C63" s="2"/>
      <c r="D63" s="2"/>
    </row>
    <row r="64" spans="2:4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</sheetData>
  <mergeCells count="40">
    <mergeCell ref="R4:R8"/>
    <mergeCell ref="S4:S8"/>
    <mergeCell ref="D4:D8"/>
    <mergeCell ref="B5:C7"/>
    <mergeCell ref="E4:P4"/>
    <mergeCell ref="H5:H6"/>
    <mergeCell ref="Q4:Q8"/>
    <mergeCell ref="R41:R45"/>
    <mergeCell ref="S41:S45"/>
    <mergeCell ref="E33:P33"/>
    <mergeCell ref="A33:C33"/>
    <mergeCell ref="A34:A37"/>
    <mergeCell ref="B34:B37"/>
    <mergeCell ref="C34:C37"/>
    <mergeCell ref="D33:D37"/>
    <mergeCell ref="H34:H35"/>
    <mergeCell ref="Q33:Q37"/>
    <mergeCell ref="R33:R37"/>
    <mergeCell ref="S33:S37"/>
    <mergeCell ref="A38:A39"/>
    <mergeCell ref="B38:B39"/>
    <mergeCell ref="C38:C39"/>
    <mergeCell ref="A42:A45"/>
    <mergeCell ref="A41:C41"/>
    <mergeCell ref="D41:D45"/>
    <mergeCell ref="E41:P41"/>
    <mergeCell ref="C42:C45"/>
    <mergeCell ref="Q41:Q45"/>
    <mergeCell ref="B42:B45"/>
    <mergeCell ref="B46:B47"/>
    <mergeCell ref="C46:C47"/>
    <mergeCell ref="A46:A47"/>
    <mergeCell ref="E42:F44"/>
    <mergeCell ref="G42:H44"/>
    <mergeCell ref="E45:F45"/>
    <mergeCell ref="G45:H45"/>
    <mergeCell ref="E46:F46"/>
    <mergeCell ref="G46:H46"/>
    <mergeCell ref="E47:F47"/>
    <mergeCell ref="G47:H47"/>
  </mergeCells>
  <conditionalFormatting sqref="H11:N11">
    <cfRule type="cellIs" dxfId="345" priority="45" operator="equal">
      <formula>LARGE($H11:$N11,2)</formula>
    </cfRule>
    <cfRule type="cellIs" dxfId="344" priority="46" operator="equal">
      <formula>LARGE($H11:$N11,1)</formula>
    </cfRule>
  </conditionalFormatting>
  <conditionalFormatting sqref="H13:N13">
    <cfRule type="cellIs" dxfId="343" priority="21" operator="equal">
      <formula>LARGE($H13:$N13,2)</formula>
    </cfRule>
    <cfRule type="cellIs" dxfId="342" priority="22" operator="equal">
      <formula>LARGE($H13:$N13,1)</formula>
    </cfRule>
  </conditionalFormatting>
  <conditionalFormatting sqref="H16:N16">
    <cfRule type="cellIs" dxfId="341" priority="19" operator="equal">
      <formula>LARGE($H16:$N16,2)</formula>
    </cfRule>
    <cfRule type="cellIs" dxfId="340" priority="20" operator="equal">
      <formula>LARGE($H16:$N16,1)</formula>
    </cfRule>
  </conditionalFormatting>
  <conditionalFormatting sqref="H19:N19">
    <cfRule type="cellIs" dxfId="339" priority="17" operator="equal">
      <formula>LARGE($H19:$N19,2)</formula>
    </cfRule>
    <cfRule type="cellIs" dxfId="338" priority="18" operator="equal">
      <formula>LARGE($H19:$N19,1)</formula>
    </cfRule>
  </conditionalFormatting>
  <conditionalFormatting sqref="H21:N21">
    <cfRule type="cellIs" dxfId="337" priority="15" operator="equal">
      <formula>LARGE($H21:$N21,2)</formula>
    </cfRule>
    <cfRule type="cellIs" dxfId="336" priority="16" operator="equal">
      <formula>LARGE($H21:$N21,1)</formula>
    </cfRule>
  </conditionalFormatting>
  <conditionalFormatting sqref="H23:N23">
    <cfRule type="cellIs" dxfId="335" priority="13" operator="equal">
      <formula>LARGE($H23:$N23,2)</formula>
    </cfRule>
    <cfRule type="cellIs" dxfId="334" priority="14" operator="equal">
      <formula>LARGE($H23:$N23,1)</formula>
    </cfRule>
  </conditionalFormatting>
  <conditionalFormatting sqref="H25:N25">
    <cfRule type="cellIs" dxfId="333" priority="11" operator="equal">
      <formula>LARGE($H25:$N25,2)</formula>
    </cfRule>
    <cfRule type="cellIs" dxfId="332" priority="12" operator="equal">
      <formula>LARGE($H25:$N25,1)</formula>
    </cfRule>
  </conditionalFormatting>
  <conditionalFormatting sqref="H27:N27">
    <cfRule type="cellIs" dxfId="331" priority="9" operator="equal">
      <formula>LARGE($H27:$N27,2)</formula>
    </cfRule>
    <cfRule type="cellIs" dxfId="330" priority="10" operator="equal">
      <formula>LARGE($H27:$N27,1)</formula>
    </cfRule>
  </conditionalFormatting>
  <conditionalFormatting sqref="H29:N29">
    <cfRule type="cellIs" dxfId="329" priority="7" operator="equal">
      <formula>LARGE($H29:$N29,2)</formula>
    </cfRule>
    <cfRule type="cellIs" dxfId="328" priority="8" operator="equal">
      <formula>LARGE($H29:$N29,1)</formula>
    </cfRule>
  </conditionalFormatting>
  <conditionalFormatting sqref="H31:N31">
    <cfRule type="cellIs" dxfId="327" priority="5" operator="equal">
      <formula>LARGE($H31:$N31,2)</formula>
    </cfRule>
    <cfRule type="cellIs" dxfId="326" priority="6" operator="equal">
      <formula>LARGE($H31:$N31,1)</formula>
    </cfRule>
  </conditionalFormatting>
  <conditionalFormatting sqref="H38:N38">
    <cfRule type="cellIs" dxfId="325" priority="3" operator="equal">
      <formula>LARGE($H38:$N38,2)</formula>
    </cfRule>
    <cfRule type="cellIs" dxfId="324" priority="4" operator="equal">
      <formula>LARGE($H38:$N38,1)</formula>
    </cfRule>
  </conditionalFormatting>
  <conditionalFormatting sqref="E46:N46">
    <cfRule type="cellIs" dxfId="323" priority="1" operator="equal">
      <formula>LARGE($E46:$N46,2)</formula>
    </cfRule>
    <cfRule type="cellIs" dxfId="322" priority="2" operator="equal">
      <formula>LARGE($E46:$N46,1)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2254"/>
  <sheetViews>
    <sheetView view="pageBreakPreview" zoomScaleNormal="110" zoomScaleSheetLayoutView="100" workbookViewId="0">
      <selection activeCell="D38" sqref="D38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2" width="14.28515625" customWidth="1"/>
    <col min="13" max="13" width="14.5703125" customWidth="1"/>
    <col min="14" max="14" width="14.42578125" customWidth="1"/>
    <col min="15" max="15" width="14.140625" customWidth="1"/>
  </cols>
  <sheetData>
    <row r="1" spans="1:15" ht="25.5" customHeight="1" x14ac:dyDescent="0.25">
      <c r="C1" s="45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5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5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5" ht="17.100000000000001" customHeight="1" x14ac:dyDescent="0.3">
      <c r="A4" s="89"/>
      <c r="B4" s="90"/>
      <c r="C4" s="334"/>
      <c r="D4" s="407" t="s">
        <v>35</v>
      </c>
      <c r="E4" s="518" t="s">
        <v>233</v>
      </c>
      <c r="F4" s="518"/>
      <c r="G4" s="518"/>
      <c r="H4" s="518"/>
      <c r="I4" s="518"/>
      <c r="J4" s="518"/>
      <c r="K4" s="518"/>
      <c r="L4" s="518"/>
      <c r="M4" s="407" t="s">
        <v>39</v>
      </c>
      <c r="N4" s="407" t="s">
        <v>211</v>
      </c>
      <c r="O4" s="366" t="s">
        <v>33</v>
      </c>
    </row>
    <row r="5" spans="1:15" ht="15.75" x14ac:dyDescent="0.25">
      <c r="A5" s="89"/>
      <c r="B5" s="423" t="s">
        <v>104</v>
      </c>
      <c r="C5" s="443"/>
      <c r="D5" s="408"/>
      <c r="E5" s="14"/>
      <c r="F5" s="7"/>
      <c r="G5" s="52" t="s">
        <v>38</v>
      </c>
      <c r="H5" s="410" t="s">
        <v>34</v>
      </c>
      <c r="I5" s="205"/>
      <c r="J5" s="7"/>
      <c r="K5" s="43"/>
      <c r="L5" s="96"/>
      <c r="M5" s="408"/>
      <c r="N5" s="408"/>
      <c r="O5" s="367"/>
    </row>
    <row r="6" spans="1:15" ht="15.75" x14ac:dyDescent="0.25">
      <c r="A6" s="89"/>
      <c r="B6" s="423"/>
      <c r="C6" s="443"/>
      <c r="D6" s="408"/>
      <c r="E6" s="14"/>
      <c r="F6" s="7"/>
      <c r="G6" s="7"/>
      <c r="H6" s="410"/>
      <c r="I6" s="205"/>
      <c r="J6" s="7"/>
      <c r="K6" s="317"/>
      <c r="L6" s="318"/>
      <c r="M6" s="408"/>
      <c r="N6" s="408"/>
      <c r="O6" s="367"/>
    </row>
    <row r="7" spans="1:15" ht="15.75" x14ac:dyDescent="0.25">
      <c r="A7" s="335"/>
      <c r="B7" s="424"/>
      <c r="C7" s="444"/>
      <c r="D7" s="408"/>
      <c r="E7" s="15"/>
      <c r="F7" s="8"/>
      <c r="G7" s="8"/>
      <c r="H7" s="8"/>
      <c r="I7" s="205"/>
      <c r="J7" s="8"/>
      <c r="K7" s="319"/>
      <c r="L7" s="320"/>
      <c r="M7" s="408"/>
      <c r="N7" s="408"/>
      <c r="O7" s="367"/>
    </row>
    <row r="8" spans="1:15" ht="17.100000000000001" customHeight="1" x14ac:dyDescent="0.25">
      <c r="A8" s="279" t="s">
        <v>123</v>
      </c>
      <c r="B8" s="280" t="s">
        <v>36</v>
      </c>
      <c r="C8" s="281" t="s">
        <v>31</v>
      </c>
      <c r="D8" s="365"/>
      <c r="E8" s="305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7</v>
      </c>
      <c r="K8" s="321" t="s">
        <v>32</v>
      </c>
      <c r="L8" s="322" t="s">
        <v>40</v>
      </c>
      <c r="M8" s="409"/>
      <c r="N8" s="409"/>
      <c r="O8" s="368"/>
    </row>
    <row r="9" spans="1:15" ht="17.100000000000001" customHeight="1" x14ac:dyDescent="0.25">
      <c r="A9" s="53">
        <v>1</v>
      </c>
      <c r="B9" s="54">
        <v>1274</v>
      </c>
      <c r="C9" s="55" t="s">
        <v>126</v>
      </c>
      <c r="D9" s="131">
        <f t="shared" ref="D9:D72" si="0">(LARGE(H9:J9,1)-LARGE(H9:J9,2))</f>
        <v>87</v>
      </c>
      <c r="E9" s="132">
        <v>129</v>
      </c>
      <c r="F9" s="132">
        <v>3</v>
      </c>
      <c r="G9" s="132">
        <v>1</v>
      </c>
      <c r="H9" s="132">
        <v>133</v>
      </c>
      <c r="I9" s="132">
        <v>220</v>
      </c>
      <c r="J9" s="132">
        <v>99</v>
      </c>
      <c r="K9" s="132">
        <v>0</v>
      </c>
      <c r="L9" s="132">
        <v>7</v>
      </c>
      <c r="M9" s="132">
        <v>459</v>
      </c>
      <c r="N9" s="132">
        <v>681</v>
      </c>
      <c r="O9" s="133">
        <f t="shared" ref="O9:O72" si="1">M9/N9</f>
        <v>0.67400881057268724</v>
      </c>
    </row>
    <row r="10" spans="1:15" ht="17.100000000000001" customHeight="1" x14ac:dyDescent="0.25">
      <c r="A10" s="71">
        <v>2</v>
      </c>
      <c r="B10" s="72">
        <v>1274</v>
      </c>
      <c r="C10" s="73" t="s">
        <v>128</v>
      </c>
      <c r="D10" s="134">
        <f t="shared" si="0"/>
        <v>82</v>
      </c>
      <c r="E10" s="135">
        <v>132</v>
      </c>
      <c r="F10" s="135">
        <v>3</v>
      </c>
      <c r="G10" s="135">
        <v>1</v>
      </c>
      <c r="H10" s="135">
        <v>136</v>
      </c>
      <c r="I10" s="135">
        <v>218</v>
      </c>
      <c r="J10" s="135">
        <v>108</v>
      </c>
      <c r="K10" s="135">
        <v>0</v>
      </c>
      <c r="L10" s="135">
        <v>4</v>
      </c>
      <c r="M10" s="135">
        <v>466</v>
      </c>
      <c r="N10" s="135">
        <v>680</v>
      </c>
      <c r="O10" s="136">
        <f t="shared" si="1"/>
        <v>0.68529411764705883</v>
      </c>
    </row>
    <row r="11" spans="1:15" ht="17.100000000000001" customHeight="1" x14ac:dyDescent="0.25">
      <c r="A11" s="59" t="s">
        <v>225</v>
      </c>
      <c r="B11" s="60">
        <v>1274</v>
      </c>
      <c r="C11" s="61" t="s">
        <v>11</v>
      </c>
      <c r="D11" s="137">
        <f t="shared" si="0"/>
        <v>169</v>
      </c>
      <c r="E11" s="138">
        <v>261</v>
      </c>
      <c r="F11" s="138">
        <v>6</v>
      </c>
      <c r="G11" s="138">
        <v>2</v>
      </c>
      <c r="H11" s="138">
        <v>269</v>
      </c>
      <c r="I11" s="138">
        <v>438</v>
      </c>
      <c r="J11" s="138">
        <v>207</v>
      </c>
      <c r="K11" s="138">
        <v>0</v>
      </c>
      <c r="L11" s="138">
        <v>11</v>
      </c>
      <c r="M11" s="138">
        <v>925</v>
      </c>
      <c r="N11" s="138">
        <v>1361</v>
      </c>
      <c r="O11" s="139">
        <f t="shared" si="1"/>
        <v>0.67964731814842028</v>
      </c>
    </row>
    <row r="12" spans="1:15" ht="17.100000000000001" customHeight="1" x14ac:dyDescent="0.25">
      <c r="A12" s="71">
        <v>3</v>
      </c>
      <c r="B12" s="72">
        <v>1275</v>
      </c>
      <c r="C12" s="73" t="s">
        <v>126</v>
      </c>
      <c r="D12" s="134">
        <f t="shared" si="0"/>
        <v>140</v>
      </c>
      <c r="E12" s="135">
        <v>131</v>
      </c>
      <c r="F12" s="135">
        <v>0</v>
      </c>
      <c r="G12" s="135">
        <v>0</v>
      </c>
      <c r="H12" s="135">
        <v>131</v>
      </c>
      <c r="I12" s="135">
        <v>271</v>
      </c>
      <c r="J12" s="135">
        <v>54</v>
      </c>
      <c r="K12" s="135">
        <v>0</v>
      </c>
      <c r="L12" s="135">
        <v>4</v>
      </c>
      <c r="M12" s="135">
        <v>460</v>
      </c>
      <c r="N12" s="135">
        <v>646</v>
      </c>
      <c r="O12" s="136">
        <f t="shared" si="1"/>
        <v>0.71207430340557276</v>
      </c>
    </row>
    <row r="13" spans="1:15" ht="17.100000000000001" customHeight="1" x14ac:dyDescent="0.25">
      <c r="A13" s="65">
        <v>4</v>
      </c>
      <c r="B13" s="66">
        <v>1275</v>
      </c>
      <c r="C13" s="67" t="s">
        <v>128</v>
      </c>
      <c r="D13" s="140">
        <f t="shared" si="0"/>
        <v>72</v>
      </c>
      <c r="E13" s="141">
        <v>131</v>
      </c>
      <c r="F13" s="141">
        <v>3</v>
      </c>
      <c r="G13" s="141">
        <v>0</v>
      </c>
      <c r="H13" s="141">
        <v>134</v>
      </c>
      <c r="I13" s="141">
        <v>206</v>
      </c>
      <c r="J13" s="141">
        <v>87</v>
      </c>
      <c r="K13" s="141">
        <v>0</v>
      </c>
      <c r="L13" s="141">
        <v>4</v>
      </c>
      <c r="M13" s="141">
        <v>431</v>
      </c>
      <c r="N13" s="141">
        <v>645</v>
      </c>
      <c r="O13" s="142">
        <f t="shared" si="1"/>
        <v>0.66821705426356592</v>
      </c>
    </row>
    <row r="14" spans="1:15" ht="17.100000000000001" customHeight="1" x14ac:dyDescent="0.25">
      <c r="A14" s="59" t="s">
        <v>225</v>
      </c>
      <c r="B14" s="60">
        <v>1275</v>
      </c>
      <c r="C14" s="61" t="s">
        <v>11</v>
      </c>
      <c r="D14" s="137">
        <f t="shared" si="0"/>
        <v>212</v>
      </c>
      <c r="E14" s="138">
        <v>262</v>
      </c>
      <c r="F14" s="138">
        <v>3</v>
      </c>
      <c r="G14" s="138">
        <v>0</v>
      </c>
      <c r="H14" s="138">
        <v>265</v>
      </c>
      <c r="I14" s="138">
        <v>477</v>
      </c>
      <c r="J14" s="138">
        <v>141</v>
      </c>
      <c r="K14" s="138">
        <v>0</v>
      </c>
      <c r="L14" s="138">
        <v>8</v>
      </c>
      <c r="M14" s="138">
        <v>891</v>
      </c>
      <c r="N14" s="138">
        <v>1291</v>
      </c>
      <c r="O14" s="139">
        <f t="shared" si="1"/>
        <v>0.69016266460108444</v>
      </c>
    </row>
    <row r="15" spans="1:15" ht="17.100000000000001" customHeight="1" x14ac:dyDescent="0.25">
      <c r="A15" s="65">
        <v>5</v>
      </c>
      <c r="B15" s="66">
        <v>1276</v>
      </c>
      <c r="C15" s="67" t="s">
        <v>126</v>
      </c>
      <c r="D15" s="140">
        <f t="shared" si="0"/>
        <v>18</v>
      </c>
      <c r="E15" s="141">
        <v>40</v>
      </c>
      <c r="F15" s="141">
        <v>2</v>
      </c>
      <c r="G15" s="141">
        <v>1</v>
      </c>
      <c r="H15" s="141">
        <v>43</v>
      </c>
      <c r="I15" s="141">
        <v>14</v>
      </c>
      <c r="J15" s="141">
        <v>25</v>
      </c>
      <c r="K15" s="141">
        <v>0</v>
      </c>
      <c r="L15" s="141">
        <v>0</v>
      </c>
      <c r="M15" s="141">
        <v>82</v>
      </c>
      <c r="N15" s="141">
        <v>249</v>
      </c>
      <c r="O15" s="142">
        <f t="shared" si="1"/>
        <v>0.32931726907630521</v>
      </c>
    </row>
    <row r="16" spans="1:15" ht="17.100000000000001" customHeight="1" x14ac:dyDescent="0.25">
      <c r="A16" s="59" t="s">
        <v>225</v>
      </c>
      <c r="B16" s="60">
        <v>1276</v>
      </c>
      <c r="C16" s="61" t="s">
        <v>9</v>
      </c>
      <c r="D16" s="137">
        <f t="shared" si="0"/>
        <v>18</v>
      </c>
      <c r="E16" s="138">
        <v>40</v>
      </c>
      <c r="F16" s="138">
        <v>2</v>
      </c>
      <c r="G16" s="138">
        <v>1</v>
      </c>
      <c r="H16" s="138">
        <v>43</v>
      </c>
      <c r="I16" s="138">
        <v>14</v>
      </c>
      <c r="J16" s="138">
        <v>25</v>
      </c>
      <c r="K16" s="138">
        <v>0</v>
      </c>
      <c r="L16" s="138">
        <v>0</v>
      </c>
      <c r="M16" s="138">
        <v>82</v>
      </c>
      <c r="N16" s="138">
        <v>249</v>
      </c>
      <c r="O16" s="139">
        <f t="shared" si="1"/>
        <v>0.32931726907630521</v>
      </c>
    </row>
    <row r="17" spans="1:15" ht="17.100000000000001" customHeight="1" x14ac:dyDescent="0.25">
      <c r="A17" s="65">
        <v>6</v>
      </c>
      <c r="B17" s="66">
        <v>1277</v>
      </c>
      <c r="C17" s="67" t="s">
        <v>126</v>
      </c>
      <c r="D17" s="140">
        <f t="shared" si="0"/>
        <v>2</v>
      </c>
      <c r="E17" s="141">
        <v>18</v>
      </c>
      <c r="F17" s="141">
        <v>7</v>
      </c>
      <c r="G17" s="141">
        <v>1</v>
      </c>
      <c r="H17" s="141">
        <v>26</v>
      </c>
      <c r="I17" s="141">
        <v>170</v>
      </c>
      <c r="J17" s="141">
        <v>172</v>
      </c>
      <c r="K17" s="141">
        <v>0</v>
      </c>
      <c r="L17" s="141">
        <v>1</v>
      </c>
      <c r="M17" s="141">
        <v>369</v>
      </c>
      <c r="N17" s="141">
        <v>674</v>
      </c>
      <c r="O17" s="142">
        <f t="shared" si="1"/>
        <v>0.54747774480712164</v>
      </c>
    </row>
    <row r="18" spans="1:15" ht="17.100000000000001" customHeight="1" x14ac:dyDescent="0.25">
      <c r="A18" s="71">
        <v>7</v>
      </c>
      <c r="B18" s="72">
        <v>1277</v>
      </c>
      <c r="C18" s="73" t="s">
        <v>130</v>
      </c>
      <c r="D18" s="134">
        <f t="shared" si="0"/>
        <v>5</v>
      </c>
      <c r="E18" s="135">
        <v>2</v>
      </c>
      <c r="F18" s="135">
        <v>5</v>
      </c>
      <c r="G18" s="135">
        <v>1</v>
      </c>
      <c r="H18" s="135">
        <v>8</v>
      </c>
      <c r="I18" s="135">
        <v>97</v>
      </c>
      <c r="J18" s="135">
        <v>92</v>
      </c>
      <c r="K18" s="135">
        <v>0</v>
      </c>
      <c r="L18" s="135">
        <v>1</v>
      </c>
      <c r="M18" s="135">
        <v>198</v>
      </c>
      <c r="N18" s="135">
        <v>346</v>
      </c>
      <c r="O18" s="136">
        <f t="shared" si="1"/>
        <v>0.5722543352601156</v>
      </c>
    </row>
    <row r="19" spans="1:15" ht="17.100000000000001" customHeight="1" x14ac:dyDescent="0.25">
      <c r="A19" s="59" t="s">
        <v>225</v>
      </c>
      <c r="B19" s="60">
        <v>1277</v>
      </c>
      <c r="C19" s="61" t="s">
        <v>11</v>
      </c>
      <c r="D19" s="137">
        <f t="shared" si="0"/>
        <v>3</v>
      </c>
      <c r="E19" s="138">
        <v>20</v>
      </c>
      <c r="F19" s="138">
        <v>12</v>
      </c>
      <c r="G19" s="138">
        <v>2</v>
      </c>
      <c r="H19" s="138">
        <v>34</v>
      </c>
      <c r="I19" s="138">
        <v>267</v>
      </c>
      <c r="J19" s="138">
        <v>264</v>
      </c>
      <c r="K19" s="138">
        <v>0</v>
      </c>
      <c r="L19" s="138">
        <v>2</v>
      </c>
      <c r="M19" s="138">
        <v>567</v>
      </c>
      <c r="N19" s="138">
        <v>1020</v>
      </c>
      <c r="O19" s="139">
        <f t="shared" si="1"/>
        <v>0.55588235294117649</v>
      </c>
    </row>
    <row r="20" spans="1:15" ht="17.100000000000001" customHeight="1" x14ac:dyDescent="0.25">
      <c r="A20" s="71">
        <v>8</v>
      </c>
      <c r="B20" s="72">
        <v>1278</v>
      </c>
      <c r="C20" s="73" t="s">
        <v>126</v>
      </c>
      <c r="D20" s="134">
        <f t="shared" si="0"/>
        <v>60</v>
      </c>
      <c r="E20" s="135">
        <v>10</v>
      </c>
      <c r="F20" s="135">
        <v>0</v>
      </c>
      <c r="G20" s="135">
        <v>0</v>
      </c>
      <c r="H20" s="135">
        <v>10</v>
      </c>
      <c r="I20" s="135">
        <v>77</v>
      </c>
      <c r="J20" s="135">
        <v>17</v>
      </c>
      <c r="K20" s="135">
        <v>0</v>
      </c>
      <c r="L20" s="135">
        <v>1</v>
      </c>
      <c r="M20" s="135">
        <v>105</v>
      </c>
      <c r="N20" s="135">
        <v>189</v>
      </c>
      <c r="O20" s="136">
        <f t="shared" si="1"/>
        <v>0.55555555555555558</v>
      </c>
    </row>
    <row r="21" spans="1:15" ht="17.100000000000001" customHeight="1" x14ac:dyDescent="0.25">
      <c r="A21" s="59" t="s">
        <v>225</v>
      </c>
      <c r="B21" s="60">
        <v>1278</v>
      </c>
      <c r="C21" s="61" t="s">
        <v>9</v>
      </c>
      <c r="D21" s="137">
        <f t="shared" si="0"/>
        <v>60</v>
      </c>
      <c r="E21" s="138">
        <v>10</v>
      </c>
      <c r="F21" s="138">
        <v>0</v>
      </c>
      <c r="G21" s="138">
        <v>0</v>
      </c>
      <c r="H21" s="138">
        <v>10</v>
      </c>
      <c r="I21" s="138">
        <v>77</v>
      </c>
      <c r="J21" s="138">
        <v>17</v>
      </c>
      <c r="K21" s="138">
        <v>0</v>
      </c>
      <c r="L21" s="138">
        <v>1</v>
      </c>
      <c r="M21" s="138">
        <v>105</v>
      </c>
      <c r="N21" s="138">
        <v>189</v>
      </c>
      <c r="O21" s="139">
        <f t="shared" si="1"/>
        <v>0.55555555555555558</v>
      </c>
    </row>
    <row r="22" spans="1:15" ht="17.100000000000001" customHeight="1" x14ac:dyDescent="0.25">
      <c r="A22" s="71">
        <v>9</v>
      </c>
      <c r="B22" s="72">
        <v>1279</v>
      </c>
      <c r="C22" s="73" t="s">
        <v>126</v>
      </c>
      <c r="D22" s="134">
        <f t="shared" si="0"/>
        <v>21</v>
      </c>
      <c r="E22" s="135">
        <v>32</v>
      </c>
      <c r="F22" s="135">
        <v>2</v>
      </c>
      <c r="G22" s="135">
        <v>0</v>
      </c>
      <c r="H22" s="135">
        <v>34</v>
      </c>
      <c r="I22" s="135">
        <v>196</v>
      </c>
      <c r="J22" s="135">
        <v>175</v>
      </c>
      <c r="K22" s="135">
        <v>0</v>
      </c>
      <c r="L22" s="135">
        <v>1</v>
      </c>
      <c r="M22" s="135">
        <v>406</v>
      </c>
      <c r="N22" s="135">
        <v>678</v>
      </c>
      <c r="O22" s="136">
        <f t="shared" si="1"/>
        <v>0.59882005899705015</v>
      </c>
    </row>
    <row r="23" spans="1:15" ht="17.100000000000001" customHeight="1" x14ac:dyDescent="0.25">
      <c r="A23" s="59" t="s">
        <v>225</v>
      </c>
      <c r="B23" s="60">
        <v>1279</v>
      </c>
      <c r="C23" s="61" t="s">
        <v>9</v>
      </c>
      <c r="D23" s="137">
        <f t="shared" si="0"/>
        <v>21</v>
      </c>
      <c r="E23" s="138">
        <v>32</v>
      </c>
      <c r="F23" s="138">
        <v>2</v>
      </c>
      <c r="G23" s="138">
        <v>0</v>
      </c>
      <c r="H23" s="138">
        <v>34</v>
      </c>
      <c r="I23" s="138">
        <v>196</v>
      </c>
      <c r="J23" s="138">
        <v>175</v>
      </c>
      <c r="K23" s="138">
        <v>0</v>
      </c>
      <c r="L23" s="138">
        <v>1</v>
      </c>
      <c r="M23" s="138">
        <v>406</v>
      </c>
      <c r="N23" s="138">
        <v>678</v>
      </c>
      <c r="O23" s="139">
        <f t="shared" si="1"/>
        <v>0.59882005899705015</v>
      </c>
    </row>
    <row r="24" spans="1:15" ht="17.100000000000001" customHeight="1" x14ac:dyDescent="0.25">
      <c r="A24" s="71">
        <v>10</v>
      </c>
      <c r="B24" s="72">
        <v>1280</v>
      </c>
      <c r="C24" s="73" t="s">
        <v>126</v>
      </c>
      <c r="D24" s="134">
        <f t="shared" si="0"/>
        <v>26</v>
      </c>
      <c r="E24" s="135">
        <v>30</v>
      </c>
      <c r="F24" s="135">
        <v>2</v>
      </c>
      <c r="G24" s="135">
        <v>0</v>
      </c>
      <c r="H24" s="135">
        <v>32</v>
      </c>
      <c r="I24" s="135">
        <v>114</v>
      </c>
      <c r="J24" s="135">
        <v>88</v>
      </c>
      <c r="K24" s="135">
        <v>0</v>
      </c>
      <c r="L24" s="135">
        <v>2</v>
      </c>
      <c r="M24" s="135">
        <v>236</v>
      </c>
      <c r="N24" s="135">
        <v>359</v>
      </c>
      <c r="O24" s="136">
        <f t="shared" si="1"/>
        <v>0.65738161559888575</v>
      </c>
    </row>
    <row r="25" spans="1:15" ht="17.100000000000001" customHeight="1" x14ac:dyDescent="0.25">
      <c r="A25" s="59" t="s">
        <v>225</v>
      </c>
      <c r="B25" s="60">
        <v>1280</v>
      </c>
      <c r="C25" s="61" t="s">
        <v>9</v>
      </c>
      <c r="D25" s="137">
        <f t="shared" si="0"/>
        <v>26</v>
      </c>
      <c r="E25" s="138">
        <v>30</v>
      </c>
      <c r="F25" s="138">
        <v>2</v>
      </c>
      <c r="G25" s="138">
        <v>0</v>
      </c>
      <c r="H25" s="138">
        <v>32</v>
      </c>
      <c r="I25" s="138">
        <v>114</v>
      </c>
      <c r="J25" s="138">
        <v>88</v>
      </c>
      <c r="K25" s="138">
        <v>0</v>
      </c>
      <c r="L25" s="138">
        <v>2</v>
      </c>
      <c r="M25" s="138">
        <v>236</v>
      </c>
      <c r="N25" s="138">
        <v>359</v>
      </c>
      <c r="O25" s="139">
        <f t="shared" si="1"/>
        <v>0.65738161559888575</v>
      </c>
    </row>
    <row r="26" spans="1:15" ht="17.100000000000001" customHeight="1" x14ac:dyDescent="0.25">
      <c r="A26" s="71">
        <v>11</v>
      </c>
      <c r="B26" s="72">
        <v>1281</v>
      </c>
      <c r="C26" s="73" t="s">
        <v>126</v>
      </c>
      <c r="D26" s="134">
        <f t="shared" si="0"/>
        <v>110</v>
      </c>
      <c r="E26" s="135">
        <v>57</v>
      </c>
      <c r="F26" s="135">
        <v>1</v>
      </c>
      <c r="G26" s="135">
        <v>0</v>
      </c>
      <c r="H26" s="135">
        <v>58</v>
      </c>
      <c r="I26" s="135">
        <v>195</v>
      </c>
      <c r="J26" s="135">
        <v>85</v>
      </c>
      <c r="K26" s="135">
        <v>0</v>
      </c>
      <c r="L26" s="135">
        <v>3</v>
      </c>
      <c r="M26" s="135">
        <v>341</v>
      </c>
      <c r="N26" s="135">
        <v>589</v>
      </c>
      <c r="O26" s="136">
        <f t="shared" si="1"/>
        <v>0.57894736842105265</v>
      </c>
    </row>
    <row r="27" spans="1:15" ht="17.100000000000001" customHeight="1" x14ac:dyDescent="0.25">
      <c r="A27" s="65">
        <v>12</v>
      </c>
      <c r="B27" s="66">
        <v>1281</v>
      </c>
      <c r="C27" s="67" t="s">
        <v>128</v>
      </c>
      <c r="D27" s="140">
        <f t="shared" si="0"/>
        <v>112</v>
      </c>
      <c r="E27" s="141">
        <v>47</v>
      </c>
      <c r="F27" s="141">
        <v>1</v>
      </c>
      <c r="G27" s="141">
        <v>3</v>
      </c>
      <c r="H27" s="141">
        <v>51</v>
      </c>
      <c r="I27" s="141">
        <v>209</v>
      </c>
      <c r="J27" s="141">
        <v>97</v>
      </c>
      <c r="K27" s="141">
        <v>0</v>
      </c>
      <c r="L27" s="141">
        <v>2</v>
      </c>
      <c r="M27" s="141">
        <v>359</v>
      </c>
      <c r="N27" s="141">
        <v>588</v>
      </c>
      <c r="O27" s="142">
        <f t="shared" si="1"/>
        <v>0.61054421768707479</v>
      </c>
    </row>
    <row r="28" spans="1:15" ht="17.100000000000001" customHeight="1" x14ac:dyDescent="0.25">
      <c r="A28" s="59" t="s">
        <v>225</v>
      </c>
      <c r="B28" s="60">
        <v>1281</v>
      </c>
      <c r="C28" s="61" t="s">
        <v>11</v>
      </c>
      <c r="D28" s="137">
        <f t="shared" si="0"/>
        <v>222</v>
      </c>
      <c r="E28" s="138">
        <v>104</v>
      </c>
      <c r="F28" s="138">
        <v>2</v>
      </c>
      <c r="G28" s="138">
        <v>3</v>
      </c>
      <c r="H28" s="138">
        <v>109</v>
      </c>
      <c r="I28" s="138">
        <v>404</v>
      </c>
      <c r="J28" s="138">
        <v>182</v>
      </c>
      <c r="K28" s="138">
        <v>0</v>
      </c>
      <c r="L28" s="138">
        <v>5</v>
      </c>
      <c r="M28" s="138">
        <v>700</v>
      </c>
      <c r="N28" s="138">
        <v>1177</v>
      </c>
      <c r="O28" s="139">
        <f t="shared" si="1"/>
        <v>0.59473237043330496</v>
      </c>
    </row>
    <row r="29" spans="1:15" ht="17.100000000000001" customHeight="1" x14ac:dyDescent="0.25">
      <c r="A29" s="65">
        <v>13</v>
      </c>
      <c r="B29" s="66">
        <v>1282</v>
      </c>
      <c r="C29" s="67" t="s">
        <v>126</v>
      </c>
      <c r="D29" s="140">
        <f t="shared" si="0"/>
        <v>137</v>
      </c>
      <c r="E29" s="141">
        <v>12</v>
      </c>
      <c r="F29" s="141">
        <v>0</v>
      </c>
      <c r="G29" s="141">
        <v>0</v>
      </c>
      <c r="H29" s="141">
        <v>12</v>
      </c>
      <c r="I29" s="141">
        <v>209</v>
      </c>
      <c r="J29" s="141">
        <v>72</v>
      </c>
      <c r="K29" s="141">
        <v>0</v>
      </c>
      <c r="L29" s="141">
        <v>3</v>
      </c>
      <c r="M29" s="141">
        <v>296</v>
      </c>
      <c r="N29" s="141">
        <v>500</v>
      </c>
      <c r="O29" s="142">
        <f t="shared" si="1"/>
        <v>0.59199999999999997</v>
      </c>
    </row>
    <row r="30" spans="1:15" ht="17.100000000000001" customHeight="1" x14ac:dyDescent="0.25">
      <c r="A30" s="59" t="s">
        <v>225</v>
      </c>
      <c r="B30" s="60">
        <v>1282</v>
      </c>
      <c r="C30" s="61" t="s">
        <v>9</v>
      </c>
      <c r="D30" s="137">
        <f t="shared" si="0"/>
        <v>137</v>
      </c>
      <c r="E30" s="138">
        <v>12</v>
      </c>
      <c r="F30" s="138">
        <v>0</v>
      </c>
      <c r="G30" s="138">
        <v>0</v>
      </c>
      <c r="H30" s="138">
        <v>12</v>
      </c>
      <c r="I30" s="138">
        <v>209</v>
      </c>
      <c r="J30" s="138">
        <v>72</v>
      </c>
      <c r="K30" s="138">
        <v>0</v>
      </c>
      <c r="L30" s="138">
        <v>3</v>
      </c>
      <c r="M30" s="138">
        <v>296</v>
      </c>
      <c r="N30" s="138">
        <v>500</v>
      </c>
      <c r="O30" s="139">
        <f t="shared" si="1"/>
        <v>0.59199999999999997</v>
      </c>
    </row>
    <row r="31" spans="1:15" ht="17.100000000000001" customHeight="1" x14ac:dyDescent="0.25">
      <c r="A31" s="65">
        <v>14</v>
      </c>
      <c r="B31" s="66">
        <v>1283</v>
      </c>
      <c r="C31" s="67" t="s">
        <v>126</v>
      </c>
      <c r="D31" s="140">
        <f t="shared" si="0"/>
        <v>43</v>
      </c>
      <c r="E31" s="141">
        <v>6</v>
      </c>
      <c r="F31" s="141">
        <v>1</v>
      </c>
      <c r="G31" s="141">
        <v>0</v>
      </c>
      <c r="H31" s="141">
        <v>7</v>
      </c>
      <c r="I31" s="141">
        <v>21</v>
      </c>
      <c r="J31" s="141">
        <v>64</v>
      </c>
      <c r="K31" s="141">
        <v>0</v>
      </c>
      <c r="L31" s="141">
        <v>0</v>
      </c>
      <c r="M31" s="141">
        <v>92</v>
      </c>
      <c r="N31" s="141">
        <v>157</v>
      </c>
      <c r="O31" s="142">
        <f t="shared" si="1"/>
        <v>0.5859872611464968</v>
      </c>
    </row>
    <row r="32" spans="1:15" ht="17.100000000000001" customHeight="1" x14ac:dyDescent="0.25">
      <c r="A32" s="59" t="s">
        <v>225</v>
      </c>
      <c r="B32" s="60">
        <v>1283</v>
      </c>
      <c r="C32" s="61" t="s">
        <v>9</v>
      </c>
      <c r="D32" s="137">
        <f t="shared" si="0"/>
        <v>43</v>
      </c>
      <c r="E32" s="138">
        <v>6</v>
      </c>
      <c r="F32" s="138">
        <v>1</v>
      </c>
      <c r="G32" s="138">
        <v>0</v>
      </c>
      <c r="H32" s="138">
        <v>7</v>
      </c>
      <c r="I32" s="138">
        <v>21</v>
      </c>
      <c r="J32" s="138">
        <v>64</v>
      </c>
      <c r="K32" s="138">
        <v>0</v>
      </c>
      <c r="L32" s="138">
        <v>0</v>
      </c>
      <c r="M32" s="138">
        <v>92</v>
      </c>
      <c r="N32" s="138">
        <v>157</v>
      </c>
      <c r="O32" s="139">
        <f t="shared" si="1"/>
        <v>0.5859872611464968</v>
      </c>
    </row>
    <row r="33" spans="1:15" ht="17.100000000000001" customHeight="1" x14ac:dyDescent="0.25">
      <c r="A33" s="65">
        <v>15</v>
      </c>
      <c r="B33" s="66">
        <v>1284</v>
      </c>
      <c r="C33" s="67" t="s">
        <v>126</v>
      </c>
      <c r="D33" s="140">
        <f t="shared" si="0"/>
        <v>16</v>
      </c>
      <c r="E33" s="141">
        <v>2</v>
      </c>
      <c r="F33" s="141">
        <v>0</v>
      </c>
      <c r="G33" s="141">
        <v>0</v>
      </c>
      <c r="H33" s="141">
        <v>2</v>
      </c>
      <c r="I33" s="141">
        <v>60</v>
      </c>
      <c r="J33" s="141">
        <v>44</v>
      </c>
      <c r="K33" s="141">
        <v>0</v>
      </c>
      <c r="L33" s="141">
        <v>0</v>
      </c>
      <c r="M33" s="141">
        <v>106</v>
      </c>
      <c r="N33" s="141">
        <v>347</v>
      </c>
      <c r="O33" s="142">
        <f t="shared" si="1"/>
        <v>0.30547550432276654</v>
      </c>
    </row>
    <row r="34" spans="1:15" ht="17.100000000000001" customHeight="1" x14ac:dyDescent="0.25">
      <c r="A34" s="59" t="s">
        <v>225</v>
      </c>
      <c r="B34" s="60">
        <v>1284</v>
      </c>
      <c r="C34" s="61" t="s">
        <v>9</v>
      </c>
      <c r="D34" s="137">
        <f t="shared" si="0"/>
        <v>16</v>
      </c>
      <c r="E34" s="138">
        <v>2</v>
      </c>
      <c r="F34" s="138">
        <v>0</v>
      </c>
      <c r="G34" s="138">
        <v>0</v>
      </c>
      <c r="H34" s="138">
        <v>2</v>
      </c>
      <c r="I34" s="138">
        <v>60</v>
      </c>
      <c r="J34" s="138">
        <v>44</v>
      </c>
      <c r="K34" s="138">
        <v>0</v>
      </c>
      <c r="L34" s="138">
        <v>0</v>
      </c>
      <c r="M34" s="138">
        <v>106</v>
      </c>
      <c r="N34" s="138">
        <v>347</v>
      </c>
      <c r="O34" s="139">
        <f t="shared" si="1"/>
        <v>0.30547550432276654</v>
      </c>
    </row>
    <row r="35" spans="1:15" ht="17.100000000000001" customHeight="1" x14ac:dyDescent="0.25">
      <c r="A35" s="65">
        <v>16</v>
      </c>
      <c r="B35" s="66">
        <v>1285</v>
      </c>
      <c r="C35" s="67" t="s">
        <v>126</v>
      </c>
      <c r="D35" s="140">
        <f t="shared" si="0"/>
        <v>46</v>
      </c>
      <c r="E35" s="141">
        <v>8</v>
      </c>
      <c r="F35" s="141">
        <v>2</v>
      </c>
      <c r="G35" s="141">
        <v>0</v>
      </c>
      <c r="H35" s="141">
        <v>10</v>
      </c>
      <c r="I35" s="141">
        <v>114</v>
      </c>
      <c r="J35" s="141">
        <v>68</v>
      </c>
      <c r="K35" s="141">
        <v>0</v>
      </c>
      <c r="L35" s="141">
        <v>3</v>
      </c>
      <c r="M35" s="141">
        <v>195</v>
      </c>
      <c r="N35" s="141">
        <v>380</v>
      </c>
      <c r="O35" s="142">
        <f t="shared" si="1"/>
        <v>0.51315789473684215</v>
      </c>
    </row>
    <row r="36" spans="1:15" ht="17.100000000000001" customHeight="1" x14ac:dyDescent="0.25">
      <c r="A36" s="59" t="s">
        <v>225</v>
      </c>
      <c r="B36" s="60">
        <v>1285</v>
      </c>
      <c r="C36" s="61" t="s">
        <v>9</v>
      </c>
      <c r="D36" s="137">
        <f t="shared" si="0"/>
        <v>46</v>
      </c>
      <c r="E36" s="138">
        <v>8</v>
      </c>
      <c r="F36" s="138">
        <v>2</v>
      </c>
      <c r="G36" s="138">
        <v>0</v>
      </c>
      <c r="H36" s="138">
        <v>10</v>
      </c>
      <c r="I36" s="138">
        <v>114</v>
      </c>
      <c r="J36" s="138">
        <v>68</v>
      </c>
      <c r="K36" s="138">
        <v>0</v>
      </c>
      <c r="L36" s="138">
        <v>3</v>
      </c>
      <c r="M36" s="138">
        <v>195</v>
      </c>
      <c r="N36" s="138">
        <v>380</v>
      </c>
      <c r="O36" s="139">
        <f t="shared" si="1"/>
        <v>0.51315789473684215</v>
      </c>
    </row>
    <row r="37" spans="1:15" ht="17.100000000000001" customHeight="1" x14ac:dyDescent="0.25">
      <c r="A37" s="65">
        <v>17</v>
      </c>
      <c r="B37" s="66">
        <v>1286</v>
      </c>
      <c r="C37" s="67" t="s">
        <v>126</v>
      </c>
      <c r="D37" s="140">
        <f t="shared" si="0"/>
        <v>26</v>
      </c>
      <c r="E37" s="141">
        <v>89</v>
      </c>
      <c r="F37" s="141">
        <v>2</v>
      </c>
      <c r="G37" s="141">
        <v>1</v>
      </c>
      <c r="H37" s="141">
        <v>92</v>
      </c>
      <c r="I37" s="141">
        <v>118</v>
      </c>
      <c r="J37" s="141">
        <v>65</v>
      </c>
      <c r="K37" s="141">
        <v>0</v>
      </c>
      <c r="L37" s="141">
        <v>2</v>
      </c>
      <c r="M37" s="141">
        <v>277</v>
      </c>
      <c r="N37" s="141">
        <v>509</v>
      </c>
      <c r="O37" s="142">
        <f t="shared" si="1"/>
        <v>0.54420432220039294</v>
      </c>
    </row>
    <row r="38" spans="1:15" ht="17.100000000000001" customHeight="1" x14ac:dyDescent="0.25">
      <c r="A38" s="59" t="s">
        <v>225</v>
      </c>
      <c r="B38" s="60">
        <v>1286</v>
      </c>
      <c r="C38" s="61" t="s">
        <v>9</v>
      </c>
      <c r="D38" s="137">
        <f t="shared" si="0"/>
        <v>26</v>
      </c>
      <c r="E38" s="138">
        <v>89</v>
      </c>
      <c r="F38" s="138">
        <v>2</v>
      </c>
      <c r="G38" s="138">
        <v>1</v>
      </c>
      <c r="H38" s="138">
        <v>92</v>
      </c>
      <c r="I38" s="138">
        <v>118</v>
      </c>
      <c r="J38" s="138">
        <v>65</v>
      </c>
      <c r="K38" s="138">
        <v>0</v>
      </c>
      <c r="L38" s="138">
        <v>2</v>
      </c>
      <c r="M38" s="138">
        <v>277</v>
      </c>
      <c r="N38" s="138">
        <v>509</v>
      </c>
      <c r="O38" s="139">
        <f t="shared" si="1"/>
        <v>0.54420432220039294</v>
      </c>
    </row>
    <row r="39" spans="1:15" ht="17.100000000000001" customHeight="1" x14ac:dyDescent="0.25">
      <c r="A39" s="65">
        <v>18</v>
      </c>
      <c r="B39" s="66">
        <v>1287</v>
      </c>
      <c r="C39" s="67" t="s">
        <v>126</v>
      </c>
      <c r="D39" s="140">
        <f t="shared" si="0"/>
        <v>15</v>
      </c>
      <c r="E39" s="141">
        <v>23</v>
      </c>
      <c r="F39" s="141">
        <v>5</v>
      </c>
      <c r="G39" s="141">
        <v>0</v>
      </c>
      <c r="H39" s="141">
        <v>28</v>
      </c>
      <c r="I39" s="141">
        <v>52</v>
      </c>
      <c r="J39" s="141">
        <v>67</v>
      </c>
      <c r="K39" s="141">
        <v>0</v>
      </c>
      <c r="L39" s="141">
        <v>0</v>
      </c>
      <c r="M39" s="141">
        <v>147</v>
      </c>
      <c r="N39" s="141">
        <v>252</v>
      </c>
      <c r="O39" s="142">
        <f t="shared" si="1"/>
        <v>0.58333333333333337</v>
      </c>
    </row>
    <row r="40" spans="1:15" ht="17.100000000000001" customHeight="1" x14ac:dyDescent="0.25">
      <c r="A40" s="59" t="s">
        <v>225</v>
      </c>
      <c r="B40" s="60">
        <v>1287</v>
      </c>
      <c r="C40" s="61" t="s">
        <v>9</v>
      </c>
      <c r="D40" s="137">
        <f t="shared" si="0"/>
        <v>15</v>
      </c>
      <c r="E40" s="138">
        <v>23</v>
      </c>
      <c r="F40" s="138">
        <v>5</v>
      </c>
      <c r="G40" s="138">
        <v>0</v>
      </c>
      <c r="H40" s="138">
        <v>28</v>
      </c>
      <c r="I40" s="138">
        <v>52</v>
      </c>
      <c r="J40" s="138">
        <v>67</v>
      </c>
      <c r="K40" s="138">
        <v>0</v>
      </c>
      <c r="L40" s="138">
        <v>0</v>
      </c>
      <c r="M40" s="138">
        <v>147</v>
      </c>
      <c r="N40" s="138">
        <v>252</v>
      </c>
      <c r="O40" s="139">
        <f t="shared" si="1"/>
        <v>0.58333333333333337</v>
      </c>
    </row>
    <row r="41" spans="1:15" ht="17.100000000000001" customHeight="1" x14ac:dyDescent="0.25">
      <c r="A41" s="65">
        <v>19</v>
      </c>
      <c r="B41" s="66">
        <v>1288</v>
      </c>
      <c r="C41" s="67" t="s">
        <v>126</v>
      </c>
      <c r="D41" s="140">
        <f t="shared" si="0"/>
        <v>52</v>
      </c>
      <c r="E41" s="141">
        <v>74</v>
      </c>
      <c r="F41" s="141">
        <v>1</v>
      </c>
      <c r="G41" s="141">
        <v>1</v>
      </c>
      <c r="H41" s="141">
        <v>76</v>
      </c>
      <c r="I41" s="141">
        <v>66</v>
      </c>
      <c r="J41" s="141">
        <v>128</v>
      </c>
      <c r="K41" s="141">
        <v>0</v>
      </c>
      <c r="L41" s="141">
        <v>5</v>
      </c>
      <c r="M41" s="141">
        <v>275</v>
      </c>
      <c r="N41" s="141">
        <v>394</v>
      </c>
      <c r="O41" s="142">
        <f t="shared" si="1"/>
        <v>0.69796954314720816</v>
      </c>
    </row>
    <row r="42" spans="1:15" ht="17.100000000000001" customHeight="1" x14ac:dyDescent="0.25">
      <c r="A42" s="59" t="s">
        <v>225</v>
      </c>
      <c r="B42" s="60">
        <v>1288</v>
      </c>
      <c r="C42" s="61" t="s">
        <v>9</v>
      </c>
      <c r="D42" s="137">
        <f t="shared" si="0"/>
        <v>52</v>
      </c>
      <c r="E42" s="138">
        <v>74</v>
      </c>
      <c r="F42" s="138">
        <v>1</v>
      </c>
      <c r="G42" s="138">
        <v>1</v>
      </c>
      <c r="H42" s="138">
        <v>76</v>
      </c>
      <c r="I42" s="138">
        <v>66</v>
      </c>
      <c r="J42" s="138">
        <v>128</v>
      </c>
      <c r="K42" s="138">
        <v>0</v>
      </c>
      <c r="L42" s="138">
        <v>5</v>
      </c>
      <c r="M42" s="138">
        <v>275</v>
      </c>
      <c r="N42" s="138">
        <v>394</v>
      </c>
      <c r="O42" s="139">
        <f t="shared" si="1"/>
        <v>0.69796954314720816</v>
      </c>
    </row>
    <row r="43" spans="1:15" ht="17.100000000000001" customHeight="1" x14ac:dyDescent="0.25">
      <c r="A43" s="65">
        <v>20</v>
      </c>
      <c r="B43" s="66">
        <v>1289</v>
      </c>
      <c r="C43" s="67" t="s">
        <v>126</v>
      </c>
      <c r="D43" s="140">
        <f t="shared" si="0"/>
        <v>98</v>
      </c>
      <c r="E43" s="141">
        <v>60</v>
      </c>
      <c r="F43" s="141">
        <v>3</v>
      </c>
      <c r="G43" s="141">
        <v>0</v>
      </c>
      <c r="H43" s="141">
        <v>63</v>
      </c>
      <c r="I43" s="141">
        <v>83</v>
      </c>
      <c r="J43" s="141">
        <v>181</v>
      </c>
      <c r="K43" s="141">
        <v>0</v>
      </c>
      <c r="L43" s="141">
        <v>3</v>
      </c>
      <c r="M43" s="141">
        <v>330</v>
      </c>
      <c r="N43" s="141">
        <v>524</v>
      </c>
      <c r="O43" s="142">
        <f t="shared" si="1"/>
        <v>0.62977099236641221</v>
      </c>
    </row>
    <row r="44" spans="1:15" ht="17.100000000000001" customHeight="1" x14ac:dyDescent="0.25">
      <c r="A44" s="59" t="s">
        <v>225</v>
      </c>
      <c r="B44" s="60">
        <v>1289</v>
      </c>
      <c r="C44" s="61" t="s">
        <v>9</v>
      </c>
      <c r="D44" s="137">
        <f t="shared" si="0"/>
        <v>98</v>
      </c>
      <c r="E44" s="138">
        <v>60</v>
      </c>
      <c r="F44" s="138">
        <v>3</v>
      </c>
      <c r="G44" s="138">
        <v>0</v>
      </c>
      <c r="H44" s="138">
        <v>63</v>
      </c>
      <c r="I44" s="138">
        <v>83</v>
      </c>
      <c r="J44" s="138">
        <v>181</v>
      </c>
      <c r="K44" s="138">
        <v>0</v>
      </c>
      <c r="L44" s="138">
        <v>3</v>
      </c>
      <c r="M44" s="138">
        <v>330</v>
      </c>
      <c r="N44" s="138">
        <v>524</v>
      </c>
      <c r="O44" s="139">
        <f t="shared" si="1"/>
        <v>0.62977099236641221</v>
      </c>
    </row>
    <row r="45" spans="1:15" ht="17.100000000000001" customHeight="1" x14ac:dyDescent="0.25">
      <c r="A45" s="65">
        <v>21</v>
      </c>
      <c r="B45" s="66">
        <v>1290</v>
      </c>
      <c r="C45" s="67" t="s">
        <v>126</v>
      </c>
      <c r="D45" s="140">
        <f t="shared" si="0"/>
        <v>58</v>
      </c>
      <c r="E45" s="141">
        <v>150</v>
      </c>
      <c r="F45" s="141">
        <v>2</v>
      </c>
      <c r="G45" s="141">
        <v>0</v>
      </c>
      <c r="H45" s="141">
        <v>152</v>
      </c>
      <c r="I45" s="141">
        <v>94</v>
      </c>
      <c r="J45" s="141">
        <v>46</v>
      </c>
      <c r="K45" s="141">
        <v>0</v>
      </c>
      <c r="L45" s="141">
        <v>2</v>
      </c>
      <c r="M45" s="141">
        <v>294</v>
      </c>
      <c r="N45" s="141">
        <v>410</v>
      </c>
      <c r="O45" s="142">
        <f t="shared" si="1"/>
        <v>0.71707317073170729</v>
      </c>
    </row>
    <row r="46" spans="1:15" ht="17.100000000000001" customHeight="1" x14ac:dyDescent="0.25">
      <c r="A46" s="71">
        <v>22</v>
      </c>
      <c r="B46" s="72">
        <v>1290</v>
      </c>
      <c r="C46" s="73" t="s">
        <v>128</v>
      </c>
      <c r="D46" s="134">
        <f t="shared" si="0"/>
        <v>21</v>
      </c>
      <c r="E46" s="135">
        <v>123</v>
      </c>
      <c r="F46" s="135">
        <v>2</v>
      </c>
      <c r="G46" s="135">
        <v>2</v>
      </c>
      <c r="H46" s="135">
        <v>127</v>
      </c>
      <c r="I46" s="135">
        <v>106</v>
      </c>
      <c r="J46" s="135">
        <v>32</v>
      </c>
      <c r="K46" s="135">
        <v>0</v>
      </c>
      <c r="L46" s="135">
        <v>0</v>
      </c>
      <c r="M46" s="135">
        <v>265</v>
      </c>
      <c r="N46" s="135">
        <v>409</v>
      </c>
      <c r="O46" s="136">
        <f t="shared" si="1"/>
        <v>0.64792176039119809</v>
      </c>
    </row>
    <row r="47" spans="1:15" ht="17.100000000000001" customHeight="1" x14ac:dyDescent="0.25">
      <c r="A47" s="59" t="s">
        <v>225</v>
      </c>
      <c r="B47" s="60">
        <v>1290</v>
      </c>
      <c r="C47" s="61" t="s">
        <v>11</v>
      </c>
      <c r="D47" s="137">
        <f t="shared" si="0"/>
        <v>79</v>
      </c>
      <c r="E47" s="138">
        <v>273</v>
      </c>
      <c r="F47" s="138">
        <v>4</v>
      </c>
      <c r="G47" s="138">
        <v>2</v>
      </c>
      <c r="H47" s="138">
        <v>279</v>
      </c>
      <c r="I47" s="138">
        <v>200</v>
      </c>
      <c r="J47" s="138">
        <v>78</v>
      </c>
      <c r="K47" s="138">
        <v>0</v>
      </c>
      <c r="L47" s="138">
        <v>2</v>
      </c>
      <c r="M47" s="138">
        <v>559</v>
      </c>
      <c r="N47" s="138">
        <v>819</v>
      </c>
      <c r="O47" s="139">
        <f t="shared" si="1"/>
        <v>0.68253968253968256</v>
      </c>
    </row>
    <row r="48" spans="1:15" ht="17.100000000000001" customHeight="1" x14ac:dyDescent="0.25">
      <c r="A48" s="65">
        <v>23</v>
      </c>
      <c r="B48" s="66">
        <v>1291</v>
      </c>
      <c r="C48" s="67" t="s">
        <v>126</v>
      </c>
      <c r="D48" s="140">
        <f t="shared" si="0"/>
        <v>24</v>
      </c>
      <c r="E48" s="141">
        <v>31</v>
      </c>
      <c r="F48" s="141">
        <v>0</v>
      </c>
      <c r="G48" s="141">
        <v>0</v>
      </c>
      <c r="H48" s="141">
        <v>31</v>
      </c>
      <c r="I48" s="141">
        <v>55</v>
      </c>
      <c r="J48" s="141">
        <v>10</v>
      </c>
      <c r="K48" s="141">
        <v>0</v>
      </c>
      <c r="L48" s="141">
        <v>0</v>
      </c>
      <c r="M48" s="141">
        <v>96</v>
      </c>
      <c r="N48" s="141">
        <v>144</v>
      </c>
      <c r="O48" s="142">
        <f t="shared" si="1"/>
        <v>0.66666666666666663</v>
      </c>
    </row>
    <row r="49" spans="1:15" ht="17.100000000000001" customHeight="1" x14ac:dyDescent="0.25">
      <c r="A49" s="59" t="s">
        <v>225</v>
      </c>
      <c r="B49" s="60">
        <v>1291</v>
      </c>
      <c r="C49" s="61" t="s">
        <v>9</v>
      </c>
      <c r="D49" s="137">
        <f t="shared" si="0"/>
        <v>24</v>
      </c>
      <c r="E49" s="138">
        <v>31</v>
      </c>
      <c r="F49" s="138">
        <v>0</v>
      </c>
      <c r="G49" s="138">
        <v>0</v>
      </c>
      <c r="H49" s="138">
        <v>31</v>
      </c>
      <c r="I49" s="138">
        <v>55</v>
      </c>
      <c r="J49" s="138">
        <v>10</v>
      </c>
      <c r="K49" s="138">
        <v>0</v>
      </c>
      <c r="L49" s="138">
        <v>0</v>
      </c>
      <c r="M49" s="138">
        <v>96</v>
      </c>
      <c r="N49" s="138">
        <v>144</v>
      </c>
      <c r="O49" s="139">
        <f t="shared" si="1"/>
        <v>0.66666666666666663</v>
      </c>
    </row>
    <row r="50" spans="1:15" ht="17.100000000000001" customHeight="1" x14ac:dyDescent="0.25">
      <c r="A50" s="65">
        <v>24</v>
      </c>
      <c r="B50" s="66">
        <v>1292</v>
      </c>
      <c r="C50" s="67" t="s">
        <v>126</v>
      </c>
      <c r="D50" s="140">
        <f t="shared" si="0"/>
        <v>126</v>
      </c>
      <c r="E50" s="141">
        <v>101</v>
      </c>
      <c r="F50" s="141">
        <v>0</v>
      </c>
      <c r="G50" s="141">
        <v>2</v>
      </c>
      <c r="H50" s="141">
        <v>103</v>
      </c>
      <c r="I50" s="141">
        <v>229</v>
      </c>
      <c r="J50" s="141">
        <v>45</v>
      </c>
      <c r="K50" s="141">
        <v>0</v>
      </c>
      <c r="L50" s="141">
        <v>4</v>
      </c>
      <c r="M50" s="141">
        <v>381</v>
      </c>
      <c r="N50" s="141">
        <v>544</v>
      </c>
      <c r="O50" s="142">
        <f t="shared" si="1"/>
        <v>0.70036764705882348</v>
      </c>
    </row>
    <row r="51" spans="1:15" ht="17.100000000000001" customHeight="1" x14ac:dyDescent="0.25">
      <c r="A51" s="59" t="s">
        <v>225</v>
      </c>
      <c r="B51" s="60">
        <v>1292</v>
      </c>
      <c r="C51" s="61" t="s">
        <v>9</v>
      </c>
      <c r="D51" s="137">
        <f t="shared" si="0"/>
        <v>126</v>
      </c>
      <c r="E51" s="138">
        <v>101</v>
      </c>
      <c r="F51" s="138">
        <v>0</v>
      </c>
      <c r="G51" s="138">
        <v>2</v>
      </c>
      <c r="H51" s="138">
        <v>103</v>
      </c>
      <c r="I51" s="138">
        <v>229</v>
      </c>
      <c r="J51" s="138">
        <v>45</v>
      </c>
      <c r="K51" s="138">
        <v>0</v>
      </c>
      <c r="L51" s="138">
        <v>4</v>
      </c>
      <c r="M51" s="138">
        <v>381</v>
      </c>
      <c r="N51" s="138">
        <v>544</v>
      </c>
      <c r="O51" s="139">
        <f t="shared" si="1"/>
        <v>0.70036764705882348</v>
      </c>
    </row>
    <row r="52" spans="1:15" ht="17.100000000000001" customHeight="1" x14ac:dyDescent="0.25">
      <c r="A52" s="65">
        <v>25</v>
      </c>
      <c r="B52" s="66">
        <v>1293</v>
      </c>
      <c r="C52" s="67" t="s">
        <v>126</v>
      </c>
      <c r="D52" s="140">
        <f t="shared" si="0"/>
        <v>11</v>
      </c>
      <c r="E52" s="141">
        <v>61</v>
      </c>
      <c r="F52" s="141">
        <v>4</v>
      </c>
      <c r="G52" s="141">
        <v>0</v>
      </c>
      <c r="H52" s="141">
        <v>65</v>
      </c>
      <c r="I52" s="141">
        <v>50</v>
      </c>
      <c r="J52" s="141">
        <v>54</v>
      </c>
      <c r="K52" s="141">
        <v>0</v>
      </c>
      <c r="L52" s="141">
        <v>1</v>
      </c>
      <c r="M52" s="141">
        <v>170</v>
      </c>
      <c r="N52" s="141">
        <v>240</v>
      </c>
      <c r="O52" s="142">
        <f t="shared" si="1"/>
        <v>0.70833333333333337</v>
      </c>
    </row>
    <row r="53" spans="1:15" ht="17.100000000000001" customHeight="1" x14ac:dyDescent="0.25">
      <c r="A53" s="77" t="s">
        <v>225</v>
      </c>
      <c r="B53" s="78">
        <v>1293</v>
      </c>
      <c r="C53" s="79" t="s">
        <v>9</v>
      </c>
      <c r="D53" s="152">
        <f t="shared" si="0"/>
        <v>11</v>
      </c>
      <c r="E53" s="145">
        <v>61</v>
      </c>
      <c r="F53" s="145">
        <v>4</v>
      </c>
      <c r="G53" s="145">
        <v>0</v>
      </c>
      <c r="H53" s="145">
        <v>65</v>
      </c>
      <c r="I53" s="145">
        <v>50</v>
      </c>
      <c r="J53" s="145">
        <v>54</v>
      </c>
      <c r="K53" s="145">
        <v>0</v>
      </c>
      <c r="L53" s="145">
        <v>1</v>
      </c>
      <c r="M53" s="145">
        <v>170</v>
      </c>
      <c r="N53" s="145">
        <v>240</v>
      </c>
      <c r="O53" s="146">
        <f t="shared" si="1"/>
        <v>0.70833333333333337</v>
      </c>
    </row>
    <row r="54" spans="1:15" ht="17.100000000000001" customHeight="1" x14ac:dyDescent="0.25">
      <c r="A54" s="104">
        <v>26</v>
      </c>
      <c r="B54" s="105">
        <v>1294</v>
      </c>
      <c r="C54" s="106" t="s">
        <v>126</v>
      </c>
      <c r="D54" s="153">
        <f t="shared" si="0"/>
        <v>102</v>
      </c>
      <c r="E54" s="147">
        <v>11</v>
      </c>
      <c r="F54" s="147">
        <v>2</v>
      </c>
      <c r="G54" s="147">
        <v>0</v>
      </c>
      <c r="H54" s="147">
        <v>13</v>
      </c>
      <c r="I54" s="147">
        <v>160</v>
      </c>
      <c r="J54" s="147">
        <v>58</v>
      </c>
      <c r="K54" s="147">
        <v>0</v>
      </c>
      <c r="L54" s="147">
        <v>0</v>
      </c>
      <c r="M54" s="147">
        <v>231</v>
      </c>
      <c r="N54" s="147">
        <v>359</v>
      </c>
      <c r="O54" s="148">
        <f t="shared" si="1"/>
        <v>0.64345403899721454</v>
      </c>
    </row>
    <row r="55" spans="1:15" ht="17.100000000000001" customHeight="1" x14ac:dyDescent="0.25">
      <c r="A55" s="59" t="s">
        <v>225</v>
      </c>
      <c r="B55" s="60">
        <v>1294</v>
      </c>
      <c r="C55" s="61" t="s">
        <v>9</v>
      </c>
      <c r="D55" s="137">
        <f t="shared" si="0"/>
        <v>102</v>
      </c>
      <c r="E55" s="138">
        <v>11</v>
      </c>
      <c r="F55" s="138">
        <v>2</v>
      </c>
      <c r="G55" s="138">
        <v>0</v>
      </c>
      <c r="H55" s="138">
        <v>13</v>
      </c>
      <c r="I55" s="138">
        <v>160</v>
      </c>
      <c r="J55" s="138">
        <v>58</v>
      </c>
      <c r="K55" s="138">
        <v>0</v>
      </c>
      <c r="L55" s="138">
        <v>0</v>
      </c>
      <c r="M55" s="138">
        <v>231</v>
      </c>
      <c r="N55" s="138">
        <v>359</v>
      </c>
      <c r="O55" s="139">
        <f t="shared" si="1"/>
        <v>0.64345403899721454</v>
      </c>
    </row>
    <row r="56" spans="1:15" ht="17.100000000000001" customHeight="1" x14ac:dyDescent="0.25">
      <c r="A56" s="65">
        <v>27</v>
      </c>
      <c r="B56" s="66">
        <v>1295</v>
      </c>
      <c r="C56" s="67" t="s">
        <v>126</v>
      </c>
      <c r="D56" s="140">
        <f t="shared" si="0"/>
        <v>63</v>
      </c>
      <c r="E56" s="141">
        <v>15</v>
      </c>
      <c r="F56" s="141">
        <v>3</v>
      </c>
      <c r="G56" s="141">
        <v>0</v>
      </c>
      <c r="H56" s="141">
        <v>18</v>
      </c>
      <c r="I56" s="141">
        <v>123</v>
      </c>
      <c r="J56" s="141">
        <v>186</v>
      </c>
      <c r="K56" s="141">
        <v>1</v>
      </c>
      <c r="L56" s="141">
        <v>1</v>
      </c>
      <c r="M56" s="141">
        <v>329</v>
      </c>
      <c r="N56" s="141">
        <v>505</v>
      </c>
      <c r="O56" s="142">
        <f t="shared" si="1"/>
        <v>0.65148514851485151</v>
      </c>
    </row>
    <row r="57" spans="1:15" ht="17.100000000000001" customHeight="1" x14ac:dyDescent="0.25">
      <c r="A57" s="59" t="s">
        <v>225</v>
      </c>
      <c r="B57" s="60">
        <v>1295</v>
      </c>
      <c r="C57" s="61" t="s">
        <v>9</v>
      </c>
      <c r="D57" s="137">
        <f t="shared" si="0"/>
        <v>63</v>
      </c>
      <c r="E57" s="138">
        <v>15</v>
      </c>
      <c r="F57" s="138">
        <v>3</v>
      </c>
      <c r="G57" s="138">
        <v>0</v>
      </c>
      <c r="H57" s="138">
        <v>18</v>
      </c>
      <c r="I57" s="138">
        <v>123</v>
      </c>
      <c r="J57" s="138">
        <v>186</v>
      </c>
      <c r="K57" s="138">
        <v>1</v>
      </c>
      <c r="L57" s="138">
        <v>1</v>
      </c>
      <c r="M57" s="138">
        <v>329</v>
      </c>
      <c r="N57" s="138">
        <v>505</v>
      </c>
      <c r="O57" s="139">
        <f t="shared" si="1"/>
        <v>0.65148514851485151</v>
      </c>
    </row>
    <row r="58" spans="1:15" ht="17.100000000000001" customHeight="1" x14ac:dyDescent="0.25">
      <c r="A58" s="65">
        <v>28</v>
      </c>
      <c r="B58" s="66">
        <v>1296</v>
      </c>
      <c r="C58" s="67" t="s">
        <v>126</v>
      </c>
      <c r="D58" s="140">
        <f t="shared" si="0"/>
        <v>23</v>
      </c>
      <c r="E58" s="141">
        <v>13</v>
      </c>
      <c r="F58" s="141">
        <v>0</v>
      </c>
      <c r="G58" s="141">
        <v>0</v>
      </c>
      <c r="H58" s="141">
        <v>13</v>
      </c>
      <c r="I58" s="141">
        <v>64</v>
      </c>
      <c r="J58" s="141">
        <v>87</v>
      </c>
      <c r="K58" s="141">
        <v>0</v>
      </c>
      <c r="L58" s="141">
        <v>2</v>
      </c>
      <c r="M58" s="141">
        <v>166</v>
      </c>
      <c r="N58" s="141">
        <v>354</v>
      </c>
      <c r="O58" s="142">
        <f t="shared" si="1"/>
        <v>0.46892655367231639</v>
      </c>
    </row>
    <row r="59" spans="1:15" ht="17.100000000000001" customHeight="1" x14ac:dyDescent="0.25">
      <c r="A59" s="59" t="s">
        <v>225</v>
      </c>
      <c r="B59" s="60">
        <v>1296</v>
      </c>
      <c r="C59" s="61" t="s">
        <v>9</v>
      </c>
      <c r="D59" s="137">
        <f t="shared" si="0"/>
        <v>23</v>
      </c>
      <c r="E59" s="138">
        <v>13</v>
      </c>
      <c r="F59" s="138">
        <v>0</v>
      </c>
      <c r="G59" s="138">
        <v>0</v>
      </c>
      <c r="H59" s="138">
        <v>13</v>
      </c>
      <c r="I59" s="138">
        <v>64</v>
      </c>
      <c r="J59" s="138">
        <v>87</v>
      </c>
      <c r="K59" s="138">
        <v>0</v>
      </c>
      <c r="L59" s="138">
        <v>2</v>
      </c>
      <c r="M59" s="138">
        <v>166</v>
      </c>
      <c r="N59" s="138">
        <v>354</v>
      </c>
      <c r="O59" s="139">
        <f t="shared" si="1"/>
        <v>0.46892655367231639</v>
      </c>
    </row>
    <row r="60" spans="1:15" ht="17.100000000000001" customHeight="1" x14ac:dyDescent="0.25">
      <c r="A60" s="65">
        <v>29</v>
      </c>
      <c r="B60" s="66">
        <v>1297</v>
      </c>
      <c r="C60" s="67" t="s">
        <v>126</v>
      </c>
      <c r="D60" s="140">
        <f t="shared" si="0"/>
        <v>25</v>
      </c>
      <c r="E60" s="141">
        <v>14</v>
      </c>
      <c r="F60" s="141">
        <v>7</v>
      </c>
      <c r="G60" s="141">
        <v>0</v>
      </c>
      <c r="H60" s="141">
        <v>21</v>
      </c>
      <c r="I60" s="141">
        <v>155</v>
      </c>
      <c r="J60" s="141">
        <v>180</v>
      </c>
      <c r="K60" s="141">
        <v>0</v>
      </c>
      <c r="L60" s="141">
        <v>3</v>
      </c>
      <c r="M60" s="141">
        <v>359</v>
      </c>
      <c r="N60" s="141">
        <v>507</v>
      </c>
      <c r="O60" s="142">
        <f t="shared" si="1"/>
        <v>0.70808678500986189</v>
      </c>
    </row>
    <row r="61" spans="1:15" ht="17.100000000000001" customHeight="1" x14ac:dyDescent="0.25">
      <c r="A61" s="59" t="s">
        <v>225</v>
      </c>
      <c r="B61" s="60">
        <v>1297</v>
      </c>
      <c r="C61" s="61" t="s">
        <v>9</v>
      </c>
      <c r="D61" s="137">
        <f t="shared" si="0"/>
        <v>25</v>
      </c>
      <c r="E61" s="138">
        <v>14</v>
      </c>
      <c r="F61" s="138">
        <v>7</v>
      </c>
      <c r="G61" s="138">
        <v>0</v>
      </c>
      <c r="H61" s="138">
        <v>21</v>
      </c>
      <c r="I61" s="138">
        <v>155</v>
      </c>
      <c r="J61" s="138">
        <v>180</v>
      </c>
      <c r="K61" s="138">
        <v>0</v>
      </c>
      <c r="L61" s="138">
        <v>3</v>
      </c>
      <c r="M61" s="138">
        <v>359</v>
      </c>
      <c r="N61" s="138">
        <v>507</v>
      </c>
      <c r="O61" s="139">
        <f t="shared" si="1"/>
        <v>0.70808678500986189</v>
      </c>
    </row>
    <row r="62" spans="1:15" ht="17.100000000000001" customHeight="1" x14ac:dyDescent="0.25">
      <c r="A62" s="65">
        <v>30</v>
      </c>
      <c r="B62" s="66">
        <v>1298</v>
      </c>
      <c r="C62" s="67" t="s">
        <v>126</v>
      </c>
      <c r="D62" s="140">
        <f t="shared" si="0"/>
        <v>346</v>
      </c>
      <c r="E62" s="141">
        <v>31</v>
      </c>
      <c r="F62" s="141">
        <v>3</v>
      </c>
      <c r="G62" s="141">
        <v>0</v>
      </c>
      <c r="H62" s="141">
        <v>34</v>
      </c>
      <c r="I62" s="141">
        <v>37</v>
      </c>
      <c r="J62" s="141">
        <v>383</v>
      </c>
      <c r="K62" s="141">
        <v>0</v>
      </c>
      <c r="L62" s="141">
        <v>0</v>
      </c>
      <c r="M62" s="141">
        <v>454</v>
      </c>
      <c r="N62" s="141">
        <v>605</v>
      </c>
      <c r="O62" s="142">
        <f t="shared" si="1"/>
        <v>0.75041322314049586</v>
      </c>
    </row>
    <row r="63" spans="1:15" ht="17.100000000000001" customHeight="1" x14ac:dyDescent="0.25">
      <c r="A63" s="59" t="s">
        <v>225</v>
      </c>
      <c r="B63" s="60">
        <v>1298</v>
      </c>
      <c r="C63" s="61" t="s">
        <v>9</v>
      </c>
      <c r="D63" s="137">
        <f t="shared" si="0"/>
        <v>346</v>
      </c>
      <c r="E63" s="138">
        <v>31</v>
      </c>
      <c r="F63" s="138">
        <v>3</v>
      </c>
      <c r="G63" s="138">
        <v>0</v>
      </c>
      <c r="H63" s="138">
        <v>34</v>
      </c>
      <c r="I63" s="138">
        <v>37</v>
      </c>
      <c r="J63" s="138">
        <v>383</v>
      </c>
      <c r="K63" s="138">
        <v>0</v>
      </c>
      <c r="L63" s="138">
        <v>0</v>
      </c>
      <c r="M63" s="138">
        <v>454</v>
      </c>
      <c r="N63" s="138">
        <v>605</v>
      </c>
      <c r="O63" s="139">
        <f t="shared" si="1"/>
        <v>0.75041322314049586</v>
      </c>
    </row>
    <row r="64" spans="1:15" ht="17.100000000000001" customHeight="1" x14ac:dyDescent="0.25">
      <c r="A64" s="71">
        <v>31</v>
      </c>
      <c r="B64" s="72">
        <v>1299</v>
      </c>
      <c r="C64" s="73" t="s">
        <v>126</v>
      </c>
      <c r="D64" s="134">
        <f t="shared" si="0"/>
        <v>148</v>
      </c>
      <c r="E64" s="135">
        <v>22</v>
      </c>
      <c r="F64" s="135">
        <v>0</v>
      </c>
      <c r="G64" s="135">
        <v>0</v>
      </c>
      <c r="H64" s="135">
        <v>22</v>
      </c>
      <c r="I64" s="135">
        <v>68</v>
      </c>
      <c r="J64" s="135">
        <v>216</v>
      </c>
      <c r="K64" s="135">
        <v>0</v>
      </c>
      <c r="L64" s="135">
        <v>4</v>
      </c>
      <c r="M64" s="135">
        <v>310</v>
      </c>
      <c r="N64" s="135">
        <v>554</v>
      </c>
      <c r="O64" s="136">
        <f t="shared" si="1"/>
        <v>0.55956678700361007</v>
      </c>
    </row>
    <row r="65" spans="1:15" ht="17.100000000000001" customHeight="1" x14ac:dyDescent="0.25">
      <c r="A65" s="65">
        <v>32</v>
      </c>
      <c r="B65" s="66">
        <v>1299</v>
      </c>
      <c r="C65" s="67" t="s">
        <v>130</v>
      </c>
      <c r="D65" s="140">
        <f t="shared" si="0"/>
        <v>63</v>
      </c>
      <c r="E65" s="141">
        <v>37</v>
      </c>
      <c r="F65" s="141">
        <v>3</v>
      </c>
      <c r="G65" s="141">
        <v>0</v>
      </c>
      <c r="H65" s="141">
        <v>40</v>
      </c>
      <c r="I65" s="141">
        <v>91</v>
      </c>
      <c r="J65" s="141">
        <v>154</v>
      </c>
      <c r="K65" s="141">
        <v>2</v>
      </c>
      <c r="L65" s="141">
        <v>4</v>
      </c>
      <c r="M65" s="141">
        <v>291</v>
      </c>
      <c r="N65" s="141">
        <v>444</v>
      </c>
      <c r="O65" s="142">
        <f t="shared" si="1"/>
        <v>0.65540540540540537</v>
      </c>
    </row>
    <row r="66" spans="1:15" ht="17.100000000000001" customHeight="1" x14ac:dyDescent="0.25">
      <c r="A66" s="59" t="s">
        <v>225</v>
      </c>
      <c r="B66" s="60">
        <v>1299</v>
      </c>
      <c r="C66" s="61" t="s">
        <v>11</v>
      </c>
      <c r="D66" s="137">
        <f t="shared" si="0"/>
        <v>211</v>
      </c>
      <c r="E66" s="138">
        <v>59</v>
      </c>
      <c r="F66" s="138">
        <v>3</v>
      </c>
      <c r="G66" s="138">
        <v>0</v>
      </c>
      <c r="H66" s="138">
        <v>62</v>
      </c>
      <c r="I66" s="138">
        <v>159</v>
      </c>
      <c r="J66" s="138">
        <v>370</v>
      </c>
      <c r="K66" s="138">
        <v>2</v>
      </c>
      <c r="L66" s="138">
        <v>8</v>
      </c>
      <c r="M66" s="138">
        <v>601</v>
      </c>
      <c r="N66" s="138">
        <v>998</v>
      </c>
      <c r="O66" s="139">
        <f t="shared" si="1"/>
        <v>0.60220440881763526</v>
      </c>
    </row>
    <row r="67" spans="1:15" ht="17.100000000000001" customHeight="1" x14ac:dyDescent="0.25">
      <c r="A67" s="65">
        <v>33</v>
      </c>
      <c r="B67" s="66">
        <v>1300</v>
      </c>
      <c r="C67" s="67" t="s">
        <v>126</v>
      </c>
      <c r="D67" s="140">
        <f t="shared" si="0"/>
        <v>29</v>
      </c>
      <c r="E67" s="141">
        <v>26</v>
      </c>
      <c r="F67" s="141">
        <v>2</v>
      </c>
      <c r="G67" s="141">
        <v>2</v>
      </c>
      <c r="H67" s="141">
        <v>30</v>
      </c>
      <c r="I67" s="141">
        <v>142</v>
      </c>
      <c r="J67" s="141">
        <v>171</v>
      </c>
      <c r="K67" s="141">
        <v>0</v>
      </c>
      <c r="L67" s="141">
        <v>5</v>
      </c>
      <c r="M67" s="141">
        <v>348</v>
      </c>
      <c r="N67" s="141">
        <v>502</v>
      </c>
      <c r="O67" s="142">
        <f t="shared" si="1"/>
        <v>0.69322709163346619</v>
      </c>
    </row>
    <row r="68" spans="1:15" ht="17.100000000000001" customHeight="1" x14ac:dyDescent="0.25">
      <c r="A68" s="71">
        <v>34</v>
      </c>
      <c r="B68" s="72">
        <v>1300</v>
      </c>
      <c r="C68" s="73" t="s">
        <v>128</v>
      </c>
      <c r="D68" s="134">
        <f t="shared" si="0"/>
        <v>24</v>
      </c>
      <c r="E68" s="135">
        <v>32</v>
      </c>
      <c r="F68" s="135">
        <v>3</v>
      </c>
      <c r="G68" s="135">
        <v>0</v>
      </c>
      <c r="H68" s="135">
        <v>35</v>
      </c>
      <c r="I68" s="135">
        <v>126</v>
      </c>
      <c r="J68" s="135">
        <v>150</v>
      </c>
      <c r="K68" s="135">
        <v>0</v>
      </c>
      <c r="L68" s="135">
        <v>6</v>
      </c>
      <c r="M68" s="135">
        <v>317</v>
      </c>
      <c r="N68" s="135">
        <v>502</v>
      </c>
      <c r="O68" s="136">
        <f t="shared" si="1"/>
        <v>0.63147410358565736</v>
      </c>
    </row>
    <row r="69" spans="1:15" ht="17.100000000000001" customHeight="1" x14ac:dyDescent="0.25">
      <c r="A69" s="59" t="s">
        <v>225</v>
      </c>
      <c r="B69" s="60">
        <v>1300</v>
      </c>
      <c r="C69" s="61" t="s">
        <v>11</v>
      </c>
      <c r="D69" s="137">
        <f t="shared" si="0"/>
        <v>53</v>
      </c>
      <c r="E69" s="138">
        <v>58</v>
      </c>
      <c r="F69" s="138">
        <v>5</v>
      </c>
      <c r="G69" s="138">
        <v>2</v>
      </c>
      <c r="H69" s="138">
        <v>65</v>
      </c>
      <c r="I69" s="138">
        <v>268</v>
      </c>
      <c r="J69" s="138">
        <v>321</v>
      </c>
      <c r="K69" s="138">
        <v>0</v>
      </c>
      <c r="L69" s="138">
        <v>11</v>
      </c>
      <c r="M69" s="138">
        <v>665</v>
      </c>
      <c r="N69" s="138">
        <v>1004</v>
      </c>
      <c r="O69" s="139">
        <f t="shared" si="1"/>
        <v>0.66235059760956172</v>
      </c>
    </row>
    <row r="70" spans="1:15" ht="17.100000000000001" customHeight="1" x14ac:dyDescent="0.25">
      <c r="A70" s="71">
        <v>35</v>
      </c>
      <c r="B70" s="72">
        <v>1301</v>
      </c>
      <c r="C70" s="73" t="s">
        <v>126</v>
      </c>
      <c r="D70" s="134">
        <f t="shared" si="0"/>
        <v>89</v>
      </c>
      <c r="E70" s="135">
        <v>4</v>
      </c>
      <c r="F70" s="135">
        <v>3</v>
      </c>
      <c r="G70" s="135">
        <v>1</v>
      </c>
      <c r="H70" s="135">
        <v>8</v>
      </c>
      <c r="I70" s="135">
        <v>58</v>
      </c>
      <c r="J70" s="135">
        <v>147</v>
      </c>
      <c r="K70" s="135">
        <v>0</v>
      </c>
      <c r="L70" s="135">
        <v>0</v>
      </c>
      <c r="M70" s="135">
        <v>213</v>
      </c>
      <c r="N70" s="135">
        <v>348</v>
      </c>
      <c r="O70" s="136">
        <f t="shared" si="1"/>
        <v>0.61206896551724133</v>
      </c>
    </row>
    <row r="71" spans="1:15" ht="17.100000000000001" customHeight="1" x14ac:dyDescent="0.25">
      <c r="A71" s="59" t="s">
        <v>225</v>
      </c>
      <c r="B71" s="60">
        <v>1301</v>
      </c>
      <c r="C71" s="61" t="s">
        <v>9</v>
      </c>
      <c r="D71" s="137">
        <f t="shared" si="0"/>
        <v>89</v>
      </c>
      <c r="E71" s="138">
        <v>4</v>
      </c>
      <c r="F71" s="138">
        <v>3</v>
      </c>
      <c r="G71" s="138">
        <v>1</v>
      </c>
      <c r="H71" s="138">
        <v>8</v>
      </c>
      <c r="I71" s="138">
        <v>58</v>
      </c>
      <c r="J71" s="138">
        <v>147</v>
      </c>
      <c r="K71" s="138">
        <v>0</v>
      </c>
      <c r="L71" s="138">
        <v>0</v>
      </c>
      <c r="M71" s="138">
        <v>213</v>
      </c>
      <c r="N71" s="138">
        <v>348</v>
      </c>
      <c r="O71" s="139">
        <f t="shared" si="1"/>
        <v>0.61206896551724133</v>
      </c>
    </row>
    <row r="72" spans="1:15" ht="17.100000000000001" customHeight="1" x14ac:dyDescent="0.25">
      <c r="A72" s="65">
        <v>36</v>
      </c>
      <c r="B72" s="66">
        <v>1302</v>
      </c>
      <c r="C72" s="67" t="s">
        <v>126</v>
      </c>
      <c r="D72" s="140">
        <f t="shared" si="0"/>
        <v>79</v>
      </c>
      <c r="E72" s="141">
        <v>5</v>
      </c>
      <c r="F72" s="141">
        <v>1</v>
      </c>
      <c r="G72" s="141">
        <v>0</v>
      </c>
      <c r="H72" s="141">
        <v>6</v>
      </c>
      <c r="I72" s="141">
        <v>29</v>
      </c>
      <c r="J72" s="141">
        <v>108</v>
      </c>
      <c r="K72" s="141">
        <v>0</v>
      </c>
      <c r="L72" s="141">
        <v>1</v>
      </c>
      <c r="M72" s="141">
        <v>144</v>
      </c>
      <c r="N72" s="141">
        <v>249</v>
      </c>
      <c r="O72" s="142">
        <f t="shared" si="1"/>
        <v>0.57831325301204817</v>
      </c>
    </row>
    <row r="73" spans="1:15" ht="17.100000000000001" customHeight="1" x14ac:dyDescent="0.25">
      <c r="A73" s="59" t="s">
        <v>225</v>
      </c>
      <c r="B73" s="60">
        <v>1302</v>
      </c>
      <c r="C73" s="61" t="s">
        <v>9</v>
      </c>
      <c r="D73" s="137">
        <f t="shared" ref="D73:D75" si="2">(LARGE(H73:J73,1)-LARGE(H73:J73,2))</f>
        <v>79</v>
      </c>
      <c r="E73" s="138">
        <v>5</v>
      </c>
      <c r="F73" s="138">
        <v>1</v>
      </c>
      <c r="G73" s="138">
        <v>0</v>
      </c>
      <c r="H73" s="138">
        <v>6</v>
      </c>
      <c r="I73" s="138">
        <v>29</v>
      </c>
      <c r="J73" s="138">
        <v>108</v>
      </c>
      <c r="K73" s="138">
        <v>0</v>
      </c>
      <c r="L73" s="138">
        <v>1</v>
      </c>
      <c r="M73" s="138">
        <v>144</v>
      </c>
      <c r="N73" s="138">
        <v>249</v>
      </c>
      <c r="O73" s="139">
        <f t="shared" ref="O73:O75" si="3">M73/N73</f>
        <v>0.57831325301204817</v>
      </c>
    </row>
    <row r="74" spans="1:15" ht="17.100000000000001" customHeight="1" x14ac:dyDescent="0.25">
      <c r="A74" s="65">
        <v>37</v>
      </c>
      <c r="B74" s="66">
        <v>1304</v>
      </c>
      <c r="C74" s="67" t="s">
        <v>126</v>
      </c>
      <c r="D74" s="140">
        <f t="shared" si="2"/>
        <v>55</v>
      </c>
      <c r="E74" s="141">
        <v>3</v>
      </c>
      <c r="F74" s="141">
        <v>3</v>
      </c>
      <c r="G74" s="141">
        <v>0</v>
      </c>
      <c r="H74" s="141">
        <v>6</v>
      </c>
      <c r="I74" s="141">
        <v>11</v>
      </c>
      <c r="J74" s="141">
        <v>66</v>
      </c>
      <c r="K74" s="141">
        <v>0</v>
      </c>
      <c r="L74" s="141">
        <v>1</v>
      </c>
      <c r="M74" s="141">
        <v>84</v>
      </c>
      <c r="N74" s="141">
        <v>182</v>
      </c>
      <c r="O74" s="142">
        <f t="shared" si="3"/>
        <v>0.46153846153846156</v>
      </c>
    </row>
    <row r="75" spans="1:15" ht="17.100000000000001" customHeight="1" x14ac:dyDescent="0.25">
      <c r="A75" s="77" t="s">
        <v>225</v>
      </c>
      <c r="B75" s="78">
        <v>1304</v>
      </c>
      <c r="C75" s="79" t="s">
        <v>9</v>
      </c>
      <c r="D75" s="152">
        <f t="shared" si="2"/>
        <v>55</v>
      </c>
      <c r="E75" s="145">
        <v>3</v>
      </c>
      <c r="F75" s="145">
        <v>3</v>
      </c>
      <c r="G75" s="145">
        <v>0</v>
      </c>
      <c r="H75" s="145">
        <v>6</v>
      </c>
      <c r="I75" s="145">
        <v>11</v>
      </c>
      <c r="J75" s="145">
        <v>66</v>
      </c>
      <c r="K75" s="145">
        <v>0</v>
      </c>
      <c r="L75" s="145">
        <v>1</v>
      </c>
      <c r="M75" s="145">
        <v>84</v>
      </c>
      <c r="N75" s="145">
        <v>182</v>
      </c>
      <c r="O75" s="146">
        <f t="shared" si="3"/>
        <v>0.46153846153846156</v>
      </c>
    </row>
    <row r="76" spans="1:15" ht="11.1" customHeight="1" x14ac:dyDescent="0.25">
      <c r="B76" s="2"/>
      <c r="C76" s="2"/>
      <c r="D76" s="2"/>
    </row>
    <row r="77" spans="1:15" ht="17.45" customHeight="1" x14ac:dyDescent="0.3">
      <c r="A77" s="427" t="s">
        <v>43</v>
      </c>
      <c r="B77" s="405"/>
      <c r="C77" s="406"/>
      <c r="D77" s="407" t="s">
        <v>35</v>
      </c>
      <c r="E77" s="512" t="s">
        <v>234</v>
      </c>
      <c r="F77" s="512"/>
      <c r="G77" s="512"/>
      <c r="H77" s="512"/>
      <c r="I77" s="512"/>
      <c r="J77" s="512"/>
      <c r="K77" s="512"/>
      <c r="L77" s="512"/>
      <c r="M77" s="407" t="s">
        <v>39</v>
      </c>
      <c r="N77" s="407" t="s">
        <v>211</v>
      </c>
      <c r="O77" s="366" t="s">
        <v>33</v>
      </c>
    </row>
    <row r="78" spans="1:15" ht="15.95" customHeight="1" x14ac:dyDescent="0.25">
      <c r="A78" s="431" t="s">
        <v>123</v>
      </c>
      <c r="B78" s="425" t="s">
        <v>25</v>
      </c>
      <c r="C78" s="425" t="s">
        <v>26</v>
      </c>
      <c r="D78" s="408"/>
      <c r="E78" s="14"/>
      <c r="F78" s="7"/>
      <c r="G78" s="52" t="s">
        <v>38</v>
      </c>
      <c r="H78" s="410" t="s">
        <v>34</v>
      </c>
      <c r="I78" s="35"/>
      <c r="J78" s="7"/>
      <c r="K78" s="43"/>
      <c r="L78" s="96"/>
      <c r="M78" s="408"/>
      <c r="N78" s="408"/>
      <c r="O78" s="367"/>
    </row>
    <row r="79" spans="1:15" ht="15.75" x14ac:dyDescent="0.25">
      <c r="A79" s="432"/>
      <c r="B79" s="360"/>
      <c r="C79" s="360"/>
      <c r="D79" s="408"/>
      <c r="E79" s="14"/>
      <c r="F79" s="7"/>
      <c r="G79" s="7"/>
      <c r="H79" s="410"/>
      <c r="I79" s="35"/>
      <c r="J79" s="7"/>
      <c r="K79" s="317"/>
      <c r="L79" s="318"/>
      <c r="M79" s="408"/>
      <c r="N79" s="408"/>
      <c r="O79" s="367"/>
    </row>
    <row r="80" spans="1:15" ht="15.75" x14ac:dyDescent="0.25">
      <c r="A80" s="432"/>
      <c r="B80" s="360"/>
      <c r="C80" s="360"/>
      <c r="D80" s="408"/>
      <c r="E80" s="15"/>
      <c r="F80" s="8"/>
      <c r="G80" s="8"/>
      <c r="H80" s="8"/>
      <c r="I80" s="35"/>
      <c r="J80" s="8"/>
      <c r="K80" s="319"/>
      <c r="L80" s="320"/>
      <c r="M80" s="408"/>
      <c r="N80" s="408"/>
      <c r="O80" s="367"/>
    </row>
    <row r="81" spans="1:15" ht="17.45" customHeight="1" x14ac:dyDescent="0.25">
      <c r="A81" s="433"/>
      <c r="B81" s="360"/>
      <c r="C81" s="426"/>
      <c r="D81" s="365"/>
      <c r="E81" s="305" t="s">
        <v>0</v>
      </c>
      <c r="F81" s="294" t="s">
        <v>2</v>
      </c>
      <c r="G81" s="294" t="s">
        <v>8</v>
      </c>
      <c r="H81" s="294" t="s">
        <v>34</v>
      </c>
      <c r="I81" s="294" t="s">
        <v>1</v>
      </c>
      <c r="J81" s="294" t="s">
        <v>7</v>
      </c>
      <c r="K81" s="321" t="s">
        <v>32</v>
      </c>
      <c r="L81" s="322" t="s">
        <v>40</v>
      </c>
      <c r="M81" s="409"/>
      <c r="N81" s="409"/>
      <c r="O81" s="368"/>
    </row>
    <row r="82" spans="1:15" s="30" customFormat="1" ht="17.45" customHeight="1" x14ac:dyDescent="0.25">
      <c r="A82" s="434" t="s">
        <v>225</v>
      </c>
      <c r="B82" s="517">
        <v>30</v>
      </c>
      <c r="C82" s="517">
        <v>37</v>
      </c>
      <c r="D82" s="211">
        <f>(LARGE(H82:J82,1)-LARGE(H82:J82,2))</f>
        <v>427</v>
      </c>
      <c r="E82" s="125">
        <f>SUM(E9:E75)/2</f>
        <v>1712</v>
      </c>
      <c r="F82" s="125">
        <f t="shared" ref="F82:N82" si="4">SUM(F9:F75)/2</f>
        <v>81</v>
      </c>
      <c r="G82" s="125">
        <f t="shared" si="4"/>
        <v>17</v>
      </c>
      <c r="H82" s="155">
        <f t="shared" si="4"/>
        <v>1810</v>
      </c>
      <c r="I82" s="155">
        <f t="shared" si="4"/>
        <v>4308</v>
      </c>
      <c r="J82" s="155">
        <f t="shared" si="4"/>
        <v>3881</v>
      </c>
      <c r="K82" s="155">
        <f t="shared" si="4"/>
        <v>3</v>
      </c>
      <c r="L82" s="125">
        <f t="shared" si="4"/>
        <v>80</v>
      </c>
      <c r="M82" s="33">
        <f>SUM(H82:L82)</f>
        <v>10082</v>
      </c>
      <c r="N82" s="125">
        <f t="shared" si="4"/>
        <v>16245</v>
      </c>
      <c r="O82" s="126">
        <f>M82/N82</f>
        <v>0.620621729763004</v>
      </c>
    </row>
    <row r="83" spans="1:15" s="30" customFormat="1" ht="17.45" customHeight="1" x14ac:dyDescent="0.25">
      <c r="A83" s="435"/>
      <c r="B83" s="517"/>
      <c r="C83" s="517"/>
      <c r="D83" s="127">
        <f t="shared" ref="D83:M83" si="5">D82/$M82</f>
        <v>4.2352707796072205E-2</v>
      </c>
      <c r="E83" s="127">
        <f t="shared" si="5"/>
        <v>0.16980757786153541</v>
      </c>
      <c r="F83" s="127">
        <f t="shared" si="5"/>
        <v>8.0341202142432053E-3</v>
      </c>
      <c r="G83" s="127">
        <f t="shared" si="5"/>
        <v>1.6861733782979568E-3</v>
      </c>
      <c r="H83" s="127">
        <f t="shared" si="5"/>
        <v>0.17952787145407656</v>
      </c>
      <c r="I83" s="127">
        <f t="shared" si="5"/>
        <v>0.42729617139456455</v>
      </c>
      <c r="J83" s="127">
        <f t="shared" si="5"/>
        <v>0.38494346359849235</v>
      </c>
      <c r="K83" s="127">
        <f t="shared" si="5"/>
        <v>2.9756000793493357E-4</v>
      </c>
      <c r="L83" s="127">
        <f t="shared" si="5"/>
        <v>7.9349335449315616E-3</v>
      </c>
      <c r="M83" s="127">
        <f t="shared" si="5"/>
        <v>1</v>
      </c>
      <c r="N83" s="128"/>
      <c r="O83" s="128"/>
    </row>
    <row r="84" spans="1:15" ht="11.1" customHeight="1" x14ac:dyDescent="0.25">
      <c r="B84" s="2"/>
      <c r="C84" s="2"/>
      <c r="D84" s="2"/>
    </row>
    <row r="85" spans="1:15" ht="17.45" customHeight="1" x14ac:dyDescent="0.3">
      <c r="A85" s="427" t="s">
        <v>43</v>
      </c>
      <c r="B85" s="405"/>
      <c r="C85" s="406"/>
      <c r="D85" s="407" t="s">
        <v>35</v>
      </c>
      <c r="E85" s="512" t="s">
        <v>235</v>
      </c>
      <c r="F85" s="512"/>
      <c r="G85" s="512"/>
      <c r="H85" s="512"/>
      <c r="I85" s="512"/>
      <c r="J85" s="512"/>
      <c r="K85" s="512"/>
      <c r="L85" s="512"/>
      <c r="M85" s="407" t="s">
        <v>39</v>
      </c>
      <c r="N85" s="407" t="s">
        <v>211</v>
      </c>
      <c r="O85" s="366" t="s">
        <v>33</v>
      </c>
    </row>
    <row r="86" spans="1:15" ht="15.95" customHeight="1" x14ac:dyDescent="0.25">
      <c r="A86" s="431" t="s">
        <v>123</v>
      </c>
      <c r="B86" s="425" t="s">
        <v>25</v>
      </c>
      <c r="C86" s="425" t="s">
        <v>26</v>
      </c>
      <c r="D86" s="408"/>
      <c r="E86" s="415"/>
      <c r="F86" s="416"/>
      <c r="G86" s="421"/>
      <c r="H86" s="416"/>
      <c r="I86" s="35"/>
      <c r="J86" s="7"/>
      <c r="K86" s="43"/>
      <c r="L86" s="96"/>
      <c r="M86" s="408"/>
      <c r="N86" s="408"/>
      <c r="O86" s="367"/>
    </row>
    <row r="87" spans="1:15" ht="15.75" x14ac:dyDescent="0.25">
      <c r="A87" s="432"/>
      <c r="B87" s="360"/>
      <c r="C87" s="360"/>
      <c r="D87" s="408"/>
      <c r="E87" s="417"/>
      <c r="F87" s="418"/>
      <c r="G87" s="422"/>
      <c r="H87" s="418"/>
      <c r="I87" s="35"/>
      <c r="J87" s="7"/>
      <c r="K87" s="317"/>
      <c r="L87" s="318"/>
      <c r="M87" s="408"/>
      <c r="N87" s="408"/>
      <c r="O87" s="367"/>
    </row>
    <row r="88" spans="1:15" ht="15.75" x14ac:dyDescent="0.25">
      <c r="A88" s="432"/>
      <c r="B88" s="360"/>
      <c r="C88" s="360"/>
      <c r="D88" s="408"/>
      <c r="E88" s="456"/>
      <c r="F88" s="450"/>
      <c r="G88" s="451"/>
      <c r="H88" s="450"/>
      <c r="I88" s="35"/>
      <c r="J88" s="8"/>
      <c r="K88" s="319"/>
      <c r="L88" s="320"/>
      <c r="M88" s="408"/>
      <c r="N88" s="408"/>
      <c r="O88" s="367"/>
    </row>
    <row r="89" spans="1:15" ht="17.45" customHeight="1" x14ac:dyDescent="0.25">
      <c r="A89" s="433"/>
      <c r="B89" s="360"/>
      <c r="C89" s="426"/>
      <c r="D89" s="365"/>
      <c r="E89" s="457" t="s">
        <v>0</v>
      </c>
      <c r="F89" s="453"/>
      <c r="G89" s="454" t="s">
        <v>2</v>
      </c>
      <c r="H89" s="453"/>
      <c r="I89" s="294" t="s">
        <v>1</v>
      </c>
      <c r="J89" s="294" t="s">
        <v>7</v>
      </c>
      <c r="K89" s="321" t="s">
        <v>32</v>
      </c>
      <c r="L89" s="322" t="s">
        <v>40</v>
      </c>
      <c r="M89" s="409"/>
      <c r="N89" s="409"/>
      <c r="O89" s="368"/>
    </row>
    <row r="90" spans="1:15" s="30" customFormat="1" ht="17.45" customHeight="1" x14ac:dyDescent="0.25">
      <c r="A90" s="434" t="s">
        <v>225</v>
      </c>
      <c r="B90" s="517">
        <v>30</v>
      </c>
      <c r="C90" s="517">
        <v>37</v>
      </c>
      <c r="D90" s="211">
        <f>(LARGE(H90:J90,1)-LARGE(H90:J90,2))</f>
        <v>427</v>
      </c>
      <c r="E90" s="515">
        <f>ROUND(G82/2,0)+E82</f>
        <v>1721</v>
      </c>
      <c r="F90" s="516"/>
      <c r="G90" s="515">
        <f>INT(G82/2)+F82</f>
        <v>89</v>
      </c>
      <c r="H90" s="516"/>
      <c r="I90" s="125">
        <f>I82</f>
        <v>4308</v>
      </c>
      <c r="J90" s="125">
        <f>J82</f>
        <v>3881</v>
      </c>
      <c r="K90" s="125">
        <f>K82</f>
        <v>3</v>
      </c>
      <c r="L90" s="125">
        <f>L82</f>
        <v>80</v>
      </c>
      <c r="M90" s="33">
        <f>INT(SUM(E90:L90))</f>
        <v>10082</v>
      </c>
      <c r="N90" s="125">
        <f>N82</f>
        <v>16245</v>
      </c>
      <c r="O90" s="126">
        <f>M90/N90</f>
        <v>0.620621729763004</v>
      </c>
    </row>
    <row r="91" spans="1:15" s="30" customFormat="1" ht="17.45" customHeight="1" x14ac:dyDescent="0.25">
      <c r="A91" s="435"/>
      <c r="B91" s="517"/>
      <c r="C91" s="517"/>
      <c r="D91" s="127">
        <f>D90/$M90</f>
        <v>4.2352707796072205E-2</v>
      </c>
      <c r="E91" s="445">
        <f>E90/$M90</f>
        <v>0.17070025788534021</v>
      </c>
      <c r="F91" s="446"/>
      <c r="G91" s="445">
        <f>G90/$M90</f>
        <v>8.8276135687363616E-3</v>
      </c>
      <c r="H91" s="446"/>
      <c r="I91" s="127">
        <f>I90/$M90</f>
        <v>0.42729617139456455</v>
      </c>
      <c r="J91" s="127">
        <f>J90/$M90</f>
        <v>0.38494346359849235</v>
      </c>
      <c r="K91" s="127">
        <f>K90/$M90</f>
        <v>2.9756000793493357E-4</v>
      </c>
      <c r="L91" s="127">
        <f>L90/$M90</f>
        <v>7.9349335449315616E-3</v>
      </c>
      <c r="M91" s="127">
        <f>M90/$M90</f>
        <v>1</v>
      </c>
      <c r="N91" s="128"/>
      <c r="O91" s="128"/>
    </row>
    <row r="92" spans="1:15" x14ac:dyDescent="0.25">
      <c r="B92" s="2"/>
      <c r="C92" s="2"/>
      <c r="D92" s="2"/>
    </row>
    <row r="93" spans="1:15" x14ac:dyDescent="0.25">
      <c r="B93" s="2"/>
      <c r="C93" s="2"/>
      <c r="D93" s="2"/>
    </row>
    <row r="94" spans="1:15" x14ac:dyDescent="0.25">
      <c r="B94" s="2"/>
      <c r="C94" s="2"/>
      <c r="D94" s="2"/>
    </row>
    <row r="95" spans="1:15" x14ac:dyDescent="0.25">
      <c r="B95" s="2"/>
      <c r="C95" s="2"/>
      <c r="D95" s="2"/>
    </row>
    <row r="96" spans="1:15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</sheetData>
  <mergeCells count="40">
    <mergeCell ref="N4:N8"/>
    <mergeCell ref="O4:O8"/>
    <mergeCell ref="A77:C77"/>
    <mergeCell ref="B78:B81"/>
    <mergeCell ref="C78:C81"/>
    <mergeCell ref="D77:D81"/>
    <mergeCell ref="E77:L77"/>
    <mergeCell ref="H78:H79"/>
    <mergeCell ref="D4:D8"/>
    <mergeCell ref="B5:C7"/>
    <mergeCell ref="E4:L4"/>
    <mergeCell ref="H5:H6"/>
    <mergeCell ref="M4:M8"/>
    <mergeCell ref="A78:A81"/>
    <mergeCell ref="M77:M81"/>
    <mergeCell ref="N77:N81"/>
    <mergeCell ref="C86:C89"/>
    <mergeCell ref="M85:M89"/>
    <mergeCell ref="N85:N89"/>
    <mergeCell ref="O85:O89"/>
    <mergeCell ref="A82:A83"/>
    <mergeCell ref="B82:B83"/>
    <mergeCell ref="C82:C83"/>
    <mergeCell ref="B86:B89"/>
    <mergeCell ref="O77:O81"/>
    <mergeCell ref="E91:F91"/>
    <mergeCell ref="G91:H91"/>
    <mergeCell ref="A85:C85"/>
    <mergeCell ref="G89:H89"/>
    <mergeCell ref="B90:B91"/>
    <mergeCell ref="C90:C91"/>
    <mergeCell ref="E86:F88"/>
    <mergeCell ref="G86:H88"/>
    <mergeCell ref="E89:F89"/>
    <mergeCell ref="D85:D89"/>
    <mergeCell ref="E85:L85"/>
    <mergeCell ref="E90:F90"/>
    <mergeCell ref="G90:H90"/>
    <mergeCell ref="A86:A89"/>
    <mergeCell ref="A90:A91"/>
  </mergeCells>
  <conditionalFormatting sqref="H11:J11">
    <cfRule type="cellIs" dxfId="321" priority="181" operator="equal">
      <formula>LARGE($H11:$K11,2)</formula>
    </cfRule>
    <cfRule type="cellIs" dxfId="320" priority="182" operator="equal">
      <formula>LARGE($H11:$K11,1)</formula>
    </cfRule>
  </conditionalFormatting>
  <conditionalFormatting sqref="H14:J14">
    <cfRule type="cellIs" dxfId="319" priority="179" operator="equal">
      <formula>LARGE($H14:$K14,2)</formula>
    </cfRule>
    <cfRule type="cellIs" dxfId="318" priority="180" operator="equal">
      <formula>LARGE($H14:$K14,1)</formula>
    </cfRule>
  </conditionalFormatting>
  <conditionalFormatting sqref="H16:J16">
    <cfRule type="cellIs" dxfId="317" priority="177" operator="equal">
      <formula>LARGE($H16:$K16,2)</formula>
    </cfRule>
    <cfRule type="cellIs" dxfId="316" priority="178" operator="equal">
      <formula>LARGE($H16:$K16,1)</formula>
    </cfRule>
  </conditionalFormatting>
  <conditionalFormatting sqref="H19:J19">
    <cfRule type="cellIs" dxfId="315" priority="175" operator="equal">
      <formula>LARGE($H19:$K19,2)</formula>
    </cfRule>
    <cfRule type="cellIs" dxfId="314" priority="176" operator="equal">
      <formula>LARGE($H19:$K19,1)</formula>
    </cfRule>
  </conditionalFormatting>
  <conditionalFormatting sqref="H23:J23">
    <cfRule type="cellIs" dxfId="313" priority="173" operator="equal">
      <formula>LARGE($H23:$K23,2)</formula>
    </cfRule>
    <cfRule type="cellIs" dxfId="312" priority="174" operator="equal">
      <formula>LARGE($H23:$K23,1)</formula>
    </cfRule>
  </conditionalFormatting>
  <conditionalFormatting sqref="H21:J21">
    <cfRule type="cellIs" dxfId="311" priority="171" operator="equal">
      <formula>LARGE($H21:$K21,2)</formula>
    </cfRule>
    <cfRule type="cellIs" dxfId="310" priority="172" operator="equal">
      <formula>LARGE($H21:$K21,1)</formula>
    </cfRule>
  </conditionalFormatting>
  <conditionalFormatting sqref="H25:J25">
    <cfRule type="cellIs" dxfId="309" priority="169" operator="equal">
      <formula>LARGE($H25:$K25,2)</formula>
    </cfRule>
    <cfRule type="cellIs" dxfId="308" priority="170" operator="equal">
      <formula>LARGE($H25:$K25,1)</formula>
    </cfRule>
  </conditionalFormatting>
  <conditionalFormatting sqref="H28:J28">
    <cfRule type="cellIs" dxfId="307" priority="167" operator="equal">
      <formula>LARGE($H28:$K28,2)</formula>
    </cfRule>
    <cfRule type="cellIs" dxfId="306" priority="168" operator="equal">
      <formula>LARGE($H28:$K28,1)</formula>
    </cfRule>
  </conditionalFormatting>
  <conditionalFormatting sqref="H30:J30">
    <cfRule type="cellIs" dxfId="305" priority="165" operator="equal">
      <formula>LARGE($H30:$K30,2)</formula>
    </cfRule>
    <cfRule type="cellIs" dxfId="304" priority="166" operator="equal">
      <formula>LARGE($H30:$K30,1)</formula>
    </cfRule>
  </conditionalFormatting>
  <conditionalFormatting sqref="H34:J34">
    <cfRule type="cellIs" dxfId="303" priority="163" operator="equal">
      <formula>LARGE($H34:$K34,2)</formula>
    </cfRule>
    <cfRule type="cellIs" dxfId="302" priority="164" operator="equal">
      <formula>LARGE($H34:$K34,1)</formula>
    </cfRule>
  </conditionalFormatting>
  <conditionalFormatting sqref="H38:J38">
    <cfRule type="cellIs" dxfId="301" priority="161" operator="equal">
      <formula>LARGE($H38:$K38,2)</formula>
    </cfRule>
    <cfRule type="cellIs" dxfId="300" priority="162" operator="equal">
      <formula>LARGE($H38:$K38,1)</formula>
    </cfRule>
  </conditionalFormatting>
  <conditionalFormatting sqref="H42:J42">
    <cfRule type="cellIs" dxfId="299" priority="159" operator="equal">
      <formula>LARGE($H42:$K42,2)</formula>
    </cfRule>
    <cfRule type="cellIs" dxfId="298" priority="160" operator="equal">
      <formula>LARGE($H42:$K42,1)</formula>
    </cfRule>
  </conditionalFormatting>
  <conditionalFormatting sqref="H32:J32">
    <cfRule type="cellIs" dxfId="297" priority="157" operator="equal">
      <formula>LARGE($H32:$K32,2)</formula>
    </cfRule>
    <cfRule type="cellIs" dxfId="296" priority="158" operator="equal">
      <formula>LARGE($H32:$K32,1)</formula>
    </cfRule>
  </conditionalFormatting>
  <conditionalFormatting sqref="H40:J40">
    <cfRule type="cellIs" dxfId="295" priority="155" operator="equal">
      <formula>LARGE($H40:$K40,2)</formula>
    </cfRule>
    <cfRule type="cellIs" dxfId="294" priority="156" operator="equal">
      <formula>LARGE($H40:$K40,1)</formula>
    </cfRule>
  </conditionalFormatting>
  <conditionalFormatting sqref="H44:J44">
    <cfRule type="cellIs" dxfId="293" priority="153" operator="equal">
      <formula>LARGE($H44:$K44,2)</formula>
    </cfRule>
    <cfRule type="cellIs" dxfId="292" priority="154" operator="equal">
      <formula>LARGE($H44:$K44,1)</formula>
    </cfRule>
  </conditionalFormatting>
  <conditionalFormatting sqref="H36:J36">
    <cfRule type="cellIs" dxfId="291" priority="151" operator="equal">
      <formula>LARGE($H36:$K36,2)</formula>
    </cfRule>
    <cfRule type="cellIs" dxfId="290" priority="152" operator="equal">
      <formula>LARGE($H36:$K36,1)</formula>
    </cfRule>
  </conditionalFormatting>
  <conditionalFormatting sqref="H47:J47">
    <cfRule type="cellIs" dxfId="289" priority="149" operator="equal">
      <formula>LARGE($H47:$K47,2)</formula>
    </cfRule>
    <cfRule type="cellIs" dxfId="288" priority="150" operator="equal">
      <formula>LARGE($H47:$K47,1)</formula>
    </cfRule>
  </conditionalFormatting>
  <conditionalFormatting sqref="H51:J51">
    <cfRule type="cellIs" dxfId="287" priority="147" operator="equal">
      <formula>LARGE($H51:$K51,2)</formula>
    </cfRule>
    <cfRule type="cellIs" dxfId="286" priority="148" operator="equal">
      <formula>LARGE($H51:$K51,1)</formula>
    </cfRule>
  </conditionalFormatting>
  <conditionalFormatting sqref="H49:J49">
    <cfRule type="cellIs" dxfId="285" priority="145" operator="equal">
      <formula>LARGE($H49:$K49,2)</formula>
    </cfRule>
    <cfRule type="cellIs" dxfId="284" priority="146" operator="equal">
      <formula>LARGE($H49:$K49,1)</formula>
    </cfRule>
  </conditionalFormatting>
  <conditionalFormatting sqref="H53:J53">
    <cfRule type="cellIs" dxfId="283" priority="143" operator="equal">
      <formula>LARGE($H53:$K53,2)</formula>
    </cfRule>
    <cfRule type="cellIs" dxfId="282" priority="144" operator="equal">
      <formula>LARGE($H53:$K53,1)</formula>
    </cfRule>
  </conditionalFormatting>
  <conditionalFormatting sqref="H57:J57">
    <cfRule type="cellIs" dxfId="281" priority="141" operator="equal">
      <formula>LARGE($H57:$K57,2)</formula>
    </cfRule>
    <cfRule type="cellIs" dxfId="280" priority="142" operator="equal">
      <formula>LARGE($H57:$K57,1)</formula>
    </cfRule>
  </conditionalFormatting>
  <conditionalFormatting sqref="H55:J55">
    <cfRule type="cellIs" dxfId="279" priority="139" operator="equal">
      <formula>LARGE($H55:$K55,2)</formula>
    </cfRule>
    <cfRule type="cellIs" dxfId="278" priority="140" operator="equal">
      <formula>LARGE($H55:$K55,1)</formula>
    </cfRule>
  </conditionalFormatting>
  <conditionalFormatting sqref="H63:J63">
    <cfRule type="cellIs" dxfId="277" priority="137" operator="equal">
      <formula>LARGE($H63:$K63,2)</formula>
    </cfRule>
    <cfRule type="cellIs" dxfId="276" priority="138" operator="equal">
      <formula>LARGE($H63:$K63,1)</formula>
    </cfRule>
  </conditionalFormatting>
  <conditionalFormatting sqref="H59:J59">
    <cfRule type="cellIs" dxfId="275" priority="135" operator="equal">
      <formula>LARGE($H59:$K59,2)</formula>
    </cfRule>
    <cfRule type="cellIs" dxfId="274" priority="136" operator="equal">
      <formula>LARGE($H59:$K59,1)</formula>
    </cfRule>
  </conditionalFormatting>
  <conditionalFormatting sqref="H61:J61">
    <cfRule type="cellIs" dxfId="273" priority="133" operator="equal">
      <formula>LARGE($H61:$K61,2)</formula>
    </cfRule>
    <cfRule type="cellIs" dxfId="272" priority="134" operator="equal">
      <formula>LARGE($H61:$K61,1)</formula>
    </cfRule>
  </conditionalFormatting>
  <conditionalFormatting sqref="H66:J66">
    <cfRule type="cellIs" dxfId="271" priority="131" operator="equal">
      <formula>LARGE($H66:$K66,2)</formula>
    </cfRule>
    <cfRule type="cellIs" dxfId="270" priority="132" operator="equal">
      <formula>LARGE($H66:$K66,1)</formula>
    </cfRule>
  </conditionalFormatting>
  <conditionalFormatting sqref="H69:J69">
    <cfRule type="cellIs" dxfId="269" priority="129" operator="equal">
      <formula>LARGE($H69:$K69,2)</formula>
    </cfRule>
    <cfRule type="cellIs" dxfId="268" priority="130" operator="equal">
      <formula>LARGE($H69:$K69,1)</formula>
    </cfRule>
  </conditionalFormatting>
  <conditionalFormatting sqref="H71:J71">
    <cfRule type="cellIs" dxfId="267" priority="127" operator="equal">
      <formula>LARGE($H71:$K71,2)</formula>
    </cfRule>
    <cfRule type="cellIs" dxfId="266" priority="128" operator="equal">
      <formula>LARGE($H71:$K71,1)</formula>
    </cfRule>
  </conditionalFormatting>
  <conditionalFormatting sqref="H73:J73">
    <cfRule type="cellIs" dxfId="265" priority="125" operator="equal">
      <formula>LARGE($H73:$K73,2)</formula>
    </cfRule>
    <cfRule type="cellIs" dxfId="264" priority="126" operator="equal">
      <formula>LARGE($H73:$K73,1)</formula>
    </cfRule>
  </conditionalFormatting>
  <conditionalFormatting sqref="H75:J75">
    <cfRule type="cellIs" dxfId="263" priority="123" operator="equal">
      <formula>LARGE($H75:$K75,2)</formula>
    </cfRule>
    <cfRule type="cellIs" dxfId="262" priority="124" operator="equal">
      <formula>LARGE($H75:$K75,1)</formula>
    </cfRule>
  </conditionalFormatting>
  <conditionalFormatting sqref="H82:K82">
    <cfRule type="cellIs" dxfId="261" priority="121" operator="equal">
      <formula>LARGE($H82:$K82,2)</formula>
    </cfRule>
    <cfRule type="cellIs" dxfId="260" priority="122" operator="equal">
      <formula>LARGE($H82:$K82,1)</formula>
    </cfRule>
  </conditionalFormatting>
  <conditionalFormatting sqref="E90:J90">
    <cfRule type="cellIs" dxfId="259" priority="183" operator="equal">
      <formula>LARGE($E90:$J90,2)</formula>
    </cfRule>
    <cfRule type="cellIs" dxfId="258" priority="184" operator="equal">
      <formula>LARGE($E90:$J90,1)</formula>
    </cfRule>
  </conditionalFormatting>
  <conditionalFormatting sqref="L75">
    <cfRule type="cellIs" dxfId="257" priority="1" operator="equal">
      <formula>LARGE($H75:$K75,2)</formula>
    </cfRule>
    <cfRule type="cellIs" dxfId="256" priority="2" operator="equal">
      <formula>LARGE($H75:$K75,1)</formula>
    </cfRule>
  </conditionalFormatting>
  <conditionalFormatting sqref="L11">
    <cfRule type="cellIs" dxfId="255" priority="59" operator="equal">
      <formula>LARGE($H11:$K11,2)</formula>
    </cfRule>
    <cfRule type="cellIs" dxfId="254" priority="60" operator="equal">
      <formula>LARGE($H11:$K11,1)</formula>
    </cfRule>
  </conditionalFormatting>
  <conditionalFormatting sqref="L14">
    <cfRule type="cellIs" dxfId="253" priority="57" operator="equal">
      <formula>LARGE($H14:$K14,2)</formula>
    </cfRule>
    <cfRule type="cellIs" dxfId="252" priority="58" operator="equal">
      <formula>LARGE($H14:$K14,1)</formula>
    </cfRule>
  </conditionalFormatting>
  <conditionalFormatting sqref="L16">
    <cfRule type="cellIs" dxfId="251" priority="55" operator="equal">
      <formula>LARGE($H16:$K16,2)</formula>
    </cfRule>
    <cfRule type="cellIs" dxfId="250" priority="56" operator="equal">
      <formula>LARGE($H16:$K16,1)</formula>
    </cfRule>
  </conditionalFormatting>
  <conditionalFormatting sqref="L19">
    <cfRule type="cellIs" dxfId="249" priority="53" operator="equal">
      <formula>LARGE($H19:$K19,2)</formula>
    </cfRule>
    <cfRule type="cellIs" dxfId="248" priority="54" operator="equal">
      <formula>LARGE($H19:$K19,1)</formula>
    </cfRule>
  </conditionalFormatting>
  <conditionalFormatting sqref="L23">
    <cfRule type="cellIs" dxfId="247" priority="51" operator="equal">
      <formula>LARGE($H23:$K23,2)</formula>
    </cfRule>
    <cfRule type="cellIs" dxfId="246" priority="52" operator="equal">
      <formula>LARGE($H23:$K23,1)</formula>
    </cfRule>
  </conditionalFormatting>
  <conditionalFormatting sqref="L21">
    <cfRule type="cellIs" dxfId="245" priority="49" operator="equal">
      <formula>LARGE($H21:$K21,2)</formula>
    </cfRule>
    <cfRule type="cellIs" dxfId="244" priority="50" operator="equal">
      <formula>LARGE($H21:$K21,1)</formula>
    </cfRule>
  </conditionalFormatting>
  <conditionalFormatting sqref="L25">
    <cfRule type="cellIs" dxfId="243" priority="47" operator="equal">
      <formula>LARGE($H25:$K25,2)</formula>
    </cfRule>
    <cfRule type="cellIs" dxfId="242" priority="48" operator="equal">
      <formula>LARGE($H25:$K25,1)</formula>
    </cfRule>
  </conditionalFormatting>
  <conditionalFormatting sqref="L28">
    <cfRule type="cellIs" dxfId="241" priority="45" operator="equal">
      <formula>LARGE($H28:$K28,2)</formula>
    </cfRule>
    <cfRule type="cellIs" dxfId="240" priority="46" operator="equal">
      <formula>LARGE($H28:$K28,1)</formula>
    </cfRule>
  </conditionalFormatting>
  <conditionalFormatting sqref="L30">
    <cfRule type="cellIs" dxfId="239" priority="43" operator="equal">
      <formula>LARGE($H30:$K30,2)</formula>
    </cfRule>
    <cfRule type="cellIs" dxfId="238" priority="44" operator="equal">
      <formula>LARGE($H30:$K30,1)</formula>
    </cfRule>
  </conditionalFormatting>
  <conditionalFormatting sqref="L34">
    <cfRule type="cellIs" dxfId="237" priority="41" operator="equal">
      <formula>LARGE($H34:$K34,2)</formula>
    </cfRule>
    <cfRule type="cellIs" dxfId="236" priority="42" operator="equal">
      <formula>LARGE($H34:$K34,1)</formula>
    </cfRule>
  </conditionalFormatting>
  <conditionalFormatting sqref="L38">
    <cfRule type="cellIs" dxfId="235" priority="39" operator="equal">
      <formula>LARGE($H38:$K38,2)</formula>
    </cfRule>
    <cfRule type="cellIs" dxfId="234" priority="40" operator="equal">
      <formula>LARGE($H38:$K38,1)</formula>
    </cfRule>
  </conditionalFormatting>
  <conditionalFormatting sqref="L42">
    <cfRule type="cellIs" dxfId="233" priority="37" operator="equal">
      <formula>LARGE($H42:$K42,2)</formula>
    </cfRule>
    <cfRule type="cellIs" dxfId="232" priority="38" operator="equal">
      <formula>LARGE($H42:$K42,1)</formula>
    </cfRule>
  </conditionalFormatting>
  <conditionalFormatting sqref="L32">
    <cfRule type="cellIs" dxfId="231" priority="35" operator="equal">
      <formula>LARGE($H32:$K32,2)</formula>
    </cfRule>
    <cfRule type="cellIs" dxfId="230" priority="36" operator="equal">
      <formula>LARGE($H32:$K32,1)</formula>
    </cfRule>
  </conditionalFormatting>
  <conditionalFormatting sqref="L40">
    <cfRule type="cellIs" dxfId="229" priority="33" operator="equal">
      <formula>LARGE($H40:$K40,2)</formula>
    </cfRule>
    <cfRule type="cellIs" dxfId="228" priority="34" operator="equal">
      <formula>LARGE($H40:$K40,1)</formula>
    </cfRule>
  </conditionalFormatting>
  <conditionalFormatting sqref="L44">
    <cfRule type="cellIs" dxfId="227" priority="31" operator="equal">
      <formula>LARGE($H44:$K44,2)</formula>
    </cfRule>
    <cfRule type="cellIs" dxfId="226" priority="32" operator="equal">
      <formula>LARGE($H44:$K44,1)</formula>
    </cfRule>
  </conditionalFormatting>
  <conditionalFormatting sqref="L36">
    <cfRule type="cellIs" dxfId="225" priority="29" operator="equal">
      <formula>LARGE($H36:$K36,2)</formula>
    </cfRule>
    <cfRule type="cellIs" dxfId="224" priority="30" operator="equal">
      <formula>LARGE($H36:$K36,1)</formula>
    </cfRule>
  </conditionalFormatting>
  <conditionalFormatting sqref="L47">
    <cfRule type="cellIs" dxfId="223" priority="27" operator="equal">
      <formula>LARGE($H47:$K47,2)</formula>
    </cfRule>
    <cfRule type="cellIs" dxfId="222" priority="28" operator="equal">
      <formula>LARGE($H47:$K47,1)</formula>
    </cfRule>
  </conditionalFormatting>
  <conditionalFormatting sqref="L51">
    <cfRule type="cellIs" dxfId="221" priority="25" operator="equal">
      <formula>LARGE($H51:$K51,2)</formula>
    </cfRule>
    <cfRule type="cellIs" dxfId="220" priority="26" operator="equal">
      <formula>LARGE($H51:$K51,1)</formula>
    </cfRule>
  </conditionalFormatting>
  <conditionalFormatting sqref="L49">
    <cfRule type="cellIs" dxfId="219" priority="23" operator="equal">
      <formula>LARGE($H49:$K49,2)</formula>
    </cfRule>
    <cfRule type="cellIs" dxfId="218" priority="24" operator="equal">
      <formula>LARGE($H49:$K49,1)</formula>
    </cfRule>
  </conditionalFormatting>
  <conditionalFormatting sqref="L53">
    <cfRule type="cellIs" dxfId="217" priority="21" operator="equal">
      <formula>LARGE($H53:$K53,2)</formula>
    </cfRule>
    <cfRule type="cellIs" dxfId="216" priority="22" operator="equal">
      <formula>LARGE($H53:$K53,1)</formula>
    </cfRule>
  </conditionalFormatting>
  <conditionalFormatting sqref="L57">
    <cfRule type="cellIs" dxfId="215" priority="19" operator="equal">
      <formula>LARGE($H57:$K57,2)</formula>
    </cfRule>
    <cfRule type="cellIs" dxfId="214" priority="20" operator="equal">
      <formula>LARGE($H57:$K57,1)</formula>
    </cfRule>
  </conditionalFormatting>
  <conditionalFormatting sqref="L55">
    <cfRule type="cellIs" dxfId="213" priority="17" operator="equal">
      <formula>LARGE($H55:$K55,2)</formula>
    </cfRule>
    <cfRule type="cellIs" dxfId="212" priority="18" operator="equal">
      <formula>LARGE($H55:$K55,1)</formula>
    </cfRule>
  </conditionalFormatting>
  <conditionalFormatting sqref="L63">
    <cfRule type="cellIs" dxfId="211" priority="15" operator="equal">
      <formula>LARGE($H63:$K63,2)</formula>
    </cfRule>
    <cfRule type="cellIs" dxfId="210" priority="16" operator="equal">
      <formula>LARGE($H63:$K63,1)</formula>
    </cfRule>
  </conditionalFormatting>
  <conditionalFormatting sqref="L59">
    <cfRule type="cellIs" dxfId="209" priority="13" operator="equal">
      <formula>LARGE($H59:$K59,2)</formula>
    </cfRule>
    <cfRule type="cellIs" dxfId="208" priority="14" operator="equal">
      <formula>LARGE($H59:$K59,1)</formula>
    </cfRule>
  </conditionalFormatting>
  <conditionalFormatting sqref="L61">
    <cfRule type="cellIs" dxfId="207" priority="11" operator="equal">
      <formula>LARGE($H61:$K61,2)</formula>
    </cfRule>
    <cfRule type="cellIs" dxfId="206" priority="12" operator="equal">
      <formula>LARGE($H61:$K61,1)</formula>
    </cfRule>
  </conditionalFormatting>
  <conditionalFormatting sqref="L66">
    <cfRule type="cellIs" dxfId="205" priority="9" operator="equal">
      <formula>LARGE($H66:$K66,2)</formula>
    </cfRule>
    <cfRule type="cellIs" dxfId="204" priority="10" operator="equal">
      <formula>LARGE($H66:$K66,1)</formula>
    </cfRule>
  </conditionalFormatting>
  <conditionalFormatting sqref="L69">
    <cfRule type="cellIs" dxfId="203" priority="7" operator="equal">
      <formula>LARGE($H69:$K69,2)</formula>
    </cfRule>
    <cfRule type="cellIs" dxfId="202" priority="8" operator="equal">
      <formula>LARGE($H69:$K69,1)</formula>
    </cfRule>
  </conditionalFormatting>
  <conditionalFormatting sqref="L71">
    <cfRule type="cellIs" dxfId="201" priority="5" operator="equal">
      <formula>LARGE($H71:$K71,2)</formula>
    </cfRule>
    <cfRule type="cellIs" dxfId="200" priority="6" operator="equal">
      <formula>LARGE($H71:$K71,1)</formula>
    </cfRule>
  </conditionalFormatting>
  <conditionalFormatting sqref="L73">
    <cfRule type="cellIs" dxfId="199" priority="3" operator="equal">
      <formula>LARGE($H73:$K73,2)</formula>
    </cfRule>
    <cfRule type="cellIs" dxfId="198" priority="4" operator="equal">
      <formula>LARGE($H73:$K73,1)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2280"/>
  <sheetViews>
    <sheetView view="pageBreakPreview" zoomScaleNormal="136" zoomScaleSheetLayoutView="100" workbookViewId="0">
      <selection activeCell="B83" sqref="B83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3" width="13.42578125" customWidth="1"/>
    <col min="14" max="16" width="13.28515625" customWidth="1"/>
  </cols>
  <sheetData>
    <row r="1" spans="1:16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6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6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6" ht="15.75" customHeight="1" x14ac:dyDescent="0.3">
      <c r="B4" s="1"/>
      <c r="C4" s="1"/>
      <c r="D4" s="407" t="s">
        <v>35</v>
      </c>
      <c r="E4" s="520" t="s">
        <v>233</v>
      </c>
      <c r="F4" s="521"/>
      <c r="G4" s="521"/>
      <c r="H4" s="521"/>
      <c r="I4" s="521"/>
      <c r="J4" s="521"/>
      <c r="K4" s="521"/>
      <c r="L4" s="521"/>
      <c r="M4" s="522"/>
      <c r="N4" s="407" t="s">
        <v>39</v>
      </c>
      <c r="O4" s="407" t="s">
        <v>211</v>
      </c>
      <c r="P4" s="366" t="s">
        <v>33</v>
      </c>
    </row>
    <row r="5" spans="1:16" ht="15.75" x14ac:dyDescent="0.25">
      <c r="B5" s="513" t="s">
        <v>106</v>
      </c>
      <c r="C5" s="513"/>
      <c r="D5" s="408"/>
      <c r="E5" s="14"/>
      <c r="F5" s="7"/>
      <c r="G5" s="52" t="s">
        <v>38</v>
      </c>
      <c r="H5" s="410" t="s">
        <v>34</v>
      </c>
      <c r="I5" s="35"/>
      <c r="J5" s="7"/>
      <c r="K5" s="7"/>
      <c r="L5" s="43"/>
      <c r="M5" s="96"/>
      <c r="N5" s="408"/>
      <c r="O5" s="408"/>
      <c r="P5" s="367"/>
    </row>
    <row r="6" spans="1:16" ht="15.75" x14ac:dyDescent="0.25">
      <c r="B6" s="513"/>
      <c r="C6" s="513"/>
      <c r="D6" s="408"/>
      <c r="E6" s="14"/>
      <c r="F6" s="7"/>
      <c r="G6" s="7"/>
      <c r="H6" s="410"/>
      <c r="I6" s="35"/>
      <c r="J6" s="7"/>
      <c r="K6" s="7"/>
      <c r="L6" s="317"/>
      <c r="M6" s="318"/>
      <c r="N6" s="408"/>
      <c r="O6" s="408"/>
      <c r="P6" s="367"/>
    </row>
    <row r="7" spans="1:16" ht="15.75" x14ac:dyDescent="0.25">
      <c r="B7" s="424"/>
      <c r="C7" s="424"/>
      <c r="D7" s="408"/>
      <c r="E7" s="15"/>
      <c r="F7" s="8"/>
      <c r="G7" s="8"/>
      <c r="H7" s="8"/>
      <c r="I7" s="35"/>
      <c r="J7" s="8"/>
      <c r="K7" s="8"/>
      <c r="L7" s="319"/>
      <c r="M7" s="320"/>
      <c r="N7" s="408"/>
      <c r="O7" s="408"/>
      <c r="P7" s="367"/>
    </row>
    <row r="8" spans="1:16" x14ac:dyDescent="0.25">
      <c r="A8" s="279" t="s">
        <v>123</v>
      </c>
      <c r="B8" s="280" t="s">
        <v>36</v>
      </c>
      <c r="C8" s="281" t="s">
        <v>31</v>
      </c>
      <c r="D8" s="365"/>
      <c r="E8" s="305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3" t="s">
        <v>3</v>
      </c>
      <c r="K8" s="294" t="s">
        <v>7</v>
      </c>
      <c r="L8" s="321" t="s">
        <v>32</v>
      </c>
      <c r="M8" s="322" t="s">
        <v>40</v>
      </c>
      <c r="N8" s="409"/>
      <c r="O8" s="409"/>
      <c r="P8" s="368"/>
    </row>
    <row r="9" spans="1:16" ht="14.1" customHeight="1" x14ac:dyDescent="0.25">
      <c r="A9" s="53">
        <v>1</v>
      </c>
      <c r="B9" s="54">
        <v>1306</v>
      </c>
      <c r="C9" s="55" t="s">
        <v>126</v>
      </c>
      <c r="D9" s="131">
        <f t="shared" ref="D9:D62" si="0">(LARGE(H9:K9,1)-LARGE(H9:K9,2))</f>
        <v>81</v>
      </c>
      <c r="E9" s="132">
        <v>12</v>
      </c>
      <c r="F9" s="132">
        <v>2</v>
      </c>
      <c r="G9" s="132">
        <v>0</v>
      </c>
      <c r="H9" s="132">
        <v>14</v>
      </c>
      <c r="I9" s="132">
        <v>172</v>
      </c>
      <c r="J9" s="132">
        <v>91</v>
      </c>
      <c r="K9" s="132">
        <v>61</v>
      </c>
      <c r="L9" s="132">
        <v>0</v>
      </c>
      <c r="M9" s="132">
        <v>3</v>
      </c>
      <c r="N9" s="132">
        <v>341</v>
      </c>
      <c r="O9" s="132">
        <v>527</v>
      </c>
      <c r="P9" s="133">
        <f t="shared" ref="P9:P62" si="1">N9/O9</f>
        <v>0.6470588235294118</v>
      </c>
    </row>
    <row r="10" spans="1:16" ht="14.1" customHeight="1" x14ac:dyDescent="0.25">
      <c r="A10" s="71">
        <v>2</v>
      </c>
      <c r="B10" s="72">
        <v>1306</v>
      </c>
      <c r="C10" s="73" t="s">
        <v>128</v>
      </c>
      <c r="D10" s="134">
        <f t="shared" si="0"/>
        <v>59</v>
      </c>
      <c r="E10" s="135">
        <v>7</v>
      </c>
      <c r="F10" s="135">
        <v>5</v>
      </c>
      <c r="G10" s="135">
        <v>0</v>
      </c>
      <c r="H10" s="135">
        <v>12</v>
      </c>
      <c r="I10" s="135">
        <v>149</v>
      </c>
      <c r="J10" s="135">
        <v>90</v>
      </c>
      <c r="K10" s="135">
        <v>69</v>
      </c>
      <c r="L10" s="135">
        <v>0</v>
      </c>
      <c r="M10" s="135">
        <v>8</v>
      </c>
      <c r="N10" s="135">
        <v>328</v>
      </c>
      <c r="O10" s="135">
        <v>527</v>
      </c>
      <c r="P10" s="136">
        <f t="shared" si="1"/>
        <v>0.62239089184060725</v>
      </c>
    </row>
    <row r="11" spans="1:16" ht="14.1" customHeight="1" x14ac:dyDescent="0.25">
      <c r="A11" s="59" t="s">
        <v>226</v>
      </c>
      <c r="B11" s="60">
        <v>1306</v>
      </c>
      <c r="C11" s="61" t="s">
        <v>11</v>
      </c>
      <c r="D11" s="137">
        <f t="shared" si="0"/>
        <v>140</v>
      </c>
      <c r="E11" s="138">
        <v>19</v>
      </c>
      <c r="F11" s="138">
        <v>7</v>
      </c>
      <c r="G11" s="138">
        <v>0</v>
      </c>
      <c r="H11" s="138">
        <v>26</v>
      </c>
      <c r="I11" s="138">
        <v>321</v>
      </c>
      <c r="J11" s="138">
        <v>181</v>
      </c>
      <c r="K11" s="138">
        <v>130</v>
      </c>
      <c r="L11" s="138">
        <v>0</v>
      </c>
      <c r="M11" s="138">
        <v>11</v>
      </c>
      <c r="N11" s="138">
        <v>669</v>
      </c>
      <c r="O11" s="138">
        <v>1054</v>
      </c>
      <c r="P11" s="139">
        <f t="shared" si="1"/>
        <v>0.63472485768500952</v>
      </c>
    </row>
    <row r="12" spans="1:16" s="21" customFormat="1" ht="14.1" customHeight="1" x14ac:dyDescent="0.25">
      <c r="A12" s="71">
        <v>3</v>
      </c>
      <c r="B12" s="72">
        <v>1307</v>
      </c>
      <c r="C12" s="73" t="s">
        <v>126</v>
      </c>
      <c r="D12" s="134">
        <f t="shared" si="0"/>
        <v>54</v>
      </c>
      <c r="E12" s="135">
        <v>4</v>
      </c>
      <c r="F12" s="135">
        <v>5</v>
      </c>
      <c r="G12" s="135">
        <v>0</v>
      </c>
      <c r="H12" s="135">
        <v>9</v>
      </c>
      <c r="I12" s="135">
        <v>171</v>
      </c>
      <c r="J12" s="135">
        <v>117</v>
      </c>
      <c r="K12" s="135">
        <v>62</v>
      </c>
      <c r="L12" s="135">
        <v>0</v>
      </c>
      <c r="M12" s="135">
        <v>5</v>
      </c>
      <c r="N12" s="135">
        <v>364</v>
      </c>
      <c r="O12" s="135">
        <v>539</v>
      </c>
      <c r="P12" s="136">
        <f t="shared" si="1"/>
        <v>0.67532467532467533</v>
      </c>
    </row>
    <row r="13" spans="1:16" ht="14.1" customHeight="1" x14ac:dyDescent="0.25">
      <c r="A13" s="59" t="s">
        <v>226</v>
      </c>
      <c r="B13" s="60">
        <v>1307</v>
      </c>
      <c r="C13" s="61" t="s">
        <v>9</v>
      </c>
      <c r="D13" s="137">
        <f t="shared" si="0"/>
        <v>54</v>
      </c>
      <c r="E13" s="138">
        <v>4</v>
      </c>
      <c r="F13" s="138">
        <v>5</v>
      </c>
      <c r="G13" s="138">
        <v>0</v>
      </c>
      <c r="H13" s="138">
        <v>9</v>
      </c>
      <c r="I13" s="138">
        <v>171</v>
      </c>
      <c r="J13" s="138">
        <v>117</v>
      </c>
      <c r="K13" s="138">
        <v>62</v>
      </c>
      <c r="L13" s="138">
        <v>0</v>
      </c>
      <c r="M13" s="138">
        <v>5</v>
      </c>
      <c r="N13" s="138">
        <v>364</v>
      </c>
      <c r="O13" s="138">
        <v>539</v>
      </c>
      <c r="P13" s="139">
        <f t="shared" si="1"/>
        <v>0.67532467532467533</v>
      </c>
    </row>
    <row r="14" spans="1:16" s="21" customFormat="1" ht="14.1" customHeight="1" x14ac:dyDescent="0.25">
      <c r="A14" s="71">
        <v>4</v>
      </c>
      <c r="B14" s="72">
        <v>1308</v>
      </c>
      <c r="C14" s="73" t="s">
        <v>126</v>
      </c>
      <c r="D14" s="134">
        <f t="shared" si="0"/>
        <v>16</v>
      </c>
      <c r="E14" s="135">
        <v>9</v>
      </c>
      <c r="F14" s="135">
        <v>1</v>
      </c>
      <c r="G14" s="135">
        <v>0</v>
      </c>
      <c r="H14" s="135">
        <v>10</v>
      </c>
      <c r="I14" s="135">
        <v>90</v>
      </c>
      <c r="J14" s="135">
        <v>74</v>
      </c>
      <c r="K14" s="135">
        <v>52</v>
      </c>
      <c r="L14" s="135">
        <v>0</v>
      </c>
      <c r="M14" s="135">
        <v>4</v>
      </c>
      <c r="N14" s="135">
        <v>230</v>
      </c>
      <c r="O14" s="135">
        <v>381</v>
      </c>
      <c r="P14" s="136">
        <f t="shared" si="1"/>
        <v>0.60367454068241466</v>
      </c>
    </row>
    <row r="15" spans="1:16" ht="14.1" customHeight="1" x14ac:dyDescent="0.25">
      <c r="A15" s="59" t="s">
        <v>226</v>
      </c>
      <c r="B15" s="60">
        <v>1308</v>
      </c>
      <c r="C15" s="61" t="s">
        <v>9</v>
      </c>
      <c r="D15" s="137">
        <f t="shared" si="0"/>
        <v>16</v>
      </c>
      <c r="E15" s="138">
        <v>9</v>
      </c>
      <c r="F15" s="138">
        <v>1</v>
      </c>
      <c r="G15" s="138">
        <v>0</v>
      </c>
      <c r="H15" s="138">
        <v>10</v>
      </c>
      <c r="I15" s="138">
        <v>90</v>
      </c>
      <c r="J15" s="138">
        <v>74</v>
      </c>
      <c r="K15" s="138">
        <v>52</v>
      </c>
      <c r="L15" s="138">
        <v>0</v>
      </c>
      <c r="M15" s="138">
        <v>4</v>
      </c>
      <c r="N15" s="138">
        <v>230</v>
      </c>
      <c r="O15" s="138">
        <v>381</v>
      </c>
      <c r="P15" s="139">
        <f t="shared" si="1"/>
        <v>0.60367454068241466</v>
      </c>
    </row>
    <row r="16" spans="1:16" s="21" customFormat="1" ht="14.1" customHeight="1" x14ac:dyDescent="0.25">
      <c r="A16" s="71">
        <v>5</v>
      </c>
      <c r="B16" s="72">
        <v>1309</v>
      </c>
      <c r="C16" s="73" t="s">
        <v>126</v>
      </c>
      <c r="D16" s="134">
        <f t="shared" si="0"/>
        <v>61</v>
      </c>
      <c r="E16" s="135">
        <v>10</v>
      </c>
      <c r="F16" s="135">
        <v>4</v>
      </c>
      <c r="G16" s="135">
        <v>0</v>
      </c>
      <c r="H16" s="135">
        <v>14</v>
      </c>
      <c r="I16" s="135">
        <v>125</v>
      </c>
      <c r="J16" s="135">
        <v>64</v>
      </c>
      <c r="K16" s="135">
        <v>61</v>
      </c>
      <c r="L16" s="135">
        <v>0</v>
      </c>
      <c r="M16" s="135">
        <v>2</v>
      </c>
      <c r="N16" s="135">
        <v>266</v>
      </c>
      <c r="O16" s="135">
        <v>454</v>
      </c>
      <c r="P16" s="136">
        <f t="shared" si="1"/>
        <v>0.58590308370044053</v>
      </c>
    </row>
    <row r="17" spans="1:16" s="21" customFormat="1" ht="14.1" customHeight="1" x14ac:dyDescent="0.25">
      <c r="A17" s="65">
        <v>6</v>
      </c>
      <c r="B17" s="66">
        <v>1309</v>
      </c>
      <c r="C17" s="67" t="s">
        <v>128</v>
      </c>
      <c r="D17" s="140">
        <f t="shared" si="0"/>
        <v>23</v>
      </c>
      <c r="E17" s="141">
        <v>7</v>
      </c>
      <c r="F17" s="141">
        <v>3</v>
      </c>
      <c r="G17" s="141">
        <v>0</v>
      </c>
      <c r="H17" s="141">
        <v>10</v>
      </c>
      <c r="I17" s="141">
        <v>114</v>
      </c>
      <c r="J17" s="141">
        <v>74</v>
      </c>
      <c r="K17" s="141">
        <v>91</v>
      </c>
      <c r="L17" s="141">
        <v>0</v>
      </c>
      <c r="M17" s="141">
        <v>6</v>
      </c>
      <c r="N17" s="141">
        <v>295</v>
      </c>
      <c r="O17" s="141">
        <v>453</v>
      </c>
      <c r="P17" s="142">
        <f t="shared" si="1"/>
        <v>0.65121412803532008</v>
      </c>
    </row>
    <row r="18" spans="1:16" ht="14.1" customHeight="1" x14ac:dyDescent="0.25">
      <c r="A18" s="59" t="s">
        <v>226</v>
      </c>
      <c r="B18" s="60">
        <v>1309</v>
      </c>
      <c r="C18" s="61" t="s">
        <v>11</v>
      </c>
      <c r="D18" s="137">
        <f t="shared" si="0"/>
        <v>87</v>
      </c>
      <c r="E18" s="138">
        <v>17</v>
      </c>
      <c r="F18" s="138">
        <v>7</v>
      </c>
      <c r="G18" s="138">
        <v>0</v>
      </c>
      <c r="H18" s="138">
        <v>24</v>
      </c>
      <c r="I18" s="138">
        <v>239</v>
      </c>
      <c r="J18" s="138">
        <v>138</v>
      </c>
      <c r="K18" s="138">
        <v>152</v>
      </c>
      <c r="L18" s="138">
        <v>0</v>
      </c>
      <c r="M18" s="138">
        <v>8</v>
      </c>
      <c r="N18" s="138">
        <v>561</v>
      </c>
      <c r="O18" s="138">
        <v>907</v>
      </c>
      <c r="P18" s="139">
        <f t="shared" si="1"/>
        <v>0.61852260198456455</v>
      </c>
    </row>
    <row r="19" spans="1:16" s="21" customFormat="1" ht="14.1" customHeight="1" x14ac:dyDescent="0.25">
      <c r="A19" s="65">
        <v>7</v>
      </c>
      <c r="B19" s="66">
        <v>1310</v>
      </c>
      <c r="C19" s="67" t="s">
        <v>126</v>
      </c>
      <c r="D19" s="140">
        <f t="shared" si="0"/>
        <v>41</v>
      </c>
      <c r="E19" s="141">
        <v>6</v>
      </c>
      <c r="F19" s="141">
        <v>6</v>
      </c>
      <c r="G19" s="141">
        <v>0</v>
      </c>
      <c r="H19" s="141">
        <v>12</v>
      </c>
      <c r="I19" s="141">
        <v>141</v>
      </c>
      <c r="J19" s="141">
        <v>88</v>
      </c>
      <c r="K19" s="141">
        <v>100</v>
      </c>
      <c r="L19" s="141">
        <v>0</v>
      </c>
      <c r="M19" s="141">
        <v>4</v>
      </c>
      <c r="N19" s="141">
        <v>345</v>
      </c>
      <c r="O19" s="141">
        <v>603</v>
      </c>
      <c r="P19" s="142">
        <f t="shared" si="1"/>
        <v>0.57213930348258701</v>
      </c>
    </row>
    <row r="20" spans="1:16" s="21" customFormat="1" ht="14.1" customHeight="1" x14ac:dyDescent="0.25">
      <c r="A20" s="71">
        <v>8</v>
      </c>
      <c r="B20" s="72">
        <v>1310</v>
      </c>
      <c r="C20" s="73" t="s">
        <v>128</v>
      </c>
      <c r="D20" s="134">
        <f t="shared" si="0"/>
        <v>52</v>
      </c>
      <c r="E20" s="135">
        <v>9</v>
      </c>
      <c r="F20" s="135">
        <v>1</v>
      </c>
      <c r="G20" s="135">
        <v>0</v>
      </c>
      <c r="H20" s="135">
        <v>10</v>
      </c>
      <c r="I20" s="135">
        <v>139</v>
      </c>
      <c r="J20" s="135">
        <v>87</v>
      </c>
      <c r="K20" s="135">
        <v>84</v>
      </c>
      <c r="L20" s="135">
        <v>0</v>
      </c>
      <c r="M20" s="135">
        <v>9</v>
      </c>
      <c r="N20" s="135">
        <v>329</v>
      </c>
      <c r="O20" s="135">
        <v>602</v>
      </c>
      <c r="P20" s="136">
        <f>N20/O20</f>
        <v>0.54651162790697672</v>
      </c>
    </row>
    <row r="21" spans="1:16" ht="14.1" customHeight="1" x14ac:dyDescent="0.25">
      <c r="A21" s="59" t="s">
        <v>226</v>
      </c>
      <c r="B21" s="60">
        <v>1310</v>
      </c>
      <c r="C21" s="61" t="s">
        <v>11</v>
      </c>
      <c r="D21" s="137">
        <f t="shared" si="0"/>
        <v>96</v>
      </c>
      <c r="E21" s="138">
        <v>15</v>
      </c>
      <c r="F21" s="138">
        <v>7</v>
      </c>
      <c r="G21" s="138">
        <v>0</v>
      </c>
      <c r="H21" s="138">
        <v>22</v>
      </c>
      <c r="I21" s="138">
        <v>280</v>
      </c>
      <c r="J21" s="138">
        <v>175</v>
      </c>
      <c r="K21" s="138">
        <v>184</v>
      </c>
      <c r="L21" s="138">
        <v>0</v>
      </c>
      <c r="M21" s="138">
        <v>13</v>
      </c>
      <c r="N21" s="138">
        <v>674</v>
      </c>
      <c r="O21" s="138">
        <v>1205</v>
      </c>
      <c r="P21" s="139">
        <f t="shared" si="1"/>
        <v>0.55933609958506225</v>
      </c>
    </row>
    <row r="22" spans="1:16" s="21" customFormat="1" ht="14.1" customHeight="1" x14ac:dyDescent="0.25">
      <c r="A22" s="71">
        <v>9</v>
      </c>
      <c r="B22" s="72">
        <v>1311</v>
      </c>
      <c r="C22" s="73" t="s">
        <v>126</v>
      </c>
      <c r="D22" s="134">
        <f t="shared" si="0"/>
        <v>27</v>
      </c>
      <c r="E22" s="135">
        <v>1</v>
      </c>
      <c r="F22" s="135">
        <v>2</v>
      </c>
      <c r="G22" s="135">
        <v>0</v>
      </c>
      <c r="H22" s="135">
        <v>3</v>
      </c>
      <c r="I22" s="135">
        <v>74</v>
      </c>
      <c r="J22" s="135">
        <v>26</v>
      </c>
      <c r="K22" s="135">
        <v>101</v>
      </c>
      <c r="L22" s="135">
        <v>0</v>
      </c>
      <c r="M22" s="135">
        <v>8</v>
      </c>
      <c r="N22" s="135">
        <v>212</v>
      </c>
      <c r="O22" s="135">
        <v>289</v>
      </c>
      <c r="P22" s="136">
        <f t="shared" si="1"/>
        <v>0.73356401384083048</v>
      </c>
    </row>
    <row r="23" spans="1:16" s="21" customFormat="1" ht="14.1" customHeight="1" x14ac:dyDescent="0.25">
      <c r="A23" s="65">
        <v>10</v>
      </c>
      <c r="B23" s="66">
        <v>1311</v>
      </c>
      <c r="C23" s="67" t="s">
        <v>130</v>
      </c>
      <c r="D23" s="140">
        <f t="shared" si="0"/>
        <v>4</v>
      </c>
      <c r="E23" s="141">
        <v>1</v>
      </c>
      <c r="F23" s="141">
        <v>2</v>
      </c>
      <c r="G23" s="141">
        <v>0</v>
      </c>
      <c r="H23" s="141">
        <v>3</v>
      </c>
      <c r="I23" s="141">
        <v>48</v>
      </c>
      <c r="J23" s="141">
        <v>11</v>
      </c>
      <c r="K23" s="141">
        <v>52</v>
      </c>
      <c r="L23" s="141">
        <v>0</v>
      </c>
      <c r="M23" s="141">
        <v>3</v>
      </c>
      <c r="N23" s="141">
        <v>117</v>
      </c>
      <c r="O23" s="141">
        <v>172</v>
      </c>
      <c r="P23" s="142">
        <f t="shared" si="1"/>
        <v>0.68023255813953487</v>
      </c>
    </row>
    <row r="24" spans="1:16" ht="14.1" customHeight="1" x14ac:dyDescent="0.25">
      <c r="A24" s="59" t="s">
        <v>226</v>
      </c>
      <c r="B24" s="60">
        <v>1311</v>
      </c>
      <c r="C24" s="61" t="s">
        <v>11</v>
      </c>
      <c r="D24" s="137">
        <f t="shared" si="0"/>
        <v>31</v>
      </c>
      <c r="E24" s="138">
        <v>2</v>
      </c>
      <c r="F24" s="138">
        <v>4</v>
      </c>
      <c r="G24" s="138">
        <v>0</v>
      </c>
      <c r="H24" s="138">
        <v>6</v>
      </c>
      <c r="I24" s="138">
        <v>122</v>
      </c>
      <c r="J24" s="138">
        <v>37</v>
      </c>
      <c r="K24" s="138">
        <v>153</v>
      </c>
      <c r="L24" s="138">
        <v>0</v>
      </c>
      <c r="M24" s="138">
        <v>11</v>
      </c>
      <c r="N24" s="138">
        <v>329</v>
      </c>
      <c r="O24" s="138">
        <v>461</v>
      </c>
      <c r="P24" s="139">
        <f t="shared" si="1"/>
        <v>0.71366594360086766</v>
      </c>
    </row>
    <row r="25" spans="1:16" s="21" customFormat="1" ht="14.1" customHeight="1" x14ac:dyDescent="0.25">
      <c r="A25" s="65">
        <v>11</v>
      </c>
      <c r="B25" s="66">
        <v>1312</v>
      </c>
      <c r="C25" s="67" t="s">
        <v>126</v>
      </c>
      <c r="D25" s="140">
        <f t="shared" si="0"/>
        <v>49</v>
      </c>
      <c r="E25" s="141">
        <v>0</v>
      </c>
      <c r="F25" s="141">
        <v>8</v>
      </c>
      <c r="G25" s="141">
        <v>0</v>
      </c>
      <c r="H25" s="141">
        <v>8</v>
      </c>
      <c r="I25" s="141">
        <v>32</v>
      </c>
      <c r="J25" s="141">
        <v>105</v>
      </c>
      <c r="K25" s="141">
        <v>56</v>
      </c>
      <c r="L25" s="141">
        <v>0</v>
      </c>
      <c r="M25" s="141">
        <v>4</v>
      </c>
      <c r="N25" s="141">
        <v>205</v>
      </c>
      <c r="O25" s="141">
        <v>332</v>
      </c>
      <c r="P25" s="142">
        <f t="shared" si="1"/>
        <v>0.61746987951807231</v>
      </c>
    </row>
    <row r="26" spans="1:16" ht="14.1" customHeight="1" x14ac:dyDescent="0.25">
      <c r="A26" s="59" t="s">
        <v>226</v>
      </c>
      <c r="B26" s="60">
        <v>1312</v>
      </c>
      <c r="C26" s="61" t="s">
        <v>9</v>
      </c>
      <c r="D26" s="137">
        <f t="shared" si="0"/>
        <v>49</v>
      </c>
      <c r="E26" s="138">
        <v>0</v>
      </c>
      <c r="F26" s="138">
        <v>8</v>
      </c>
      <c r="G26" s="138">
        <v>0</v>
      </c>
      <c r="H26" s="138">
        <v>8</v>
      </c>
      <c r="I26" s="138">
        <v>32</v>
      </c>
      <c r="J26" s="138">
        <v>105</v>
      </c>
      <c r="K26" s="138">
        <v>56</v>
      </c>
      <c r="L26" s="138">
        <v>0</v>
      </c>
      <c r="M26" s="138">
        <v>4</v>
      </c>
      <c r="N26" s="138">
        <v>205</v>
      </c>
      <c r="O26" s="138">
        <v>332</v>
      </c>
      <c r="P26" s="139">
        <f t="shared" si="1"/>
        <v>0.61746987951807231</v>
      </c>
    </row>
    <row r="27" spans="1:16" s="21" customFormat="1" ht="14.1" customHeight="1" x14ac:dyDescent="0.25">
      <c r="A27" s="65">
        <v>12</v>
      </c>
      <c r="B27" s="66">
        <v>1313</v>
      </c>
      <c r="C27" s="67" t="s">
        <v>126</v>
      </c>
      <c r="D27" s="140">
        <f t="shared" si="0"/>
        <v>25</v>
      </c>
      <c r="E27" s="141">
        <v>0</v>
      </c>
      <c r="F27" s="141">
        <v>3</v>
      </c>
      <c r="G27" s="141">
        <v>0</v>
      </c>
      <c r="H27" s="141">
        <v>3</v>
      </c>
      <c r="I27" s="141">
        <v>50</v>
      </c>
      <c r="J27" s="141">
        <v>22</v>
      </c>
      <c r="K27" s="141">
        <v>25</v>
      </c>
      <c r="L27" s="141">
        <v>0</v>
      </c>
      <c r="M27" s="141">
        <v>2</v>
      </c>
      <c r="N27" s="141">
        <v>102</v>
      </c>
      <c r="O27" s="141">
        <v>208</v>
      </c>
      <c r="P27" s="142">
        <f t="shared" si="1"/>
        <v>0.49038461538461536</v>
      </c>
    </row>
    <row r="28" spans="1:16" ht="14.1" customHeight="1" x14ac:dyDescent="0.25">
      <c r="A28" s="59" t="s">
        <v>226</v>
      </c>
      <c r="B28" s="60">
        <v>1313</v>
      </c>
      <c r="C28" s="61" t="s">
        <v>9</v>
      </c>
      <c r="D28" s="137">
        <f t="shared" si="0"/>
        <v>25</v>
      </c>
      <c r="E28" s="138">
        <v>0</v>
      </c>
      <c r="F28" s="138">
        <v>3</v>
      </c>
      <c r="G28" s="138">
        <v>0</v>
      </c>
      <c r="H28" s="138">
        <v>3</v>
      </c>
      <c r="I28" s="138">
        <v>50</v>
      </c>
      <c r="J28" s="138">
        <v>22</v>
      </c>
      <c r="K28" s="138">
        <v>25</v>
      </c>
      <c r="L28" s="138">
        <v>0</v>
      </c>
      <c r="M28" s="138">
        <v>2</v>
      </c>
      <c r="N28" s="138">
        <v>102</v>
      </c>
      <c r="O28" s="138">
        <v>208</v>
      </c>
      <c r="P28" s="139">
        <f t="shared" si="1"/>
        <v>0.49038461538461536</v>
      </c>
    </row>
    <row r="29" spans="1:16" s="21" customFormat="1" ht="14.1" customHeight="1" x14ac:dyDescent="0.25">
      <c r="A29" s="65">
        <v>13</v>
      </c>
      <c r="B29" s="66">
        <v>1314</v>
      </c>
      <c r="C29" s="67" t="s">
        <v>126</v>
      </c>
      <c r="D29" s="140">
        <f t="shared" si="0"/>
        <v>137</v>
      </c>
      <c r="E29" s="141">
        <v>1</v>
      </c>
      <c r="F29" s="141">
        <v>3</v>
      </c>
      <c r="G29" s="141">
        <v>0</v>
      </c>
      <c r="H29" s="141">
        <v>4</v>
      </c>
      <c r="I29" s="141">
        <v>7</v>
      </c>
      <c r="J29" s="141">
        <v>7</v>
      </c>
      <c r="K29" s="141">
        <v>144</v>
      </c>
      <c r="L29" s="141">
        <v>0</v>
      </c>
      <c r="M29" s="141">
        <v>0</v>
      </c>
      <c r="N29" s="141">
        <v>162</v>
      </c>
      <c r="O29" s="141">
        <v>192</v>
      </c>
      <c r="P29" s="142">
        <f t="shared" si="1"/>
        <v>0.84375</v>
      </c>
    </row>
    <row r="30" spans="1:16" ht="14.1" customHeight="1" x14ac:dyDescent="0.25">
      <c r="A30" s="59" t="s">
        <v>226</v>
      </c>
      <c r="B30" s="60">
        <v>1314</v>
      </c>
      <c r="C30" s="61" t="s">
        <v>9</v>
      </c>
      <c r="D30" s="137">
        <f t="shared" si="0"/>
        <v>137</v>
      </c>
      <c r="E30" s="138">
        <v>1</v>
      </c>
      <c r="F30" s="138">
        <v>3</v>
      </c>
      <c r="G30" s="138">
        <v>0</v>
      </c>
      <c r="H30" s="138">
        <v>4</v>
      </c>
      <c r="I30" s="138">
        <v>7</v>
      </c>
      <c r="J30" s="138">
        <v>7</v>
      </c>
      <c r="K30" s="138">
        <v>144</v>
      </c>
      <c r="L30" s="138">
        <v>0</v>
      </c>
      <c r="M30" s="138">
        <v>0</v>
      </c>
      <c r="N30" s="138">
        <v>162</v>
      </c>
      <c r="O30" s="138">
        <v>192</v>
      </c>
      <c r="P30" s="139">
        <f t="shared" si="1"/>
        <v>0.84375</v>
      </c>
    </row>
    <row r="31" spans="1:16" s="21" customFormat="1" ht="14.1" customHeight="1" x14ac:dyDescent="0.25">
      <c r="A31" s="65">
        <v>14</v>
      </c>
      <c r="B31" s="66">
        <v>1315</v>
      </c>
      <c r="C31" s="67" t="s">
        <v>126</v>
      </c>
      <c r="D31" s="140">
        <f t="shared" si="0"/>
        <v>42</v>
      </c>
      <c r="E31" s="141">
        <v>2</v>
      </c>
      <c r="F31" s="141">
        <v>2</v>
      </c>
      <c r="G31" s="141">
        <v>0</v>
      </c>
      <c r="H31" s="141">
        <v>4</v>
      </c>
      <c r="I31" s="141">
        <v>72</v>
      </c>
      <c r="J31" s="141">
        <v>30</v>
      </c>
      <c r="K31" s="141">
        <v>14</v>
      </c>
      <c r="L31" s="141">
        <v>0</v>
      </c>
      <c r="M31" s="141">
        <v>0</v>
      </c>
      <c r="N31" s="141">
        <v>120</v>
      </c>
      <c r="O31" s="141">
        <v>190</v>
      </c>
      <c r="P31" s="142">
        <f t="shared" si="1"/>
        <v>0.63157894736842102</v>
      </c>
    </row>
    <row r="32" spans="1:16" s="21" customFormat="1" ht="14.1" customHeight="1" x14ac:dyDescent="0.25">
      <c r="A32" s="71">
        <v>15</v>
      </c>
      <c r="B32" s="72">
        <v>1315</v>
      </c>
      <c r="C32" s="73" t="s">
        <v>130</v>
      </c>
      <c r="D32" s="134">
        <f t="shared" si="0"/>
        <v>9</v>
      </c>
      <c r="E32" s="135">
        <v>0</v>
      </c>
      <c r="F32" s="135">
        <v>0</v>
      </c>
      <c r="G32" s="135">
        <v>0</v>
      </c>
      <c r="H32" s="135">
        <v>0</v>
      </c>
      <c r="I32" s="135">
        <v>26</v>
      </c>
      <c r="J32" s="135">
        <v>26</v>
      </c>
      <c r="K32" s="135">
        <v>35</v>
      </c>
      <c r="L32" s="135">
        <v>0</v>
      </c>
      <c r="M32" s="135">
        <v>1</v>
      </c>
      <c r="N32" s="135">
        <v>88</v>
      </c>
      <c r="O32" s="135">
        <v>140</v>
      </c>
      <c r="P32" s="136">
        <f t="shared" si="1"/>
        <v>0.62857142857142856</v>
      </c>
    </row>
    <row r="33" spans="1:16" ht="14.1" customHeight="1" x14ac:dyDescent="0.25">
      <c r="A33" s="59" t="s">
        <v>226</v>
      </c>
      <c r="B33" s="60">
        <v>1315</v>
      </c>
      <c r="C33" s="61" t="s">
        <v>11</v>
      </c>
      <c r="D33" s="137">
        <f t="shared" si="0"/>
        <v>42</v>
      </c>
      <c r="E33" s="138">
        <v>2</v>
      </c>
      <c r="F33" s="138">
        <v>2</v>
      </c>
      <c r="G33" s="138">
        <v>0</v>
      </c>
      <c r="H33" s="138">
        <v>4</v>
      </c>
      <c r="I33" s="138">
        <v>98</v>
      </c>
      <c r="J33" s="138">
        <v>56</v>
      </c>
      <c r="K33" s="138">
        <v>49</v>
      </c>
      <c r="L33" s="138">
        <v>0</v>
      </c>
      <c r="M33" s="138">
        <v>1</v>
      </c>
      <c r="N33" s="138">
        <v>208</v>
      </c>
      <c r="O33" s="138">
        <v>330</v>
      </c>
      <c r="P33" s="139">
        <f t="shared" si="1"/>
        <v>0.63030303030303025</v>
      </c>
    </row>
    <row r="34" spans="1:16" s="21" customFormat="1" ht="14.1" customHeight="1" x14ac:dyDescent="0.25">
      <c r="A34" s="71">
        <v>16</v>
      </c>
      <c r="B34" s="72">
        <v>1316</v>
      </c>
      <c r="C34" s="73" t="s">
        <v>126</v>
      </c>
      <c r="D34" s="134">
        <f t="shared" si="0"/>
        <v>6</v>
      </c>
      <c r="E34" s="135">
        <v>1</v>
      </c>
      <c r="F34" s="135">
        <v>2</v>
      </c>
      <c r="G34" s="135">
        <v>0</v>
      </c>
      <c r="H34" s="135">
        <v>3</v>
      </c>
      <c r="I34" s="135">
        <v>24</v>
      </c>
      <c r="J34" s="135">
        <v>11</v>
      </c>
      <c r="K34" s="135">
        <v>18</v>
      </c>
      <c r="L34" s="135">
        <v>0</v>
      </c>
      <c r="M34" s="135">
        <v>1</v>
      </c>
      <c r="N34" s="135">
        <v>57</v>
      </c>
      <c r="O34" s="135">
        <v>109</v>
      </c>
      <c r="P34" s="136">
        <f t="shared" si="1"/>
        <v>0.52293577981651373</v>
      </c>
    </row>
    <row r="35" spans="1:16" s="21" customFormat="1" ht="14.1" customHeight="1" x14ac:dyDescent="0.25">
      <c r="A35" s="65">
        <v>17</v>
      </c>
      <c r="B35" s="66">
        <v>1316</v>
      </c>
      <c r="C35" s="67" t="s">
        <v>130</v>
      </c>
      <c r="D35" s="140">
        <f t="shared" si="0"/>
        <v>5</v>
      </c>
      <c r="E35" s="141">
        <v>1</v>
      </c>
      <c r="F35" s="141">
        <v>1</v>
      </c>
      <c r="G35" s="141">
        <v>0</v>
      </c>
      <c r="H35" s="141">
        <v>2</v>
      </c>
      <c r="I35" s="141">
        <v>57</v>
      </c>
      <c r="J35" s="141">
        <v>52</v>
      </c>
      <c r="K35" s="141">
        <v>27</v>
      </c>
      <c r="L35" s="141">
        <v>0</v>
      </c>
      <c r="M35" s="141">
        <v>1</v>
      </c>
      <c r="N35" s="141">
        <v>139</v>
      </c>
      <c r="O35" s="141">
        <v>207</v>
      </c>
      <c r="P35" s="142">
        <f t="shared" si="1"/>
        <v>0.67149758454106279</v>
      </c>
    </row>
    <row r="36" spans="1:16" ht="14.1" customHeight="1" x14ac:dyDescent="0.25">
      <c r="A36" s="59" t="s">
        <v>226</v>
      </c>
      <c r="B36" s="60">
        <v>1316</v>
      </c>
      <c r="C36" s="61" t="s">
        <v>11</v>
      </c>
      <c r="D36" s="137">
        <f t="shared" si="0"/>
        <v>18</v>
      </c>
      <c r="E36" s="138">
        <v>2</v>
      </c>
      <c r="F36" s="138">
        <v>3</v>
      </c>
      <c r="G36" s="138">
        <v>0</v>
      </c>
      <c r="H36" s="138">
        <v>5</v>
      </c>
      <c r="I36" s="138">
        <v>81</v>
      </c>
      <c r="J36" s="138">
        <v>63</v>
      </c>
      <c r="K36" s="138">
        <v>45</v>
      </c>
      <c r="L36" s="138">
        <v>0</v>
      </c>
      <c r="M36" s="138">
        <v>2</v>
      </c>
      <c r="N36" s="138">
        <v>196</v>
      </c>
      <c r="O36" s="138">
        <v>316</v>
      </c>
      <c r="P36" s="139">
        <f t="shared" si="1"/>
        <v>0.620253164556962</v>
      </c>
    </row>
    <row r="37" spans="1:16" s="21" customFormat="1" ht="14.1" customHeight="1" x14ac:dyDescent="0.25">
      <c r="A37" s="65">
        <v>18</v>
      </c>
      <c r="B37" s="66">
        <v>1317</v>
      </c>
      <c r="C37" s="67" t="s">
        <v>126</v>
      </c>
      <c r="D37" s="140">
        <f t="shared" si="0"/>
        <v>18</v>
      </c>
      <c r="E37" s="141">
        <v>2</v>
      </c>
      <c r="F37" s="141">
        <v>4</v>
      </c>
      <c r="G37" s="141">
        <v>0</v>
      </c>
      <c r="H37" s="141">
        <v>6</v>
      </c>
      <c r="I37" s="141">
        <v>14</v>
      </c>
      <c r="J37" s="141">
        <v>22</v>
      </c>
      <c r="K37" s="141">
        <v>40</v>
      </c>
      <c r="L37" s="141">
        <v>0</v>
      </c>
      <c r="M37" s="141">
        <v>0</v>
      </c>
      <c r="N37" s="141">
        <v>82</v>
      </c>
      <c r="O37" s="141">
        <v>138</v>
      </c>
      <c r="P37" s="142">
        <f t="shared" si="1"/>
        <v>0.59420289855072461</v>
      </c>
    </row>
    <row r="38" spans="1:16" ht="14.1" customHeight="1" x14ac:dyDescent="0.25">
      <c r="A38" s="59" t="s">
        <v>226</v>
      </c>
      <c r="B38" s="60">
        <v>1317</v>
      </c>
      <c r="C38" s="61" t="s">
        <v>9</v>
      </c>
      <c r="D38" s="137">
        <f t="shared" si="0"/>
        <v>18</v>
      </c>
      <c r="E38" s="138">
        <v>2</v>
      </c>
      <c r="F38" s="138">
        <v>4</v>
      </c>
      <c r="G38" s="138">
        <v>0</v>
      </c>
      <c r="H38" s="138">
        <v>6</v>
      </c>
      <c r="I38" s="138">
        <v>14</v>
      </c>
      <c r="J38" s="138">
        <v>22</v>
      </c>
      <c r="K38" s="138">
        <v>40</v>
      </c>
      <c r="L38" s="138">
        <v>0</v>
      </c>
      <c r="M38" s="138">
        <v>0</v>
      </c>
      <c r="N38" s="138">
        <v>82</v>
      </c>
      <c r="O38" s="138">
        <v>138</v>
      </c>
      <c r="P38" s="139">
        <f t="shared" si="1"/>
        <v>0.59420289855072461</v>
      </c>
    </row>
    <row r="39" spans="1:16" s="21" customFormat="1" ht="14.1" customHeight="1" x14ac:dyDescent="0.25">
      <c r="A39" s="65">
        <v>19</v>
      </c>
      <c r="B39" s="66">
        <v>1318</v>
      </c>
      <c r="C39" s="67" t="s">
        <v>126</v>
      </c>
      <c r="D39" s="140">
        <f t="shared" si="0"/>
        <v>13</v>
      </c>
      <c r="E39" s="141">
        <v>0</v>
      </c>
      <c r="F39" s="141">
        <v>3</v>
      </c>
      <c r="G39" s="141">
        <v>0</v>
      </c>
      <c r="H39" s="141">
        <v>3</v>
      </c>
      <c r="I39" s="141">
        <v>14</v>
      </c>
      <c r="J39" s="141">
        <v>48</v>
      </c>
      <c r="K39" s="141">
        <v>35</v>
      </c>
      <c r="L39" s="141">
        <v>0</v>
      </c>
      <c r="M39" s="141">
        <v>1</v>
      </c>
      <c r="N39" s="141">
        <v>101</v>
      </c>
      <c r="O39" s="141">
        <v>142</v>
      </c>
      <c r="P39" s="142">
        <f t="shared" si="1"/>
        <v>0.71126760563380287</v>
      </c>
    </row>
    <row r="40" spans="1:16" s="21" customFormat="1" ht="14.1" customHeight="1" x14ac:dyDescent="0.25">
      <c r="A40" s="71">
        <v>20</v>
      </c>
      <c r="B40" s="72">
        <v>1318</v>
      </c>
      <c r="C40" s="73" t="s">
        <v>130</v>
      </c>
      <c r="D40" s="134">
        <f t="shared" si="0"/>
        <v>2</v>
      </c>
      <c r="E40" s="135">
        <v>2</v>
      </c>
      <c r="F40" s="135">
        <v>2</v>
      </c>
      <c r="G40" s="135">
        <v>0</v>
      </c>
      <c r="H40" s="135">
        <v>4</v>
      </c>
      <c r="I40" s="135">
        <v>41</v>
      </c>
      <c r="J40" s="135">
        <v>21</v>
      </c>
      <c r="K40" s="135">
        <v>43</v>
      </c>
      <c r="L40" s="135">
        <v>0</v>
      </c>
      <c r="M40" s="135">
        <v>0</v>
      </c>
      <c r="N40" s="135">
        <v>109</v>
      </c>
      <c r="O40" s="135">
        <v>147</v>
      </c>
      <c r="P40" s="136">
        <f t="shared" si="1"/>
        <v>0.74149659863945583</v>
      </c>
    </row>
    <row r="41" spans="1:16" ht="14.1" customHeight="1" x14ac:dyDescent="0.25">
      <c r="A41" s="59" t="s">
        <v>226</v>
      </c>
      <c r="B41" s="60">
        <v>1318</v>
      </c>
      <c r="C41" s="61" t="s">
        <v>11</v>
      </c>
      <c r="D41" s="137">
        <f t="shared" si="0"/>
        <v>9</v>
      </c>
      <c r="E41" s="138">
        <v>2</v>
      </c>
      <c r="F41" s="138">
        <v>5</v>
      </c>
      <c r="G41" s="138">
        <v>0</v>
      </c>
      <c r="H41" s="138">
        <v>7</v>
      </c>
      <c r="I41" s="138">
        <v>55</v>
      </c>
      <c r="J41" s="138">
        <v>69</v>
      </c>
      <c r="K41" s="138">
        <v>78</v>
      </c>
      <c r="L41" s="138">
        <v>0</v>
      </c>
      <c r="M41" s="138">
        <v>1</v>
      </c>
      <c r="N41" s="138">
        <v>210</v>
      </c>
      <c r="O41" s="138">
        <v>289</v>
      </c>
      <c r="P41" s="139">
        <f t="shared" si="1"/>
        <v>0.72664359861591699</v>
      </c>
    </row>
    <row r="42" spans="1:16" s="21" customFormat="1" ht="14.1" customHeight="1" x14ac:dyDescent="0.25">
      <c r="A42" s="65">
        <v>21</v>
      </c>
      <c r="B42" s="66">
        <v>1319</v>
      </c>
      <c r="C42" s="67" t="s">
        <v>126</v>
      </c>
      <c r="D42" s="140">
        <f t="shared" si="0"/>
        <v>17</v>
      </c>
      <c r="E42" s="141">
        <v>7</v>
      </c>
      <c r="F42" s="141">
        <v>5</v>
      </c>
      <c r="G42" s="141">
        <v>0</v>
      </c>
      <c r="H42" s="141">
        <v>12</v>
      </c>
      <c r="I42" s="141">
        <v>57</v>
      </c>
      <c r="J42" s="141">
        <v>40</v>
      </c>
      <c r="K42" s="141">
        <v>17</v>
      </c>
      <c r="L42" s="141">
        <v>0</v>
      </c>
      <c r="M42" s="141">
        <v>3</v>
      </c>
      <c r="N42" s="141">
        <v>129</v>
      </c>
      <c r="O42" s="141">
        <v>312</v>
      </c>
      <c r="P42" s="142">
        <f t="shared" si="1"/>
        <v>0.41346153846153844</v>
      </c>
    </row>
    <row r="43" spans="1:16" ht="14.1" customHeight="1" x14ac:dyDescent="0.25">
      <c r="A43" s="59" t="s">
        <v>226</v>
      </c>
      <c r="B43" s="60">
        <v>1319</v>
      </c>
      <c r="C43" s="61" t="s">
        <v>9</v>
      </c>
      <c r="D43" s="137">
        <f t="shared" si="0"/>
        <v>17</v>
      </c>
      <c r="E43" s="138">
        <v>7</v>
      </c>
      <c r="F43" s="138">
        <v>5</v>
      </c>
      <c r="G43" s="138">
        <v>0</v>
      </c>
      <c r="H43" s="138">
        <v>12</v>
      </c>
      <c r="I43" s="138">
        <v>57</v>
      </c>
      <c r="J43" s="138">
        <v>40</v>
      </c>
      <c r="K43" s="138">
        <v>17</v>
      </c>
      <c r="L43" s="138">
        <v>0</v>
      </c>
      <c r="M43" s="138">
        <v>3</v>
      </c>
      <c r="N43" s="138">
        <v>129</v>
      </c>
      <c r="O43" s="138">
        <v>312</v>
      </c>
      <c r="P43" s="139">
        <f t="shared" si="1"/>
        <v>0.41346153846153844</v>
      </c>
    </row>
    <row r="44" spans="1:16" s="21" customFormat="1" ht="14.1" customHeight="1" x14ac:dyDescent="0.25">
      <c r="A44" s="65">
        <v>22</v>
      </c>
      <c r="B44" s="66">
        <v>1321</v>
      </c>
      <c r="C44" s="67" t="s">
        <v>126</v>
      </c>
      <c r="D44" s="140">
        <f t="shared" si="0"/>
        <v>14</v>
      </c>
      <c r="E44" s="141">
        <v>12</v>
      </c>
      <c r="F44" s="141">
        <v>5</v>
      </c>
      <c r="G44" s="141">
        <v>1</v>
      </c>
      <c r="H44" s="141">
        <v>18</v>
      </c>
      <c r="I44" s="141">
        <v>99</v>
      </c>
      <c r="J44" s="141">
        <v>113</v>
      </c>
      <c r="K44" s="141">
        <v>72</v>
      </c>
      <c r="L44" s="141">
        <v>0</v>
      </c>
      <c r="M44" s="141">
        <v>8</v>
      </c>
      <c r="N44" s="141">
        <v>310</v>
      </c>
      <c r="O44" s="141">
        <v>678</v>
      </c>
      <c r="P44" s="142">
        <f t="shared" si="1"/>
        <v>0.45722713864306785</v>
      </c>
    </row>
    <row r="45" spans="1:16" ht="14.1" customHeight="1" x14ac:dyDescent="0.25">
      <c r="A45" s="59" t="s">
        <v>226</v>
      </c>
      <c r="B45" s="60">
        <v>1321</v>
      </c>
      <c r="C45" s="61" t="s">
        <v>9</v>
      </c>
      <c r="D45" s="137">
        <f t="shared" si="0"/>
        <v>14</v>
      </c>
      <c r="E45" s="138">
        <v>12</v>
      </c>
      <c r="F45" s="138">
        <v>5</v>
      </c>
      <c r="G45" s="138">
        <v>1</v>
      </c>
      <c r="H45" s="138">
        <v>18</v>
      </c>
      <c r="I45" s="138">
        <v>99</v>
      </c>
      <c r="J45" s="138">
        <v>113</v>
      </c>
      <c r="K45" s="138">
        <v>72</v>
      </c>
      <c r="L45" s="138">
        <v>0</v>
      </c>
      <c r="M45" s="138">
        <v>8</v>
      </c>
      <c r="N45" s="138">
        <v>310</v>
      </c>
      <c r="O45" s="138">
        <v>678</v>
      </c>
      <c r="P45" s="139">
        <f t="shared" si="1"/>
        <v>0.45722713864306785</v>
      </c>
    </row>
    <row r="46" spans="1:16" s="21" customFormat="1" ht="14.1" customHeight="1" x14ac:dyDescent="0.25">
      <c r="A46" s="65">
        <v>23</v>
      </c>
      <c r="B46" s="66">
        <v>1322</v>
      </c>
      <c r="C46" s="67" t="s">
        <v>126</v>
      </c>
      <c r="D46" s="140">
        <f t="shared" si="0"/>
        <v>4</v>
      </c>
      <c r="E46" s="141">
        <v>3</v>
      </c>
      <c r="F46" s="141">
        <v>1</v>
      </c>
      <c r="G46" s="141">
        <v>0</v>
      </c>
      <c r="H46" s="141">
        <v>4</v>
      </c>
      <c r="I46" s="141">
        <v>23</v>
      </c>
      <c r="J46" s="141">
        <v>27</v>
      </c>
      <c r="K46" s="141">
        <v>11</v>
      </c>
      <c r="L46" s="141">
        <v>0</v>
      </c>
      <c r="M46" s="141">
        <v>1</v>
      </c>
      <c r="N46" s="141">
        <v>66</v>
      </c>
      <c r="O46" s="141">
        <v>159</v>
      </c>
      <c r="P46" s="142">
        <f t="shared" si="1"/>
        <v>0.41509433962264153</v>
      </c>
    </row>
    <row r="47" spans="1:16" ht="14.1" customHeight="1" x14ac:dyDescent="0.25">
      <c r="A47" s="59" t="s">
        <v>226</v>
      </c>
      <c r="B47" s="60">
        <v>1322</v>
      </c>
      <c r="C47" s="61" t="s">
        <v>9</v>
      </c>
      <c r="D47" s="137">
        <f t="shared" si="0"/>
        <v>4</v>
      </c>
      <c r="E47" s="138">
        <v>3</v>
      </c>
      <c r="F47" s="138">
        <v>1</v>
      </c>
      <c r="G47" s="138">
        <v>0</v>
      </c>
      <c r="H47" s="138">
        <v>4</v>
      </c>
      <c r="I47" s="138">
        <v>23</v>
      </c>
      <c r="J47" s="138">
        <v>27</v>
      </c>
      <c r="K47" s="138">
        <v>11</v>
      </c>
      <c r="L47" s="138">
        <v>0</v>
      </c>
      <c r="M47" s="138">
        <v>1</v>
      </c>
      <c r="N47" s="138">
        <v>66</v>
      </c>
      <c r="O47" s="138">
        <v>159</v>
      </c>
      <c r="P47" s="139">
        <f t="shared" si="1"/>
        <v>0.41509433962264153</v>
      </c>
    </row>
    <row r="48" spans="1:16" s="21" customFormat="1" ht="14.1" customHeight="1" x14ac:dyDescent="0.25">
      <c r="A48" s="65">
        <v>24</v>
      </c>
      <c r="B48" s="66">
        <v>1324</v>
      </c>
      <c r="C48" s="67" t="s">
        <v>126</v>
      </c>
      <c r="D48" s="140">
        <f t="shared" si="0"/>
        <v>87</v>
      </c>
      <c r="E48" s="141">
        <v>8</v>
      </c>
      <c r="F48" s="141">
        <v>2</v>
      </c>
      <c r="G48" s="141">
        <v>0</v>
      </c>
      <c r="H48" s="141">
        <v>10</v>
      </c>
      <c r="I48" s="141">
        <v>118</v>
      </c>
      <c r="J48" s="141">
        <v>31</v>
      </c>
      <c r="K48" s="141">
        <v>19</v>
      </c>
      <c r="L48" s="141">
        <v>0</v>
      </c>
      <c r="M48" s="141">
        <v>4</v>
      </c>
      <c r="N48" s="141">
        <v>182</v>
      </c>
      <c r="O48" s="141">
        <v>476</v>
      </c>
      <c r="P48" s="142">
        <f t="shared" si="1"/>
        <v>0.38235294117647056</v>
      </c>
    </row>
    <row r="49" spans="1:16" ht="14.1" customHeight="1" x14ac:dyDescent="0.25">
      <c r="A49" s="59" t="s">
        <v>226</v>
      </c>
      <c r="B49" s="60">
        <v>1324</v>
      </c>
      <c r="C49" s="61" t="s">
        <v>9</v>
      </c>
      <c r="D49" s="137">
        <f t="shared" si="0"/>
        <v>87</v>
      </c>
      <c r="E49" s="138">
        <v>8</v>
      </c>
      <c r="F49" s="138">
        <v>2</v>
      </c>
      <c r="G49" s="138">
        <v>0</v>
      </c>
      <c r="H49" s="138">
        <v>10</v>
      </c>
      <c r="I49" s="138">
        <v>118</v>
      </c>
      <c r="J49" s="138">
        <v>31</v>
      </c>
      <c r="K49" s="138">
        <v>19</v>
      </c>
      <c r="L49" s="138">
        <v>0</v>
      </c>
      <c r="M49" s="138">
        <v>4</v>
      </c>
      <c r="N49" s="138">
        <v>182</v>
      </c>
      <c r="O49" s="138">
        <v>476</v>
      </c>
      <c r="P49" s="139">
        <f t="shared" si="1"/>
        <v>0.38235294117647056</v>
      </c>
    </row>
    <row r="50" spans="1:16" s="21" customFormat="1" ht="14.1" customHeight="1" x14ac:dyDescent="0.25">
      <c r="A50" s="65">
        <v>25</v>
      </c>
      <c r="B50" s="66">
        <v>1325</v>
      </c>
      <c r="C50" s="67" t="s">
        <v>126</v>
      </c>
      <c r="D50" s="140">
        <f t="shared" si="0"/>
        <v>5</v>
      </c>
      <c r="E50" s="141">
        <v>6</v>
      </c>
      <c r="F50" s="141">
        <v>2</v>
      </c>
      <c r="G50" s="141">
        <v>0</v>
      </c>
      <c r="H50" s="141">
        <v>8</v>
      </c>
      <c r="I50" s="141">
        <v>33</v>
      </c>
      <c r="J50" s="141">
        <v>38</v>
      </c>
      <c r="K50" s="141">
        <v>17</v>
      </c>
      <c r="L50" s="141">
        <v>0</v>
      </c>
      <c r="M50" s="141">
        <v>1</v>
      </c>
      <c r="N50" s="141">
        <v>97</v>
      </c>
      <c r="O50" s="141">
        <v>280</v>
      </c>
      <c r="P50" s="142">
        <f t="shared" si="1"/>
        <v>0.34642857142857142</v>
      </c>
    </row>
    <row r="51" spans="1:16" ht="14.1" customHeight="1" x14ac:dyDescent="0.25">
      <c r="A51" s="59" t="s">
        <v>226</v>
      </c>
      <c r="B51" s="60">
        <v>1325</v>
      </c>
      <c r="C51" s="61" t="s">
        <v>9</v>
      </c>
      <c r="D51" s="137">
        <f t="shared" si="0"/>
        <v>5</v>
      </c>
      <c r="E51" s="138">
        <v>6</v>
      </c>
      <c r="F51" s="138">
        <v>2</v>
      </c>
      <c r="G51" s="138">
        <v>0</v>
      </c>
      <c r="H51" s="138">
        <v>8</v>
      </c>
      <c r="I51" s="138">
        <v>33</v>
      </c>
      <c r="J51" s="138">
        <v>38</v>
      </c>
      <c r="K51" s="138">
        <v>17</v>
      </c>
      <c r="L51" s="138">
        <v>0</v>
      </c>
      <c r="M51" s="138">
        <v>1</v>
      </c>
      <c r="N51" s="138">
        <v>97</v>
      </c>
      <c r="O51" s="138">
        <v>280</v>
      </c>
      <c r="P51" s="139">
        <f t="shared" si="1"/>
        <v>0.34642857142857142</v>
      </c>
    </row>
    <row r="52" spans="1:16" s="21" customFormat="1" ht="14.1" customHeight="1" x14ac:dyDescent="0.25">
      <c r="A52" s="65">
        <v>26</v>
      </c>
      <c r="B52" s="66">
        <v>1326</v>
      </c>
      <c r="C52" s="67" t="s">
        <v>126</v>
      </c>
      <c r="D52" s="140">
        <f t="shared" si="0"/>
        <v>132</v>
      </c>
      <c r="E52" s="141">
        <v>0</v>
      </c>
      <c r="F52" s="141">
        <v>1</v>
      </c>
      <c r="G52" s="141">
        <v>0</v>
      </c>
      <c r="H52" s="141">
        <v>1</v>
      </c>
      <c r="I52" s="141">
        <v>33</v>
      </c>
      <c r="J52" s="141">
        <v>165</v>
      </c>
      <c r="K52" s="141">
        <v>21</v>
      </c>
      <c r="L52" s="141">
        <v>0</v>
      </c>
      <c r="M52" s="141">
        <v>8</v>
      </c>
      <c r="N52" s="141">
        <v>228</v>
      </c>
      <c r="O52" s="141">
        <v>524</v>
      </c>
      <c r="P52" s="142">
        <f t="shared" si="1"/>
        <v>0.4351145038167939</v>
      </c>
    </row>
    <row r="53" spans="1:16" ht="14.1" customHeight="1" x14ac:dyDescent="0.25">
      <c r="A53" s="59" t="s">
        <v>226</v>
      </c>
      <c r="B53" s="60">
        <v>1326</v>
      </c>
      <c r="C53" s="61" t="s">
        <v>9</v>
      </c>
      <c r="D53" s="137">
        <f t="shared" si="0"/>
        <v>132</v>
      </c>
      <c r="E53" s="138">
        <v>0</v>
      </c>
      <c r="F53" s="138">
        <v>1</v>
      </c>
      <c r="G53" s="138">
        <v>0</v>
      </c>
      <c r="H53" s="138">
        <v>1</v>
      </c>
      <c r="I53" s="138">
        <v>33</v>
      </c>
      <c r="J53" s="138">
        <v>165</v>
      </c>
      <c r="K53" s="138">
        <v>21</v>
      </c>
      <c r="L53" s="138">
        <v>0</v>
      </c>
      <c r="M53" s="138">
        <v>8</v>
      </c>
      <c r="N53" s="138">
        <v>228</v>
      </c>
      <c r="O53" s="138">
        <v>524</v>
      </c>
      <c r="P53" s="139">
        <f t="shared" si="1"/>
        <v>0.4351145038167939</v>
      </c>
    </row>
    <row r="54" spans="1:16" s="21" customFormat="1" ht="14.1" customHeight="1" x14ac:dyDescent="0.25">
      <c r="A54" s="65">
        <v>27</v>
      </c>
      <c r="B54" s="66">
        <v>1328</v>
      </c>
      <c r="C54" s="67" t="s">
        <v>126</v>
      </c>
      <c r="D54" s="140">
        <f t="shared" si="0"/>
        <v>11</v>
      </c>
      <c r="E54" s="141">
        <v>2</v>
      </c>
      <c r="F54" s="141">
        <v>1</v>
      </c>
      <c r="G54" s="141">
        <v>0</v>
      </c>
      <c r="H54" s="141">
        <v>3</v>
      </c>
      <c r="I54" s="141">
        <v>36</v>
      </c>
      <c r="J54" s="141">
        <v>25</v>
      </c>
      <c r="K54" s="141">
        <v>12</v>
      </c>
      <c r="L54" s="141">
        <v>0</v>
      </c>
      <c r="M54" s="141">
        <v>1</v>
      </c>
      <c r="N54" s="141">
        <v>77</v>
      </c>
      <c r="O54" s="141">
        <v>155</v>
      </c>
      <c r="P54" s="142">
        <f t="shared" si="1"/>
        <v>0.49677419354838709</v>
      </c>
    </row>
    <row r="55" spans="1:16" ht="14.1" customHeight="1" x14ac:dyDescent="0.25">
      <c r="A55" s="59" t="s">
        <v>226</v>
      </c>
      <c r="B55" s="60">
        <v>1328</v>
      </c>
      <c r="C55" s="61" t="s">
        <v>9</v>
      </c>
      <c r="D55" s="137">
        <f t="shared" si="0"/>
        <v>11</v>
      </c>
      <c r="E55" s="138">
        <v>2</v>
      </c>
      <c r="F55" s="138">
        <v>1</v>
      </c>
      <c r="G55" s="138">
        <v>0</v>
      </c>
      <c r="H55" s="138">
        <v>3</v>
      </c>
      <c r="I55" s="138">
        <v>36</v>
      </c>
      <c r="J55" s="138">
        <v>25</v>
      </c>
      <c r="K55" s="138">
        <v>12</v>
      </c>
      <c r="L55" s="138">
        <v>0</v>
      </c>
      <c r="M55" s="138">
        <v>1</v>
      </c>
      <c r="N55" s="138">
        <v>77</v>
      </c>
      <c r="O55" s="138">
        <v>155</v>
      </c>
      <c r="P55" s="139">
        <f t="shared" si="1"/>
        <v>0.49677419354838709</v>
      </c>
    </row>
    <row r="56" spans="1:16" s="21" customFormat="1" ht="14.1" customHeight="1" x14ac:dyDescent="0.25">
      <c r="A56" s="65">
        <v>28</v>
      </c>
      <c r="B56" s="66">
        <v>1329</v>
      </c>
      <c r="C56" s="67" t="s">
        <v>126</v>
      </c>
      <c r="D56" s="140">
        <f t="shared" si="0"/>
        <v>34</v>
      </c>
      <c r="E56" s="141">
        <v>1</v>
      </c>
      <c r="F56" s="141">
        <v>0</v>
      </c>
      <c r="G56" s="141">
        <v>0</v>
      </c>
      <c r="H56" s="141">
        <v>1</v>
      </c>
      <c r="I56" s="141">
        <v>42</v>
      </c>
      <c r="J56" s="141">
        <v>76</v>
      </c>
      <c r="K56" s="141">
        <v>7</v>
      </c>
      <c r="L56" s="141">
        <v>0</v>
      </c>
      <c r="M56" s="141">
        <v>4</v>
      </c>
      <c r="N56" s="141">
        <v>130</v>
      </c>
      <c r="O56" s="141">
        <v>255</v>
      </c>
      <c r="P56" s="142">
        <f t="shared" si="1"/>
        <v>0.50980392156862742</v>
      </c>
    </row>
    <row r="57" spans="1:16" ht="14.1" customHeight="1" x14ac:dyDescent="0.25">
      <c r="A57" s="59" t="s">
        <v>226</v>
      </c>
      <c r="B57" s="60">
        <v>1329</v>
      </c>
      <c r="C57" s="61" t="s">
        <v>9</v>
      </c>
      <c r="D57" s="137">
        <f t="shared" si="0"/>
        <v>34</v>
      </c>
      <c r="E57" s="138">
        <v>1</v>
      </c>
      <c r="F57" s="138">
        <v>0</v>
      </c>
      <c r="G57" s="138">
        <v>0</v>
      </c>
      <c r="H57" s="138">
        <v>1</v>
      </c>
      <c r="I57" s="138">
        <v>42</v>
      </c>
      <c r="J57" s="138">
        <v>76</v>
      </c>
      <c r="K57" s="138">
        <v>7</v>
      </c>
      <c r="L57" s="138">
        <v>0</v>
      </c>
      <c r="M57" s="138">
        <v>4</v>
      </c>
      <c r="N57" s="138">
        <v>130</v>
      </c>
      <c r="O57" s="138">
        <v>255</v>
      </c>
      <c r="P57" s="139">
        <f t="shared" si="1"/>
        <v>0.50980392156862742</v>
      </c>
    </row>
    <row r="58" spans="1:16" s="21" customFormat="1" ht="14.1" customHeight="1" x14ac:dyDescent="0.25">
      <c r="A58" s="71">
        <v>29</v>
      </c>
      <c r="B58" s="72">
        <v>1330</v>
      </c>
      <c r="C58" s="73" t="s">
        <v>126</v>
      </c>
      <c r="D58" s="134">
        <f t="shared" si="0"/>
        <v>46</v>
      </c>
      <c r="E58" s="135">
        <v>7</v>
      </c>
      <c r="F58" s="135">
        <v>3</v>
      </c>
      <c r="G58" s="135">
        <v>0</v>
      </c>
      <c r="H58" s="135">
        <v>10</v>
      </c>
      <c r="I58" s="135">
        <v>69</v>
      </c>
      <c r="J58" s="135">
        <v>115</v>
      </c>
      <c r="K58" s="135">
        <v>10</v>
      </c>
      <c r="L58" s="135">
        <v>0</v>
      </c>
      <c r="M58" s="135">
        <v>2</v>
      </c>
      <c r="N58" s="135">
        <v>206</v>
      </c>
      <c r="O58" s="135">
        <v>324</v>
      </c>
      <c r="P58" s="136">
        <f t="shared" si="1"/>
        <v>0.63580246913580252</v>
      </c>
    </row>
    <row r="59" spans="1:16" s="21" customFormat="1" ht="14.1" customHeight="1" x14ac:dyDescent="0.25">
      <c r="A59" s="65">
        <v>30</v>
      </c>
      <c r="B59" s="66">
        <v>1330</v>
      </c>
      <c r="C59" s="67" t="s">
        <v>130</v>
      </c>
      <c r="D59" s="140">
        <f t="shared" si="0"/>
        <v>18</v>
      </c>
      <c r="E59" s="141">
        <v>2</v>
      </c>
      <c r="F59" s="141">
        <v>2</v>
      </c>
      <c r="G59" s="141">
        <v>0</v>
      </c>
      <c r="H59" s="141">
        <v>4</v>
      </c>
      <c r="I59" s="141">
        <v>57</v>
      </c>
      <c r="J59" s="141">
        <v>39</v>
      </c>
      <c r="K59" s="141">
        <v>27</v>
      </c>
      <c r="L59" s="141">
        <v>0</v>
      </c>
      <c r="M59" s="141">
        <v>1</v>
      </c>
      <c r="N59" s="141">
        <v>128</v>
      </c>
      <c r="O59" s="141">
        <v>176</v>
      </c>
      <c r="P59" s="142">
        <f t="shared" si="1"/>
        <v>0.72727272727272729</v>
      </c>
    </row>
    <row r="60" spans="1:16" ht="14.1" customHeight="1" x14ac:dyDescent="0.25">
      <c r="A60" s="59" t="s">
        <v>226</v>
      </c>
      <c r="B60" s="60">
        <v>1330</v>
      </c>
      <c r="C60" s="61" t="s">
        <v>11</v>
      </c>
      <c r="D60" s="137">
        <f t="shared" si="0"/>
        <v>28</v>
      </c>
      <c r="E60" s="138">
        <v>9</v>
      </c>
      <c r="F60" s="138">
        <v>5</v>
      </c>
      <c r="G60" s="138">
        <v>0</v>
      </c>
      <c r="H60" s="138">
        <v>14</v>
      </c>
      <c r="I60" s="138">
        <v>126</v>
      </c>
      <c r="J60" s="138">
        <v>154</v>
      </c>
      <c r="K60" s="138">
        <v>37</v>
      </c>
      <c r="L60" s="138">
        <v>0</v>
      </c>
      <c r="M60" s="138">
        <v>3</v>
      </c>
      <c r="N60" s="138">
        <v>334</v>
      </c>
      <c r="O60" s="138">
        <v>500</v>
      </c>
      <c r="P60" s="139">
        <f t="shared" si="1"/>
        <v>0.66800000000000004</v>
      </c>
    </row>
    <row r="61" spans="1:16" s="21" customFormat="1" ht="14.1" customHeight="1" x14ac:dyDescent="0.25">
      <c r="A61" s="65">
        <v>31</v>
      </c>
      <c r="B61" s="66">
        <v>1331</v>
      </c>
      <c r="C61" s="67" t="s">
        <v>126</v>
      </c>
      <c r="D61" s="140">
        <f t="shared" si="0"/>
        <v>8</v>
      </c>
      <c r="E61" s="141">
        <v>17</v>
      </c>
      <c r="F61" s="141">
        <v>8</v>
      </c>
      <c r="G61" s="141">
        <v>0</v>
      </c>
      <c r="H61" s="141">
        <v>25</v>
      </c>
      <c r="I61" s="141">
        <v>64</v>
      </c>
      <c r="J61" s="141">
        <v>56</v>
      </c>
      <c r="K61" s="141">
        <v>23</v>
      </c>
      <c r="L61" s="141">
        <v>0</v>
      </c>
      <c r="M61" s="141">
        <v>1</v>
      </c>
      <c r="N61" s="141">
        <v>169</v>
      </c>
      <c r="O61" s="141">
        <v>250</v>
      </c>
      <c r="P61" s="142">
        <f t="shared" si="1"/>
        <v>0.67600000000000005</v>
      </c>
    </row>
    <row r="62" spans="1:16" ht="14.1" customHeight="1" x14ac:dyDescent="0.25">
      <c r="A62" s="77" t="s">
        <v>226</v>
      </c>
      <c r="B62" s="78">
        <v>1331</v>
      </c>
      <c r="C62" s="79" t="s">
        <v>9</v>
      </c>
      <c r="D62" s="152">
        <f t="shared" si="0"/>
        <v>8</v>
      </c>
      <c r="E62" s="145">
        <v>17</v>
      </c>
      <c r="F62" s="145">
        <v>8</v>
      </c>
      <c r="G62" s="145">
        <v>0</v>
      </c>
      <c r="H62" s="145">
        <v>25</v>
      </c>
      <c r="I62" s="145">
        <v>64</v>
      </c>
      <c r="J62" s="145">
        <v>56</v>
      </c>
      <c r="K62" s="145">
        <v>23</v>
      </c>
      <c r="L62" s="145">
        <v>0</v>
      </c>
      <c r="M62" s="145">
        <v>1</v>
      </c>
      <c r="N62" s="145">
        <v>169</v>
      </c>
      <c r="O62" s="145">
        <v>250</v>
      </c>
      <c r="P62" s="146">
        <f t="shared" si="1"/>
        <v>0.67600000000000005</v>
      </c>
    </row>
    <row r="63" spans="1:16" ht="11.1" customHeight="1" x14ac:dyDescent="0.25">
      <c r="B63" s="2"/>
      <c r="C63" s="2"/>
      <c r="D63" s="2"/>
    </row>
    <row r="64" spans="1:16" ht="17.100000000000001" customHeight="1" x14ac:dyDescent="0.3">
      <c r="A64" s="427" t="s">
        <v>43</v>
      </c>
      <c r="B64" s="405"/>
      <c r="C64" s="406"/>
      <c r="D64" s="407" t="s">
        <v>35</v>
      </c>
      <c r="E64" s="520" t="s">
        <v>234</v>
      </c>
      <c r="F64" s="521"/>
      <c r="G64" s="521"/>
      <c r="H64" s="521"/>
      <c r="I64" s="521"/>
      <c r="J64" s="521"/>
      <c r="K64" s="521"/>
      <c r="L64" s="521"/>
      <c r="M64" s="522"/>
      <c r="N64" s="407" t="s">
        <v>39</v>
      </c>
      <c r="O64" s="407" t="s">
        <v>211</v>
      </c>
      <c r="P64" s="366" t="s">
        <v>33</v>
      </c>
    </row>
    <row r="65" spans="1:16" ht="15.95" customHeight="1" x14ac:dyDescent="0.25">
      <c r="A65" s="431" t="s">
        <v>123</v>
      </c>
      <c r="B65" s="425" t="s">
        <v>25</v>
      </c>
      <c r="C65" s="425" t="s">
        <v>26</v>
      </c>
      <c r="D65" s="408"/>
      <c r="E65" s="14"/>
      <c r="F65" s="7"/>
      <c r="G65" s="52" t="s">
        <v>38</v>
      </c>
      <c r="H65" s="410" t="s">
        <v>34</v>
      </c>
      <c r="I65" s="35"/>
      <c r="J65" s="7"/>
      <c r="K65" s="7"/>
      <c r="L65" s="43"/>
      <c r="M65" s="96"/>
      <c r="N65" s="408"/>
      <c r="O65" s="408"/>
      <c r="P65" s="367"/>
    </row>
    <row r="66" spans="1:16" ht="15.75" x14ac:dyDescent="0.25">
      <c r="A66" s="432"/>
      <c r="B66" s="360"/>
      <c r="C66" s="360"/>
      <c r="D66" s="408"/>
      <c r="E66" s="14"/>
      <c r="F66" s="7"/>
      <c r="G66" s="7"/>
      <c r="H66" s="410"/>
      <c r="I66" s="35"/>
      <c r="J66" s="7"/>
      <c r="K66" s="7"/>
      <c r="L66" s="317"/>
      <c r="M66" s="318"/>
      <c r="N66" s="408"/>
      <c r="O66" s="408"/>
      <c r="P66" s="367"/>
    </row>
    <row r="67" spans="1:16" ht="15.75" x14ac:dyDescent="0.25">
      <c r="A67" s="432"/>
      <c r="B67" s="360"/>
      <c r="C67" s="360"/>
      <c r="D67" s="408"/>
      <c r="E67" s="15"/>
      <c r="F67" s="8"/>
      <c r="G67" s="8"/>
      <c r="H67" s="8"/>
      <c r="I67" s="35"/>
      <c r="J67" s="8"/>
      <c r="K67" s="8"/>
      <c r="L67" s="319"/>
      <c r="M67" s="320"/>
      <c r="N67" s="408"/>
      <c r="O67" s="408"/>
      <c r="P67" s="367"/>
    </row>
    <row r="68" spans="1:16" ht="17.100000000000001" customHeight="1" x14ac:dyDescent="0.25">
      <c r="A68" s="433"/>
      <c r="B68" s="360"/>
      <c r="C68" s="426"/>
      <c r="D68" s="365"/>
      <c r="E68" s="305" t="s">
        <v>0</v>
      </c>
      <c r="F68" s="294" t="s">
        <v>2</v>
      </c>
      <c r="G68" s="294" t="s">
        <v>8</v>
      </c>
      <c r="H68" s="294" t="s">
        <v>34</v>
      </c>
      <c r="I68" s="294" t="s">
        <v>1</v>
      </c>
      <c r="J68" s="293" t="s">
        <v>3</v>
      </c>
      <c r="K68" s="294" t="s">
        <v>7</v>
      </c>
      <c r="L68" s="321" t="s">
        <v>32</v>
      </c>
      <c r="M68" s="322" t="s">
        <v>40</v>
      </c>
      <c r="N68" s="409"/>
      <c r="O68" s="409"/>
      <c r="P68" s="368"/>
    </row>
    <row r="69" spans="1:16" s="30" customFormat="1" ht="17.100000000000001" customHeight="1" x14ac:dyDescent="0.25">
      <c r="A69" s="434" t="s">
        <v>226</v>
      </c>
      <c r="B69" s="519">
        <v>23</v>
      </c>
      <c r="C69" s="519">
        <v>31</v>
      </c>
      <c r="D69" s="211">
        <f>(LARGE(H69:K69,1)-LARGE(H69:K69,2))</f>
        <v>400</v>
      </c>
      <c r="E69" s="125">
        <f>SUM(E9:E62)/2</f>
        <v>140</v>
      </c>
      <c r="F69" s="125">
        <f t="shared" ref="F69:O69" si="2">SUM(F9:F62)/2</f>
        <v>89</v>
      </c>
      <c r="G69" s="125">
        <f t="shared" si="2"/>
        <v>1</v>
      </c>
      <c r="H69" s="155">
        <f t="shared" si="2"/>
        <v>230</v>
      </c>
      <c r="I69" s="155">
        <f t="shared" si="2"/>
        <v>2191</v>
      </c>
      <c r="J69" s="155">
        <f t="shared" si="2"/>
        <v>1791</v>
      </c>
      <c r="K69" s="155">
        <f t="shared" si="2"/>
        <v>1406</v>
      </c>
      <c r="L69" s="125">
        <f t="shared" si="2"/>
        <v>0</v>
      </c>
      <c r="M69" s="125">
        <f t="shared" si="2"/>
        <v>96</v>
      </c>
      <c r="N69" s="33">
        <f>SUM(H69:M69)</f>
        <v>5714</v>
      </c>
      <c r="O69" s="125">
        <f t="shared" si="2"/>
        <v>9941</v>
      </c>
      <c r="P69" s="126">
        <f>N69/O69</f>
        <v>0.57479126848405593</v>
      </c>
    </row>
    <row r="70" spans="1:16" ht="17.100000000000001" customHeight="1" x14ac:dyDescent="0.25">
      <c r="A70" s="435"/>
      <c r="B70" s="519"/>
      <c r="C70" s="519"/>
      <c r="D70" s="36">
        <f t="shared" ref="D70:N70" si="3">D69/$N69</f>
        <v>7.0003500175008754E-2</v>
      </c>
      <c r="E70" s="36">
        <f t="shared" si="3"/>
        <v>2.4501225061253063E-2</v>
      </c>
      <c r="F70" s="36">
        <f t="shared" si="3"/>
        <v>1.5575778788939447E-2</v>
      </c>
      <c r="G70" s="36">
        <f t="shared" si="3"/>
        <v>1.7500875043752187E-4</v>
      </c>
      <c r="H70" s="36">
        <f t="shared" si="3"/>
        <v>4.0252012600630029E-2</v>
      </c>
      <c r="I70" s="36">
        <f t="shared" si="3"/>
        <v>0.38344417220861043</v>
      </c>
      <c r="J70" s="36">
        <f t="shared" si="3"/>
        <v>0.31344067203360165</v>
      </c>
      <c r="K70" s="36">
        <f t="shared" si="3"/>
        <v>0.24606230311515576</v>
      </c>
      <c r="L70" s="36">
        <f t="shared" si="3"/>
        <v>0</v>
      </c>
      <c r="M70" s="36">
        <f t="shared" si="3"/>
        <v>1.6800840042002101E-2</v>
      </c>
      <c r="N70" s="36">
        <f t="shared" si="3"/>
        <v>1</v>
      </c>
      <c r="O70" s="22"/>
      <c r="P70" s="22"/>
    </row>
    <row r="71" spans="1:16" ht="11.1" customHeight="1" x14ac:dyDescent="0.25"/>
    <row r="72" spans="1:16" ht="17.100000000000001" customHeight="1" x14ac:dyDescent="0.3">
      <c r="A72" s="427" t="s">
        <v>43</v>
      </c>
      <c r="B72" s="405"/>
      <c r="C72" s="406"/>
      <c r="D72" s="407" t="s">
        <v>35</v>
      </c>
      <c r="E72" s="520" t="s">
        <v>235</v>
      </c>
      <c r="F72" s="521"/>
      <c r="G72" s="521"/>
      <c r="H72" s="521"/>
      <c r="I72" s="521"/>
      <c r="J72" s="521"/>
      <c r="K72" s="521"/>
      <c r="L72" s="521"/>
      <c r="M72" s="522"/>
      <c r="N72" s="407" t="s">
        <v>39</v>
      </c>
      <c r="O72" s="407" t="s">
        <v>211</v>
      </c>
      <c r="P72" s="366" t="s">
        <v>33</v>
      </c>
    </row>
    <row r="73" spans="1:16" ht="15.95" customHeight="1" x14ac:dyDescent="0.25">
      <c r="A73" s="431" t="s">
        <v>123</v>
      </c>
      <c r="B73" s="425" t="s">
        <v>25</v>
      </c>
      <c r="C73" s="425" t="s">
        <v>26</v>
      </c>
      <c r="D73" s="364"/>
      <c r="E73" s="203"/>
      <c r="F73" s="228"/>
      <c r="G73" s="203"/>
      <c r="H73" s="228"/>
      <c r="I73" s="35"/>
      <c r="J73" s="7"/>
      <c r="K73" s="7"/>
      <c r="L73" s="43"/>
      <c r="M73" s="96"/>
      <c r="N73" s="408"/>
      <c r="O73" s="408"/>
      <c r="P73" s="367"/>
    </row>
    <row r="74" spans="1:16" ht="15.75" x14ac:dyDescent="0.25">
      <c r="A74" s="432"/>
      <c r="B74" s="360"/>
      <c r="C74" s="360"/>
      <c r="D74" s="364"/>
      <c r="E74" s="204"/>
      <c r="F74" s="229"/>
      <c r="G74" s="204"/>
      <c r="H74" s="229"/>
      <c r="I74" s="35"/>
      <c r="J74" s="7"/>
      <c r="K74" s="7"/>
      <c r="L74" s="317"/>
      <c r="M74" s="318"/>
      <c r="N74" s="408"/>
      <c r="O74" s="408"/>
      <c r="P74" s="367"/>
    </row>
    <row r="75" spans="1:16" ht="15.75" x14ac:dyDescent="0.25">
      <c r="A75" s="432"/>
      <c r="B75" s="360"/>
      <c r="C75" s="360"/>
      <c r="D75" s="364"/>
      <c r="E75" s="230"/>
      <c r="F75" s="231"/>
      <c r="G75" s="230"/>
      <c r="H75" s="231"/>
      <c r="I75" s="35"/>
      <c r="J75" s="8"/>
      <c r="K75" s="8"/>
      <c r="L75" s="319"/>
      <c r="M75" s="320"/>
      <c r="N75" s="408"/>
      <c r="O75" s="408"/>
      <c r="P75" s="367"/>
    </row>
    <row r="76" spans="1:16" ht="17.100000000000001" customHeight="1" x14ac:dyDescent="0.25">
      <c r="A76" s="433"/>
      <c r="B76" s="360"/>
      <c r="C76" s="426"/>
      <c r="D76" s="365"/>
      <c r="E76" s="457" t="s">
        <v>0</v>
      </c>
      <c r="F76" s="453"/>
      <c r="G76" s="454" t="s">
        <v>2</v>
      </c>
      <c r="H76" s="453"/>
      <c r="I76" s="294" t="s">
        <v>1</v>
      </c>
      <c r="J76" s="293" t="s">
        <v>3</v>
      </c>
      <c r="K76" s="294" t="s">
        <v>7</v>
      </c>
      <c r="L76" s="321" t="s">
        <v>32</v>
      </c>
      <c r="M76" s="322" t="s">
        <v>40</v>
      </c>
      <c r="N76" s="409"/>
      <c r="O76" s="409"/>
      <c r="P76" s="368"/>
    </row>
    <row r="77" spans="1:16" s="30" customFormat="1" ht="17.100000000000001" customHeight="1" x14ac:dyDescent="0.25">
      <c r="A77" s="434" t="s">
        <v>226</v>
      </c>
      <c r="B77" s="517">
        <v>23</v>
      </c>
      <c r="C77" s="517">
        <v>31</v>
      </c>
      <c r="D77" s="211">
        <f>(LARGE(H77:K77,1)-LARGE(H77:K77,2))</f>
        <v>400</v>
      </c>
      <c r="E77" s="515">
        <f>ROUND(G69/2,0)+E69</f>
        <v>141</v>
      </c>
      <c r="F77" s="516"/>
      <c r="G77" s="515">
        <f>INT(G69/2)+F69</f>
        <v>89</v>
      </c>
      <c r="H77" s="516"/>
      <c r="I77" s="125">
        <f>I69</f>
        <v>2191</v>
      </c>
      <c r="J77" s="125">
        <f>J69</f>
        <v>1791</v>
      </c>
      <c r="K77" s="125">
        <f>K69</f>
        <v>1406</v>
      </c>
      <c r="L77" s="125">
        <f>L69</f>
        <v>0</v>
      </c>
      <c r="M77" s="125">
        <f>M69</f>
        <v>96</v>
      </c>
      <c r="N77" s="33">
        <f>INT(SUM(E77:M77))</f>
        <v>5714</v>
      </c>
      <c r="O77" s="125">
        <f>O69</f>
        <v>9941</v>
      </c>
      <c r="P77" s="126">
        <f>N77/O77</f>
        <v>0.57479126848405593</v>
      </c>
    </row>
    <row r="78" spans="1:16" s="30" customFormat="1" ht="17.100000000000001" customHeight="1" x14ac:dyDescent="0.25">
      <c r="A78" s="435"/>
      <c r="B78" s="517"/>
      <c r="C78" s="517"/>
      <c r="D78" s="127">
        <f>D77/$N77</f>
        <v>7.0003500175008754E-2</v>
      </c>
      <c r="E78" s="445">
        <f>E77/$N77</f>
        <v>2.4676233811690585E-2</v>
      </c>
      <c r="F78" s="446"/>
      <c r="G78" s="445">
        <f>G77/$N77</f>
        <v>1.5575778788939447E-2</v>
      </c>
      <c r="H78" s="446"/>
      <c r="I78" s="127">
        <f t="shared" ref="I78:N78" si="4">I77/$N77</f>
        <v>0.38344417220861043</v>
      </c>
      <c r="J78" s="127">
        <f t="shared" si="4"/>
        <v>0.31344067203360165</v>
      </c>
      <c r="K78" s="127">
        <f t="shared" si="4"/>
        <v>0.24606230311515576</v>
      </c>
      <c r="L78" s="127">
        <f t="shared" si="4"/>
        <v>0</v>
      </c>
      <c r="M78" s="127">
        <f t="shared" si="4"/>
        <v>1.6800840042002101E-2</v>
      </c>
      <c r="N78" s="127">
        <f t="shared" si="4"/>
        <v>1</v>
      </c>
      <c r="O78" s="128"/>
      <c r="P78" s="128"/>
    </row>
    <row r="79" spans="1:16" x14ac:dyDescent="0.25">
      <c r="B79" s="2"/>
      <c r="C79" s="2"/>
      <c r="D79" s="2"/>
    </row>
    <row r="80" spans="1:16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</sheetData>
  <mergeCells count="38">
    <mergeCell ref="G77:H77"/>
    <mergeCell ref="E72:M72"/>
    <mergeCell ref="B77:B78"/>
    <mergeCell ref="C77:C78"/>
    <mergeCell ref="E76:F76"/>
    <mergeCell ref="G76:H76"/>
    <mergeCell ref="A72:C72"/>
    <mergeCell ref="D72:D76"/>
    <mergeCell ref="E77:F77"/>
    <mergeCell ref="G78:H78"/>
    <mergeCell ref="A73:A76"/>
    <mergeCell ref="D4:D8"/>
    <mergeCell ref="B5:C7"/>
    <mergeCell ref="E4:M4"/>
    <mergeCell ref="A64:C64"/>
    <mergeCell ref="B65:B68"/>
    <mergeCell ref="C65:C68"/>
    <mergeCell ref="D64:D68"/>
    <mergeCell ref="E64:M64"/>
    <mergeCell ref="H5:H6"/>
    <mergeCell ref="H65:H66"/>
    <mergeCell ref="A65:A68"/>
    <mergeCell ref="A69:A70"/>
    <mergeCell ref="A77:A78"/>
    <mergeCell ref="E78:F78"/>
    <mergeCell ref="B69:B70"/>
    <mergeCell ref="C69:C70"/>
    <mergeCell ref="B73:B76"/>
    <mergeCell ref="C73:C76"/>
    <mergeCell ref="O72:O76"/>
    <mergeCell ref="P72:P76"/>
    <mergeCell ref="N4:N8"/>
    <mergeCell ref="O4:O8"/>
    <mergeCell ref="P4:P8"/>
    <mergeCell ref="N64:N68"/>
    <mergeCell ref="O64:O68"/>
    <mergeCell ref="P64:P68"/>
    <mergeCell ref="N72:N76"/>
  </mergeCells>
  <conditionalFormatting sqref="H11:K11">
    <cfRule type="cellIs" dxfId="197" priority="47" operator="equal">
      <formula>LARGE($H11:$K11,2)</formula>
    </cfRule>
    <cfRule type="cellIs" dxfId="196" priority="48" operator="equal">
      <formula>LARGE($H11:$K11,1)</formula>
    </cfRule>
  </conditionalFormatting>
  <conditionalFormatting sqref="H13:K13">
    <cfRule type="cellIs" dxfId="195" priority="45" operator="equal">
      <formula>LARGE($H13:$K13,2)</formula>
    </cfRule>
    <cfRule type="cellIs" dxfId="194" priority="46" operator="equal">
      <formula>LARGE($H13:$K13,1)</formula>
    </cfRule>
  </conditionalFormatting>
  <conditionalFormatting sqref="H15:K15">
    <cfRule type="cellIs" dxfId="193" priority="43" operator="equal">
      <formula>LARGE($H15:$K15,2)</formula>
    </cfRule>
    <cfRule type="cellIs" dxfId="192" priority="44" operator="equal">
      <formula>LARGE($H15:$K15,1)</formula>
    </cfRule>
  </conditionalFormatting>
  <conditionalFormatting sqref="H18:K18">
    <cfRule type="cellIs" dxfId="191" priority="41" operator="equal">
      <formula>LARGE($H18:$K18,2)</formula>
    </cfRule>
    <cfRule type="cellIs" dxfId="190" priority="42" operator="equal">
      <formula>LARGE($H18:$K18,1)</formula>
    </cfRule>
  </conditionalFormatting>
  <conditionalFormatting sqref="H24:K24">
    <cfRule type="cellIs" dxfId="189" priority="39" operator="equal">
      <formula>LARGE($H24:$K24,2)</formula>
    </cfRule>
    <cfRule type="cellIs" dxfId="188" priority="40" operator="equal">
      <formula>LARGE($H24:$K24,1)</formula>
    </cfRule>
  </conditionalFormatting>
  <conditionalFormatting sqref="H21:K21">
    <cfRule type="cellIs" dxfId="187" priority="37" operator="equal">
      <formula>LARGE($H21:$K21,2)</formula>
    </cfRule>
    <cfRule type="cellIs" dxfId="186" priority="38" operator="equal">
      <formula>LARGE($H21:$K21,1)</formula>
    </cfRule>
  </conditionalFormatting>
  <conditionalFormatting sqref="H30:K30">
    <cfRule type="cellIs" dxfId="185" priority="35" operator="equal">
      <formula>LARGE($H30:$K30,2)</formula>
    </cfRule>
    <cfRule type="cellIs" dxfId="184" priority="36" operator="equal">
      <formula>LARGE($H30:$K30,1)</formula>
    </cfRule>
  </conditionalFormatting>
  <conditionalFormatting sqref="H26:K26">
    <cfRule type="cellIs" dxfId="183" priority="33" operator="equal">
      <formula>LARGE($H26:$K26,2)</formula>
    </cfRule>
    <cfRule type="cellIs" dxfId="182" priority="34" operator="equal">
      <formula>LARGE($H26:$K26,1)</formula>
    </cfRule>
  </conditionalFormatting>
  <conditionalFormatting sqref="H28:K28">
    <cfRule type="cellIs" dxfId="181" priority="31" operator="equal">
      <formula>LARGE($H28:$K28,2)</formula>
    </cfRule>
    <cfRule type="cellIs" dxfId="180" priority="32" operator="equal">
      <formula>LARGE($H28:$K28,1)</formula>
    </cfRule>
  </conditionalFormatting>
  <conditionalFormatting sqref="H38:K38">
    <cfRule type="cellIs" dxfId="179" priority="29" operator="equal">
      <formula>LARGE($H38:$K38,2)</formula>
    </cfRule>
    <cfRule type="cellIs" dxfId="178" priority="30" operator="equal">
      <formula>LARGE($H38:$K38,1)</formula>
    </cfRule>
  </conditionalFormatting>
  <conditionalFormatting sqref="H33:K33">
    <cfRule type="cellIs" dxfId="177" priority="27" operator="equal">
      <formula>LARGE($H33:$K33,2)</formula>
    </cfRule>
    <cfRule type="cellIs" dxfId="176" priority="28" operator="equal">
      <formula>LARGE($H33:$K33,1)</formula>
    </cfRule>
  </conditionalFormatting>
  <conditionalFormatting sqref="H36:K36">
    <cfRule type="cellIs" dxfId="175" priority="25" operator="equal">
      <formula>LARGE($H36:$K36,2)</formula>
    </cfRule>
    <cfRule type="cellIs" dxfId="174" priority="26" operator="equal">
      <formula>LARGE($H36:$K36,1)</formula>
    </cfRule>
  </conditionalFormatting>
  <conditionalFormatting sqref="H45:K45">
    <cfRule type="cellIs" dxfId="173" priority="23" operator="equal">
      <formula>LARGE($H45:$K45,2)</formula>
    </cfRule>
    <cfRule type="cellIs" dxfId="172" priority="24" operator="equal">
      <formula>LARGE($H45:$K45,1)</formula>
    </cfRule>
  </conditionalFormatting>
  <conditionalFormatting sqref="H43:K43">
    <cfRule type="cellIs" dxfId="171" priority="21" operator="equal">
      <formula>LARGE($H43:$K43,2)</formula>
    </cfRule>
    <cfRule type="cellIs" dxfId="170" priority="22" operator="equal">
      <formula>LARGE($H43:$K43,1)</formula>
    </cfRule>
  </conditionalFormatting>
  <conditionalFormatting sqref="H41:K41">
    <cfRule type="cellIs" dxfId="169" priority="19" operator="equal">
      <formula>LARGE($H41:$K41,2)</formula>
    </cfRule>
    <cfRule type="cellIs" dxfId="168" priority="20" operator="equal">
      <formula>LARGE($H41:$K41,1)</formula>
    </cfRule>
  </conditionalFormatting>
  <conditionalFormatting sqref="H51:K51">
    <cfRule type="cellIs" dxfId="167" priority="17" operator="equal">
      <formula>LARGE($H51:$K51,2)</formula>
    </cfRule>
    <cfRule type="cellIs" dxfId="166" priority="18" operator="equal">
      <formula>LARGE($H51:$K51,1)</formula>
    </cfRule>
  </conditionalFormatting>
  <conditionalFormatting sqref="H47:K47">
    <cfRule type="cellIs" dxfId="165" priority="15" operator="equal">
      <formula>LARGE($H47:$K47,2)</formula>
    </cfRule>
    <cfRule type="cellIs" dxfId="164" priority="16" operator="equal">
      <formula>LARGE($H47:$K47,1)</formula>
    </cfRule>
  </conditionalFormatting>
  <conditionalFormatting sqref="H49:K49">
    <cfRule type="cellIs" dxfId="163" priority="13" operator="equal">
      <formula>LARGE($H49:$K49,2)</formula>
    </cfRule>
    <cfRule type="cellIs" dxfId="162" priority="14" operator="equal">
      <formula>LARGE($H49:$K49,1)</formula>
    </cfRule>
  </conditionalFormatting>
  <conditionalFormatting sqref="H53:K53">
    <cfRule type="cellIs" dxfId="161" priority="11" operator="equal">
      <formula>LARGE($H53:$K53,2)</formula>
    </cfRule>
    <cfRule type="cellIs" dxfId="160" priority="12" operator="equal">
      <formula>LARGE($H53:$K53,1)</formula>
    </cfRule>
  </conditionalFormatting>
  <conditionalFormatting sqref="H55:K55">
    <cfRule type="cellIs" dxfId="159" priority="9" operator="equal">
      <formula>LARGE($H55:$K55,2)</formula>
    </cfRule>
    <cfRule type="cellIs" dxfId="158" priority="10" operator="equal">
      <formula>LARGE($H55:$K55,1)</formula>
    </cfRule>
  </conditionalFormatting>
  <conditionalFormatting sqref="H57:K57">
    <cfRule type="cellIs" dxfId="157" priority="7" operator="equal">
      <formula>LARGE($H57:$K57,2)</formula>
    </cfRule>
    <cfRule type="cellIs" dxfId="156" priority="8" operator="equal">
      <formula>LARGE($H57:$K57,1)</formula>
    </cfRule>
  </conditionalFormatting>
  <conditionalFormatting sqref="H60:K60">
    <cfRule type="cellIs" dxfId="155" priority="5" operator="equal">
      <formula>LARGE($H60:$K60,2)</formula>
    </cfRule>
    <cfRule type="cellIs" dxfId="154" priority="6" operator="equal">
      <formula>LARGE($H60:$K60,1)</formula>
    </cfRule>
  </conditionalFormatting>
  <conditionalFormatting sqref="H62:K62">
    <cfRule type="cellIs" dxfId="153" priority="3" operator="equal">
      <formula>LARGE($H62:$K62,2)</formula>
    </cfRule>
    <cfRule type="cellIs" dxfId="152" priority="4" operator="equal">
      <formula>LARGE($H62:$K62,1)</formula>
    </cfRule>
  </conditionalFormatting>
  <conditionalFormatting sqref="H69:K69">
    <cfRule type="cellIs" dxfId="151" priority="1" operator="equal">
      <formula>LARGE($H69:$K69,2)</formula>
    </cfRule>
    <cfRule type="cellIs" dxfId="150" priority="2" operator="equal">
      <formula>LARGE($H69:$K69,1)</formula>
    </cfRule>
  </conditionalFormatting>
  <conditionalFormatting sqref="E77:K77">
    <cfRule type="cellIs" dxfId="149" priority="49" operator="equal">
      <formula>LARGE($E77:$K77,2)</formula>
    </cfRule>
    <cfRule type="cellIs" dxfId="148" priority="50" operator="equal">
      <formula>LARGE($E77:$K77,1)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358"/>
  <sheetViews>
    <sheetView view="pageBreakPreview" zoomScaleSheetLayoutView="100" workbookViewId="0">
      <selection activeCell="Q94" sqref="Q94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9.85546875" customWidth="1"/>
    <col min="9" max="10" width="10" customWidth="1"/>
    <col min="11" max="13" width="9.85546875" customWidth="1"/>
    <col min="14" max="16" width="10" customWidth="1"/>
    <col min="17" max="19" width="11.7109375" customWidth="1"/>
  </cols>
  <sheetData>
    <row r="1" spans="1:19" ht="25.5" customHeight="1" x14ac:dyDescent="0.25">
      <c r="C1" s="282" t="s">
        <v>249</v>
      </c>
      <c r="D1" s="24"/>
      <c r="E1" s="24"/>
      <c r="F1" s="24"/>
      <c r="G1" s="24"/>
      <c r="H1" s="24"/>
      <c r="I1" s="24"/>
      <c r="J1" s="24"/>
    </row>
    <row r="2" spans="1:19" ht="15" customHeight="1" x14ac:dyDescent="0.25">
      <c r="C2" s="38" t="s">
        <v>124</v>
      </c>
      <c r="D2" s="25"/>
      <c r="E2" s="25"/>
      <c r="F2" s="25"/>
      <c r="G2" s="25"/>
      <c r="H2" s="25"/>
      <c r="I2" s="25"/>
      <c r="J2" s="25"/>
    </row>
    <row r="3" spans="1:19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9" ht="15.75" customHeight="1" x14ac:dyDescent="0.3">
      <c r="B4" s="1"/>
      <c r="C4" s="1"/>
      <c r="D4" s="407" t="s">
        <v>35</v>
      </c>
      <c r="E4" s="405" t="s">
        <v>233</v>
      </c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7" t="s">
        <v>39</v>
      </c>
      <c r="R4" s="407" t="s">
        <v>211</v>
      </c>
      <c r="S4" s="366" t="s">
        <v>33</v>
      </c>
    </row>
    <row r="5" spans="1:19" ht="15.75" customHeight="1" x14ac:dyDescent="0.25">
      <c r="B5" s="423" t="s">
        <v>37</v>
      </c>
      <c r="C5" s="423"/>
      <c r="D5" s="408"/>
      <c r="E5" s="14"/>
      <c r="F5" s="7"/>
      <c r="G5" s="52" t="s">
        <v>38</v>
      </c>
      <c r="H5" s="410" t="s">
        <v>34</v>
      </c>
      <c r="I5" s="35"/>
      <c r="J5" s="7"/>
      <c r="K5" s="35"/>
      <c r="L5" s="7"/>
      <c r="M5" s="7"/>
      <c r="N5" s="7"/>
      <c r="O5" s="43"/>
      <c r="P5" s="96"/>
      <c r="Q5" s="408"/>
      <c r="R5" s="408"/>
      <c r="S5" s="367"/>
    </row>
    <row r="6" spans="1:19" ht="15.75" customHeight="1" x14ac:dyDescent="0.25">
      <c r="B6" s="423"/>
      <c r="C6" s="423"/>
      <c r="D6" s="408"/>
      <c r="E6" s="14"/>
      <c r="F6" s="7"/>
      <c r="G6" s="7"/>
      <c r="H6" s="410"/>
      <c r="I6" s="35"/>
      <c r="J6" s="7"/>
      <c r="K6" s="35"/>
      <c r="L6" s="7"/>
      <c r="M6" s="7"/>
      <c r="N6" s="7"/>
      <c r="O6" s="7"/>
      <c r="P6" s="12"/>
      <c r="Q6" s="408"/>
      <c r="R6" s="408"/>
      <c r="S6" s="367"/>
    </row>
    <row r="7" spans="1:19" ht="15.75" x14ac:dyDescent="0.25">
      <c r="B7" s="424"/>
      <c r="C7" s="424"/>
      <c r="D7" s="408"/>
      <c r="E7" s="15"/>
      <c r="F7" s="8"/>
      <c r="G7" s="8"/>
      <c r="H7" s="8"/>
      <c r="I7" s="35"/>
      <c r="J7" s="8"/>
      <c r="K7" s="35"/>
      <c r="L7" s="8"/>
      <c r="M7" s="8"/>
      <c r="N7" s="8"/>
      <c r="O7" s="8"/>
      <c r="P7" s="13"/>
      <c r="Q7" s="408"/>
      <c r="R7" s="408"/>
      <c r="S7" s="367"/>
    </row>
    <row r="8" spans="1:19" ht="15" customHeight="1" x14ac:dyDescent="0.25">
      <c r="A8" s="279" t="s">
        <v>123</v>
      </c>
      <c r="B8" s="280" t="s">
        <v>36</v>
      </c>
      <c r="C8" s="285" t="s">
        <v>31</v>
      </c>
      <c r="D8" s="365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3</v>
      </c>
      <c r="K8" s="294" t="s">
        <v>4</v>
      </c>
      <c r="L8" s="294" t="s">
        <v>5</v>
      </c>
      <c r="M8" s="294" t="s">
        <v>6</v>
      </c>
      <c r="N8" s="294" t="s">
        <v>7</v>
      </c>
      <c r="O8" s="294" t="s">
        <v>32</v>
      </c>
      <c r="P8" s="295" t="s">
        <v>40</v>
      </c>
      <c r="Q8" s="409"/>
      <c r="R8" s="409"/>
      <c r="S8" s="368"/>
    </row>
    <row r="9" spans="1:19" s="30" customFormat="1" ht="14.85" customHeight="1" x14ac:dyDescent="0.25">
      <c r="A9" s="53">
        <v>1</v>
      </c>
      <c r="B9" s="54">
        <v>1</v>
      </c>
      <c r="C9" s="55" t="s">
        <v>126</v>
      </c>
      <c r="D9" s="131">
        <f t="shared" ref="D9:D40" si="0">LARGE(H9:N9,1)-LARGE(H9:N9,2)</f>
        <v>55</v>
      </c>
      <c r="E9" s="132">
        <v>165</v>
      </c>
      <c r="F9" s="132">
        <v>7</v>
      </c>
      <c r="G9" s="132">
        <v>5</v>
      </c>
      <c r="H9" s="132">
        <v>177</v>
      </c>
      <c r="I9" s="132">
        <v>122</v>
      </c>
      <c r="J9" s="132">
        <v>72</v>
      </c>
      <c r="K9" s="132">
        <v>4</v>
      </c>
      <c r="L9" s="132">
        <v>12</v>
      </c>
      <c r="M9" s="132">
        <v>2</v>
      </c>
      <c r="N9" s="132">
        <v>18</v>
      </c>
      <c r="O9" s="132">
        <v>0</v>
      </c>
      <c r="P9" s="132">
        <v>6</v>
      </c>
      <c r="Q9" s="132">
        <v>413</v>
      </c>
      <c r="R9" s="132">
        <v>639</v>
      </c>
      <c r="S9" s="133">
        <f t="shared" ref="S9:S40" si="1">Q9/R9</f>
        <v>0.64632237871674492</v>
      </c>
    </row>
    <row r="10" spans="1:19" s="30" customFormat="1" ht="14.85" customHeight="1" x14ac:dyDescent="0.25">
      <c r="A10" s="59" t="s">
        <v>127</v>
      </c>
      <c r="B10" s="60">
        <v>1</v>
      </c>
      <c r="C10" s="61" t="s">
        <v>9</v>
      </c>
      <c r="D10" s="137">
        <f t="shared" si="0"/>
        <v>55</v>
      </c>
      <c r="E10" s="138">
        <v>165</v>
      </c>
      <c r="F10" s="138">
        <v>7</v>
      </c>
      <c r="G10" s="138">
        <v>5</v>
      </c>
      <c r="H10" s="138">
        <v>177</v>
      </c>
      <c r="I10" s="138">
        <v>122</v>
      </c>
      <c r="J10" s="138">
        <v>72</v>
      </c>
      <c r="K10" s="138">
        <v>4</v>
      </c>
      <c r="L10" s="138">
        <v>12</v>
      </c>
      <c r="M10" s="138">
        <v>2</v>
      </c>
      <c r="N10" s="138">
        <v>18</v>
      </c>
      <c r="O10" s="138">
        <v>0</v>
      </c>
      <c r="P10" s="138">
        <v>6</v>
      </c>
      <c r="Q10" s="138">
        <v>413</v>
      </c>
      <c r="R10" s="138">
        <v>639</v>
      </c>
      <c r="S10" s="139">
        <f t="shared" si="1"/>
        <v>0.64632237871674492</v>
      </c>
    </row>
    <row r="11" spans="1:19" s="30" customFormat="1" ht="14.85" customHeight="1" x14ac:dyDescent="0.25">
      <c r="A11" s="65">
        <v>2</v>
      </c>
      <c r="B11" s="66">
        <v>2</v>
      </c>
      <c r="C11" s="67" t="s">
        <v>126</v>
      </c>
      <c r="D11" s="140">
        <f t="shared" si="0"/>
        <v>31</v>
      </c>
      <c r="E11" s="141">
        <v>115</v>
      </c>
      <c r="F11" s="141">
        <v>4</v>
      </c>
      <c r="G11" s="141">
        <v>1</v>
      </c>
      <c r="H11" s="141">
        <v>120</v>
      </c>
      <c r="I11" s="141">
        <v>89</v>
      </c>
      <c r="J11" s="141">
        <v>34</v>
      </c>
      <c r="K11" s="141">
        <v>5</v>
      </c>
      <c r="L11" s="141">
        <v>5</v>
      </c>
      <c r="M11" s="141">
        <v>1</v>
      </c>
      <c r="N11" s="141">
        <v>9</v>
      </c>
      <c r="O11" s="141">
        <v>0</v>
      </c>
      <c r="P11" s="141">
        <v>4</v>
      </c>
      <c r="Q11" s="141">
        <v>267</v>
      </c>
      <c r="R11" s="141">
        <v>408</v>
      </c>
      <c r="S11" s="142">
        <f t="shared" si="1"/>
        <v>0.65441176470588236</v>
      </c>
    </row>
    <row r="12" spans="1:19" s="30" customFormat="1" ht="14.85" customHeight="1" x14ac:dyDescent="0.25">
      <c r="A12" s="71">
        <v>3</v>
      </c>
      <c r="B12" s="72">
        <v>2</v>
      </c>
      <c r="C12" s="73" t="s">
        <v>128</v>
      </c>
      <c r="D12" s="134">
        <f t="shared" si="0"/>
        <v>35</v>
      </c>
      <c r="E12" s="135">
        <v>116</v>
      </c>
      <c r="F12" s="135">
        <v>3</v>
      </c>
      <c r="G12" s="135">
        <v>6</v>
      </c>
      <c r="H12" s="135">
        <v>125</v>
      </c>
      <c r="I12" s="135">
        <v>90</v>
      </c>
      <c r="J12" s="135">
        <v>28</v>
      </c>
      <c r="K12" s="135">
        <v>3</v>
      </c>
      <c r="L12" s="135">
        <v>10</v>
      </c>
      <c r="M12" s="135">
        <v>0</v>
      </c>
      <c r="N12" s="135">
        <v>7</v>
      </c>
      <c r="O12" s="135">
        <v>0</v>
      </c>
      <c r="P12" s="135">
        <v>4</v>
      </c>
      <c r="Q12" s="135">
        <v>267</v>
      </c>
      <c r="R12" s="135">
        <v>408</v>
      </c>
      <c r="S12" s="136">
        <f t="shared" si="1"/>
        <v>0.65441176470588236</v>
      </c>
    </row>
    <row r="13" spans="1:19" s="30" customFormat="1" ht="14.85" customHeight="1" x14ac:dyDescent="0.25">
      <c r="A13" s="59" t="s">
        <v>127</v>
      </c>
      <c r="B13" s="60">
        <v>2</v>
      </c>
      <c r="C13" s="61" t="s">
        <v>11</v>
      </c>
      <c r="D13" s="137">
        <f t="shared" si="0"/>
        <v>66</v>
      </c>
      <c r="E13" s="138">
        <v>231</v>
      </c>
      <c r="F13" s="138">
        <v>7</v>
      </c>
      <c r="G13" s="138">
        <v>7</v>
      </c>
      <c r="H13" s="138">
        <v>245</v>
      </c>
      <c r="I13" s="138">
        <v>179</v>
      </c>
      <c r="J13" s="138">
        <v>62</v>
      </c>
      <c r="K13" s="138">
        <v>8</v>
      </c>
      <c r="L13" s="138">
        <v>15</v>
      </c>
      <c r="M13" s="138">
        <v>1</v>
      </c>
      <c r="N13" s="138">
        <v>16</v>
      </c>
      <c r="O13" s="138">
        <v>0</v>
      </c>
      <c r="P13" s="138">
        <v>8</v>
      </c>
      <c r="Q13" s="138">
        <v>534</v>
      </c>
      <c r="R13" s="138">
        <v>816</v>
      </c>
      <c r="S13" s="139">
        <f t="shared" si="1"/>
        <v>0.65441176470588236</v>
      </c>
    </row>
    <row r="14" spans="1:19" s="30" customFormat="1" ht="14.85" customHeight="1" x14ac:dyDescent="0.25">
      <c r="A14" s="71">
        <v>4</v>
      </c>
      <c r="B14" s="72">
        <v>3</v>
      </c>
      <c r="C14" s="73" t="s">
        <v>126</v>
      </c>
      <c r="D14" s="134">
        <f t="shared" si="0"/>
        <v>44</v>
      </c>
      <c r="E14" s="135">
        <v>168</v>
      </c>
      <c r="F14" s="135">
        <v>1</v>
      </c>
      <c r="G14" s="135">
        <v>0</v>
      </c>
      <c r="H14" s="135">
        <v>169</v>
      </c>
      <c r="I14" s="135">
        <v>125</v>
      </c>
      <c r="J14" s="135">
        <v>67</v>
      </c>
      <c r="K14" s="135">
        <v>11</v>
      </c>
      <c r="L14" s="135">
        <v>9</v>
      </c>
      <c r="M14" s="135">
        <v>2</v>
      </c>
      <c r="N14" s="135">
        <v>27</v>
      </c>
      <c r="O14" s="135">
        <v>0</v>
      </c>
      <c r="P14" s="135">
        <v>6</v>
      </c>
      <c r="Q14" s="135">
        <v>416</v>
      </c>
      <c r="R14" s="135">
        <v>677</v>
      </c>
      <c r="S14" s="136">
        <f t="shared" si="1"/>
        <v>0.61447562776957165</v>
      </c>
    </row>
    <row r="15" spans="1:19" s="30" customFormat="1" ht="14.85" customHeight="1" x14ac:dyDescent="0.25">
      <c r="A15" s="65">
        <v>5</v>
      </c>
      <c r="B15" s="66">
        <v>3</v>
      </c>
      <c r="C15" s="67" t="s">
        <v>128</v>
      </c>
      <c r="D15" s="140">
        <f t="shared" si="0"/>
        <v>53</v>
      </c>
      <c r="E15" s="141">
        <v>161</v>
      </c>
      <c r="F15" s="141">
        <v>1</v>
      </c>
      <c r="G15" s="141">
        <v>2</v>
      </c>
      <c r="H15" s="141">
        <v>164</v>
      </c>
      <c r="I15" s="141">
        <v>111</v>
      </c>
      <c r="J15" s="141">
        <v>77</v>
      </c>
      <c r="K15" s="141">
        <v>25</v>
      </c>
      <c r="L15" s="141">
        <v>14</v>
      </c>
      <c r="M15" s="141">
        <v>5</v>
      </c>
      <c r="N15" s="141">
        <v>20</v>
      </c>
      <c r="O15" s="141">
        <v>2</v>
      </c>
      <c r="P15" s="141">
        <v>8</v>
      </c>
      <c r="Q15" s="141">
        <v>426</v>
      </c>
      <c r="R15" s="141">
        <v>676</v>
      </c>
      <c r="S15" s="142">
        <f t="shared" si="1"/>
        <v>0.63017751479289941</v>
      </c>
    </row>
    <row r="16" spans="1:19" s="30" customFormat="1" ht="14.85" customHeight="1" x14ac:dyDescent="0.25">
      <c r="A16" s="71">
        <v>6</v>
      </c>
      <c r="B16" s="72">
        <v>3</v>
      </c>
      <c r="C16" s="73" t="s">
        <v>129</v>
      </c>
      <c r="D16" s="134">
        <f t="shared" si="0"/>
        <v>4</v>
      </c>
      <c r="E16" s="135">
        <v>141</v>
      </c>
      <c r="F16" s="135">
        <v>2</v>
      </c>
      <c r="G16" s="135">
        <v>2</v>
      </c>
      <c r="H16" s="135">
        <v>145</v>
      </c>
      <c r="I16" s="135">
        <v>141</v>
      </c>
      <c r="J16" s="135">
        <v>99</v>
      </c>
      <c r="K16" s="135">
        <v>7</v>
      </c>
      <c r="L16" s="135">
        <v>14</v>
      </c>
      <c r="M16" s="135">
        <v>2</v>
      </c>
      <c r="N16" s="135">
        <v>21</v>
      </c>
      <c r="O16" s="135">
        <v>1</v>
      </c>
      <c r="P16" s="135">
        <v>6</v>
      </c>
      <c r="Q16" s="135">
        <v>436</v>
      </c>
      <c r="R16" s="135">
        <v>676</v>
      </c>
      <c r="S16" s="136">
        <f t="shared" si="1"/>
        <v>0.6449704142011834</v>
      </c>
    </row>
    <row r="17" spans="1:19" s="30" customFormat="1" ht="14.85" customHeight="1" x14ac:dyDescent="0.25">
      <c r="A17" s="59" t="s">
        <v>127</v>
      </c>
      <c r="B17" s="60">
        <v>3</v>
      </c>
      <c r="C17" s="61" t="s">
        <v>12</v>
      </c>
      <c r="D17" s="137">
        <f t="shared" si="0"/>
        <v>101</v>
      </c>
      <c r="E17" s="138">
        <v>470</v>
      </c>
      <c r="F17" s="138">
        <v>4</v>
      </c>
      <c r="G17" s="138">
        <v>4</v>
      </c>
      <c r="H17" s="138">
        <v>478</v>
      </c>
      <c r="I17" s="138">
        <v>377</v>
      </c>
      <c r="J17" s="138">
        <v>243</v>
      </c>
      <c r="K17" s="138">
        <v>43</v>
      </c>
      <c r="L17" s="138">
        <v>37</v>
      </c>
      <c r="M17" s="138">
        <v>9</v>
      </c>
      <c r="N17" s="138">
        <v>68</v>
      </c>
      <c r="O17" s="138">
        <v>3</v>
      </c>
      <c r="P17" s="138">
        <v>20</v>
      </c>
      <c r="Q17" s="138">
        <v>1278</v>
      </c>
      <c r="R17" s="138">
        <v>2029</v>
      </c>
      <c r="S17" s="139">
        <f t="shared" si="1"/>
        <v>0.62986692952193202</v>
      </c>
    </row>
    <row r="18" spans="1:19" s="30" customFormat="1" ht="14.85" customHeight="1" x14ac:dyDescent="0.25">
      <c r="A18" s="71">
        <v>7</v>
      </c>
      <c r="B18" s="72">
        <v>4</v>
      </c>
      <c r="C18" s="73" t="s">
        <v>126</v>
      </c>
      <c r="D18" s="134">
        <f t="shared" si="0"/>
        <v>28</v>
      </c>
      <c r="E18" s="135">
        <v>89</v>
      </c>
      <c r="F18" s="135">
        <v>1</v>
      </c>
      <c r="G18" s="135">
        <v>0</v>
      </c>
      <c r="H18" s="135">
        <v>90</v>
      </c>
      <c r="I18" s="135">
        <v>118</v>
      </c>
      <c r="J18" s="135">
        <v>60</v>
      </c>
      <c r="K18" s="135">
        <v>9</v>
      </c>
      <c r="L18" s="135">
        <v>8</v>
      </c>
      <c r="M18" s="135">
        <v>3</v>
      </c>
      <c r="N18" s="135">
        <v>23</v>
      </c>
      <c r="O18" s="135">
        <v>1</v>
      </c>
      <c r="P18" s="135">
        <v>3</v>
      </c>
      <c r="Q18" s="135">
        <v>315</v>
      </c>
      <c r="R18" s="135">
        <v>609</v>
      </c>
      <c r="S18" s="136">
        <f t="shared" si="1"/>
        <v>0.51724137931034486</v>
      </c>
    </row>
    <row r="19" spans="1:19" s="30" customFormat="1" ht="14.85" customHeight="1" x14ac:dyDescent="0.25">
      <c r="A19" s="65">
        <v>8</v>
      </c>
      <c r="B19" s="66">
        <v>4</v>
      </c>
      <c r="C19" s="67" t="s">
        <v>128</v>
      </c>
      <c r="D19" s="140">
        <f t="shared" si="0"/>
        <v>5</v>
      </c>
      <c r="E19" s="141">
        <v>90</v>
      </c>
      <c r="F19" s="141">
        <v>1</v>
      </c>
      <c r="G19" s="141">
        <v>3</v>
      </c>
      <c r="H19" s="141">
        <v>94</v>
      </c>
      <c r="I19" s="141">
        <v>99</v>
      </c>
      <c r="J19" s="141">
        <v>64</v>
      </c>
      <c r="K19" s="141">
        <v>12</v>
      </c>
      <c r="L19" s="141">
        <v>21</v>
      </c>
      <c r="M19" s="141">
        <v>3</v>
      </c>
      <c r="N19" s="141">
        <v>19</v>
      </c>
      <c r="O19" s="141">
        <v>0</v>
      </c>
      <c r="P19" s="141">
        <v>11</v>
      </c>
      <c r="Q19" s="141">
        <v>323</v>
      </c>
      <c r="R19" s="141">
        <v>609</v>
      </c>
      <c r="S19" s="142">
        <f t="shared" si="1"/>
        <v>0.53037766830870281</v>
      </c>
    </row>
    <row r="20" spans="1:19" s="30" customFormat="1" ht="14.85" customHeight="1" x14ac:dyDescent="0.25">
      <c r="A20" s="59" t="s">
        <v>127</v>
      </c>
      <c r="B20" s="60">
        <v>4</v>
      </c>
      <c r="C20" s="61" t="s">
        <v>11</v>
      </c>
      <c r="D20" s="137">
        <f t="shared" si="0"/>
        <v>33</v>
      </c>
      <c r="E20" s="138">
        <v>179</v>
      </c>
      <c r="F20" s="138">
        <v>2</v>
      </c>
      <c r="G20" s="138">
        <v>3</v>
      </c>
      <c r="H20" s="138">
        <v>184</v>
      </c>
      <c r="I20" s="138">
        <v>217</v>
      </c>
      <c r="J20" s="138">
        <v>124</v>
      </c>
      <c r="K20" s="138">
        <v>21</v>
      </c>
      <c r="L20" s="138">
        <v>29</v>
      </c>
      <c r="M20" s="138">
        <v>6</v>
      </c>
      <c r="N20" s="138">
        <v>42</v>
      </c>
      <c r="O20" s="138">
        <v>1</v>
      </c>
      <c r="P20" s="138">
        <v>14</v>
      </c>
      <c r="Q20" s="138">
        <v>638</v>
      </c>
      <c r="R20" s="138">
        <v>1218</v>
      </c>
      <c r="S20" s="139">
        <f t="shared" si="1"/>
        <v>0.52380952380952384</v>
      </c>
    </row>
    <row r="21" spans="1:19" s="30" customFormat="1" ht="14.85" customHeight="1" x14ac:dyDescent="0.25">
      <c r="A21" s="65">
        <v>9</v>
      </c>
      <c r="B21" s="66">
        <v>5</v>
      </c>
      <c r="C21" s="67" t="s">
        <v>126</v>
      </c>
      <c r="D21" s="140">
        <f t="shared" si="0"/>
        <v>25</v>
      </c>
      <c r="E21" s="141">
        <v>99</v>
      </c>
      <c r="F21" s="141">
        <v>4</v>
      </c>
      <c r="G21" s="141">
        <v>2</v>
      </c>
      <c r="H21" s="141">
        <v>105</v>
      </c>
      <c r="I21" s="141">
        <v>130</v>
      </c>
      <c r="J21" s="141">
        <v>67</v>
      </c>
      <c r="K21" s="141">
        <v>9</v>
      </c>
      <c r="L21" s="141">
        <v>10</v>
      </c>
      <c r="M21" s="141">
        <v>4</v>
      </c>
      <c r="N21" s="141">
        <v>12</v>
      </c>
      <c r="O21" s="141">
        <v>0</v>
      </c>
      <c r="P21" s="141">
        <v>9</v>
      </c>
      <c r="Q21" s="141">
        <v>346</v>
      </c>
      <c r="R21" s="141">
        <v>575</v>
      </c>
      <c r="S21" s="142">
        <f t="shared" si="1"/>
        <v>0.60173913043478255</v>
      </c>
    </row>
    <row r="22" spans="1:19" s="30" customFormat="1" ht="14.85" customHeight="1" x14ac:dyDescent="0.25">
      <c r="A22" s="71">
        <v>10</v>
      </c>
      <c r="B22" s="72">
        <v>5</v>
      </c>
      <c r="C22" s="73" t="s">
        <v>128</v>
      </c>
      <c r="D22" s="134">
        <f t="shared" si="0"/>
        <v>22</v>
      </c>
      <c r="E22" s="135">
        <v>115</v>
      </c>
      <c r="F22" s="135">
        <v>0</v>
      </c>
      <c r="G22" s="135">
        <v>0</v>
      </c>
      <c r="H22" s="135">
        <v>115</v>
      </c>
      <c r="I22" s="135">
        <v>137</v>
      </c>
      <c r="J22" s="135">
        <v>66</v>
      </c>
      <c r="K22" s="135">
        <v>7</v>
      </c>
      <c r="L22" s="135">
        <v>14</v>
      </c>
      <c r="M22" s="135">
        <v>0</v>
      </c>
      <c r="N22" s="135">
        <v>11</v>
      </c>
      <c r="O22" s="135">
        <v>0</v>
      </c>
      <c r="P22" s="135">
        <v>10</v>
      </c>
      <c r="Q22" s="135">
        <v>360</v>
      </c>
      <c r="R22" s="135">
        <v>575</v>
      </c>
      <c r="S22" s="136">
        <f t="shared" si="1"/>
        <v>0.62608695652173918</v>
      </c>
    </row>
    <row r="23" spans="1:19" s="30" customFormat="1" ht="14.85" customHeight="1" x14ac:dyDescent="0.25">
      <c r="A23" s="59" t="s">
        <v>127</v>
      </c>
      <c r="B23" s="60">
        <v>5</v>
      </c>
      <c r="C23" s="61" t="s">
        <v>11</v>
      </c>
      <c r="D23" s="137">
        <f t="shared" si="0"/>
        <v>47</v>
      </c>
      <c r="E23" s="138">
        <v>214</v>
      </c>
      <c r="F23" s="138">
        <v>4</v>
      </c>
      <c r="G23" s="138">
        <v>2</v>
      </c>
      <c r="H23" s="138">
        <v>220</v>
      </c>
      <c r="I23" s="138">
        <v>267</v>
      </c>
      <c r="J23" s="138">
        <v>133</v>
      </c>
      <c r="K23" s="138">
        <v>16</v>
      </c>
      <c r="L23" s="138">
        <v>24</v>
      </c>
      <c r="M23" s="138">
        <v>4</v>
      </c>
      <c r="N23" s="138">
        <v>23</v>
      </c>
      <c r="O23" s="138">
        <v>0</v>
      </c>
      <c r="P23" s="138">
        <v>19</v>
      </c>
      <c r="Q23" s="138">
        <v>706</v>
      </c>
      <c r="R23" s="138">
        <v>1150</v>
      </c>
      <c r="S23" s="139">
        <f t="shared" si="1"/>
        <v>0.61391304347826092</v>
      </c>
    </row>
    <row r="24" spans="1:19" s="30" customFormat="1" ht="14.85" customHeight="1" x14ac:dyDescent="0.25">
      <c r="A24" s="71">
        <v>11</v>
      </c>
      <c r="B24" s="72">
        <v>6</v>
      </c>
      <c r="C24" s="73" t="s">
        <v>126</v>
      </c>
      <c r="D24" s="134">
        <f t="shared" si="0"/>
        <v>21</v>
      </c>
      <c r="E24" s="135">
        <v>87</v>
      </c>
      <c r="F24" s="135">
        <v>1</v>
      </c>
      <c r="G24" s="135">
        <v>0</v>
      </c>
      <c r="H24" s="135">
        <v>88</v>
      </c>
      <c r="I24" s="135">
        <v>109</v>
      </c>
      <c r="J24" s="135">
        <v>66</v>
      </c>
      <c r="K24" s="135">
        <v>2</v>
      </c>
      <c r="L24" s="135">
        <v>22</v>
      </c>
      <c r="M24" s="135">
        <v>5</v>
      </c>
      <c r="N24" s="135">
        <v>9</v>
      </c>
      <c r="O24" s="135">
        <v>0</v>
      </c>
      <c r="P24" s="135">
        <v>12</v>
      </c>
      <c r="Q24" s="135">
        <v>313</v>
      </c>
      <c r="R24" s="135">
        <v>553</v>
      </c>
      <c r="S24" s="136">
        <f t="shared" si="1"/>
        <v>0.56600361663652798</v>
      </c>
    </row>
    <row r="25" spans="1:19" s="30" customFormat="1" ht="14.85" customHeight="1" x14ac:dyDescent="0.25">
      <c r="A25" s="65">
        <v>12</v>
      </c>
      <c r="B25" s="66">
        <v>6</v>
      </c>
      <c r="C25" s="67" t="s">
        <v>128</v>
      </c>
      <c r="D25" s="140">
        <f t="shared" si="0"/>
        <v>25</v>
      </c>
      <c r="E25" s="141">
        <v>122</v>
      </c>
      <c r="F25" s="141">
        <v>1</v>
      </c>
      <c r="G25" s="141">
        <v>3</v>
      </c>
      <c r="H25" s="141">
        <v>126</v>
      </c>
      <c r="I25" s="141">
        <v>101</v>
      </c>
      <c r="J25" s="141">
        <v>83</v>
      </c>
      <c r="K25" s="141">
        <v>5</v>
      </c>
      <c r="L25" s="141">
        <v>22</v>
      </c>
      <c r="M25" s="141">
        <v>1</v>
      </c>
      <c r="N25" s="141">
        <v>10</v>
      </c>
      <c r="O25" s="141">
        <v>0</v>
      </c>
      <c r="P25" s="141">
        <v>7</v>
      </c>
      <c r="Q25" s="141">
        <v>355</v>
      </c>
      <c r="R25" s="141">
        <v>553</v>
      </c>
      <c r="S25" s="142">
        <f t="shared" si="1"/>
        <v>0.64195298372513565</v>
      </c>
    </row>
    <row r="26" spans="1:19" s="30" customFormat="1" ht="14.85" customHeight="1" x14ac:dyDescent="0.25">
      <c r="A26" s="71">
        <v>13</v>
      </c>
      <c r="B26" s="72">
        <v>6</v>
      </c>
      <c r="C26" s="73" t="s">
        <v>129</v>
      </c>
      <c r="D26" s="134">
        <f t="shared" si="0"/>
        <v>2</v>
      </c>
      <c r="E26" s="135">
        <v>99</v>
      </c>
      <c r="F26" s="135">
        <v>0</v>
      </c>
      <c r="G26" s="135">
        <v>0</v>
      </c>
      <c r="H26" s="135">
        <v>99</v>
      </c>
      <c r="I26" s="135">
        <v>101</v>
      </c>
      <c r="J26" s="135">
        <v>66</v>
      </c>
      <c r="K26" s="135">
        <v>10</v>
      </c>
      <c r="L26" s="135">
        <v>10</v>
      </c>
      <c r="M26" s="135">
        <v>2</v>
      </c>
      <c r="N26" s="135">
        <v>13</v>
      </c>
      <c r="O26" s="135">
        <v>0</v>
      </c>
      <c r="P26" s="135">
        <v>8</v>
      </c>
      <c r="Q26" s="135">
        <v>309</v>
      </c>
      <c r="R26" s="135">
        <v>553</v>
      </c>
      <c r="S26" s="136">
        <f t="shared" si="1"/>
        <v>0.55877034358047017</v>
      </c>
    </row>
    <row r="27" spans="1:19" s="30" customFormat="1" ht="14.85" customHeight="1" x14ac:dyDescent="0.25">
      <c r="A27" s="59" t="s">
        <v>127</v>
      </c>
      <c r="B27" s="60">
        <v>6</v>
      </c>
      <c r="C27" s="61" t="s">
        <v>12</v>
      </c>
      <c r="D27" s="137">
        <f t="shared" si="0"/>
        <v>2</v>
      </c>
      <c r="E27" s="138">
        <v>308</v>
      </c>
      <c r="F27" s="138">
        <v>2</v>
      </c>
      <c r="G27" s="138">
        <v>3</v>
      </c>
      <c r="H27" s="138">
        <v>313</v>
      </c>
      <c r="I27" s="138">
        <v>311</v>
      </c>
      <c r="J27" s="138">
        <v>215</v>
      </c>
      <c r="K27" s="138">
        <v>17</v>
      </c>
      <c r="L27" s="138">
        <v>54</v>
      </c>
      <c r="M27" s="138">
        <v>8</v>
      </c>
      <c r="N27" s="138">
        <v>32</v>
      </c>
      <c r="O27" s="138">
        <v>0</v>
      </c>
      <c r="P27" s="138">
        <v>27</v>
      </c>
      <c r="Q27" s="138">
        <v>977</v>
      </c>
      <c r="R27" s="138">
        <v>1659</v>
      </c>
      <c r="S27" s="139">
        <f t="shared" si="1"/>
        <v>0.58890898131404457</v>
      </c>
    </row>
    <row r="28" spans="1:19" s="30" customFormat="1" ht="14.85" customHeight="1" x14ac:dyDescent="0.25">
      <c r="A28" s="71">
        <v>14</v>
      </c>
      <c r="B28" s="72">
        <v>7</v>
      </c>
      <c r="C28" s="73" t="s">
        <v>126</v>
      </c>
      <c r="D28" s="134">
        <f t="shared" si="0"/>
        <v>109</v>
      </c>
      <c r="E28" s="135">
        <v>206</v>
      </c>
      <c r="F28" s="135">
        <v>1</v>
      </c>
      <c r="G28" s="135">
        <v>1</v>
      </c>
      <c r="H28" s="135">
        <v>208</v>
      </c>
      <c r="I28" s="135">
        <v>99</v>
      </c>
      <c r="J28" s="135">
        <v>47</v>
      </c>
      <c r="K28" s="135">
        <v>10</v>
      </c>
      <c r="L28" s="135">
        <v>20</v>
      </c>
      <c r="M28" s="135">
        <v>2</v>
      </c>
      <c r="N28" s="135">
        <v>13</v>
      </c>
      <c r="O28" s="135">
        <v>0</v>
      </c>
      <c r="P28" s="135">
        <v>6</v>
      </c>
      <c r="Q28" s="135">
        <v>405</v>
      </c>
      <c r="R28" s="135">
        <v>705</v>
      </c>
      <c r="S28" s="136">
        <f t="shared" si="1"/>
        <v>0.57446808510638303</v>
      </c>
    </row>
    <row r="29" spans="1:19" s="30" customFormat="1" ht="14.85" customHeight="1" x14ac:dyDescent="0.25">
      <c r="A29" s="59" t="s">
        <v>127</v>
      </c>
      <c r="B29" s="60">
        <v>7</v>
      </c>
      <c r="C29" s="61" t="s">
        <v>9</v>
      </c>
      <c r="D29" s="137">
        <f t="shared" si="0"/>
        <v>109</v>
      </c>
      <c r="E29" s="138">
        <v>206</v>
      </c>
      <c r="F29" s="138">
        <v>1</v>
      </c>
      <c r="G29" s="138">
        <v>1</v>
      </c>
      <c r="H29" s="138">
        <v>208</v>
      </c>
      <c r="I29" s="138">
        <v>99</v>
      </c>
      <c r="J29" s="138">
        <v>47</v>
      </c>
      <c r="K29" s="138">
        <v>10</v>
      </c>
      <c r="L29" s="138">
        <v>20</v>
      </c>
      <c r="M29" s="138">
        <v>2</v>
      </c>
      <c r="N29" s="138">
        <v>13</v>
      </c>
      <c r="O29" s="138">
        <v>0</v>
      </c>
      <c r="P29" s="138">
        <v>6</v>
      </c>
      <c r="Q29" s="138">
        <v>405</v>
      </c>
      <c r="R29" s="138">
        <v>705</v>
      </c>
      <c r="S29" s="139">
        <f t="shared" si="1"/>
        <v>0.57446808510638303</v>
      </c>
    </row>
    <row r="30" spans="1:19" s="30" customFormat="1" ht="14.85" customHeight="1" x14ac:dyDescent="0.25">
      <c r="A30" s="71">
        <v>15</v>
      </c>
      <c r="B30" s="72">
        <v>8</v>
      </c>
      <c r="C30" s="73" t="s">
        <v>126</v>
      </c>
      <c r="D30" s="134">
        <f t="shared" si="0"/>
        <v>47</v>
      </c>
      <c r="E30" s="135">
        <v>96</v>
      </c>
      <c r="F30" s="135">
        <v>0</v>
      </c>
      <c r="G30" s="135">
        <v>0</v>
      </c>
      <c r="H30" s="135">
        <v>96</v>
      </c>
      <c r="I30" s="135">
        <v>49</v>
      </c>
      <c r="J30" s="135">
        <v>41</v>
      </c>
      <c r="K30" s="135">
        <v>1</v>
      </c>
      <c r="L30" s="135">
        <v>11</v>
      </c>
      <c r="M30" s="135">
        <v>1</v>
      </c>
      <c r="N30" s="135">
        <v>12</v>
      </c>
      <c r="O30" s="135">
        <v>0</v>
      </c>
      <c r="P30" s="135">
        <v>2</v>
      </c>
      <c r="Q30" s="135">
        <v>213</v>
      </c>
      <c r="R30" s="135">
        <v>383</v>
      </c>
      <c r="S30" s="136">
        <f t="shared" si="1"/>
        <v>0.55613577023498695</v>
      </c>
    </row>
    <row r="31" spans="1:19" s="30" customFormat="1" ht="14.85" customHeight="1" x14ac:dyDescent="0.25">
      <c r="A31" s="65">
        <v>16</v>
      </c>
      <c r="B31" s="66">
        <v>8</v>
      </c>
      <c r="C31" s="67" t="s">
        <v>128</v>
      </c>
      <c r="D31" s="140">
        <f t="shared" si="0"/>
        <v>20</v>
      </c>
      <c r="E31" s="141">
        <v>82</v>
      </c>
      <c r="F31" s="141">
        <v>0</v>
      </c>
      <c r="G31" s="141">
        <v>0</v>
      </c>
      <c r="H31" s="141">
        <v>82</v>
      </c>
      <c r="I31" s="141">
        <v>40</v>
      </c>
      <c r="J31" s="141">
        <v>62</v>
      </c>
      <c r="K31" s="141">
        <v>4</v>
      </c>
      <c r="L31" s="141">
        <v>21</v>
      </c>
      <c r="M31" s="141">
        <v>0</v>
      </c>
      <c r="N31" s="141">
        <v>7</v>
      </c>
      <c r="O31" s="141">
        <v>0</v>
      </c>
      <c r="P31" s="141">
        <v>4</v>
      </c>
      <c r="Q31" s="141">
        <v>220</v>
      </c>
      <c r="R31" s="141">
        <v>383</v>
      </c>
      <c r="S31" s="142">
        <f t="shared" si="1"/>
        <v>0.5744125326370757</v>
      </c>
    </row>
    <row r="32" spans="1:19" s="30" customFormat="1" ht="14.85" customHeight="1" x14ac:dyDescent="0.25">
      <c r="A32" s="59" t="s">
        <v>127</v>
      </c>
      <c r="B32" s="60">
        <v>8</v>
      </c>
      <c r="C32" s="61" t="s">
        <v>11</v>
      </c>
      <c r="D32" s="137">
        <f t="shared" si="0"/>
        <v>75</v>
      </c>
      <c r="E32" s="138">
        <v>178</v>
      </c>
      <c r="F32" s="138">
        <v>0</v>
      </c>
      <c r="G32" s="138">
        <v>0</v>
      </c>
      <c r="H32" s="138">
        <v>178</v>
      </c>
      <c r="I32" s="138">
        <v>89</v>
      </c>
      <c r="J32" s="138">
        <v>103</v>
      </c>
      <c r="K32" s="138">
        <v>5</v>
      </c>
      <c r="L32" s="138">
        <v>32</v>
      </c>
      <c r="M32" s="138">
        <v>1</v>
      </c>
      <c r="N32" s="138">
        <v>19</v>
      </c>
      <c r="O32" s="138">
        <v>0</v>
      </c>
      <c r="P32" s="138">
        <v>6</v>
      </c>
      <c r="Q32" s="138">
        <v>433</v>
      </c>
      <c r="R32" s="138">
        <v>766</v>
      </c>
      <c r="S32" s="139">
        <f t="shared" si="1"/>
        <v>0.56527415143603132</v>
      </c>
    </row>
    <row r="33" spans="1:19" s="30" customFormat="1" ht="14.85" customHeight="1" x14ac:dyDescent="0.25">
      <c r="A33" s="65">
        <v>17</v>
      </c>
      <c r="B33" s="66">
        <v>9</v>
      </c>
      <c r="C33" s="67" t="s">
        <v>126</v>
      </c>
      <c r="D33" s="140">
        <f t="shared" si="0"/>
        <v>9</v>
      </c>
      <c r="E33" s="141">
        <v>115</v>
      </c>
      <c r="F33" s="141">
        <v>0</v>
      </c>
      <c r="G33" s="141">
        <v>1</v>
      </c>
      <c r="H33" s="141">
        <v>116</v>
      </c>
      <c r="I33" s="141">
        <v>107</v>
      </c>
      <c r="J33" s="141">
        <v>56</v>
      </c>
      <c r="K33" s="141">
        <v>5</v>
      </c>
      <c r="L33" s="141">
        <v>38</v>
      </c>
      <c r="M33" s="141">
        <v>1</v>
      </c>
      <c r="N33" s="141">
        <v>19</v>
      </c>
      <c r="O33" s="141">
        <v>0</v>
      </c>
      <c r="P33" s="141">
        <v>7</v>
      </c>
      <c r="Q33" s="141">
        <v>349</v>
      </c>
      <c r="R33" s="141">
        <v>656</v>
      </c>
      <c r="S33" s="142">
        <f t="shared" si="1"/>
        <v>0.53201219512195119</v>
      </c>
    </row>
    <row r="34" spans="1:19" s="30" customFormat="1" ht="14.85" customHeight="1" x14ac:dyDescent="0.25">
      <c r="A34" s="59" t="s">
        <v>127</v>
      </c>
      <c r="B34" s="60">
        <v>9</v>
      </c>
      <c r="C34" s="61" t="s">
        <v>9</v>
      </c>
      <c r="D34" s="137">
        <f t="shared" si="0"/>
        <v>9</v>
      </c>
      <c r="E34" s="138">
        <v>115</v>
      </c>
      <c r="F34" s="138">
        <v>0</v>
      </c>
      <c r="G34" s="138">
        <v>1</v>
      </c>
      <c r="H34" s="138">
        <v>116</v>
      </c>
      <c r="I34" s="138">
        <v>107</v>
      </c>
      <c r="J34" s="138">
        <v>56</v>
      </c>
      <c r="K34" s="138">
        <v>5</v>
      </c>
      <c r="L34" s="138">
        <v>38</v>
      </c>
      <c r="M34" s="138">
        <v>1</v>
      </c>
      <c r="N34" s="138">
        <v>19</v>
      </c>
      <c r="O34" s="138">
        <v>0</v>
      </c>
      <c r="P34" s="138">
        <v>7</v>
      </c>
      <c r="Q34" s="138">
        <v>349</v>
      </c>
      <c r="R34" s="138">
        <v>656</v>
      </c>
      <c r="S34" s="139">
        <f t="shared" si="1"/>
        <v>0.53201219512195119</v>
      </c>
    </row>
    <row r="35" spans="1:19" s="30" customFormat="1" ht="14.85" customHeight="1" x14ac:dyDescent="0.25">
      <c r="A35" s="65">
        <v>18</v>
      </c>
      <c r="B35" s="66">
        <v>10</v>
      </c>
      <c r="C35" s="67" t="s">
        <v>126</v>
      </c>
      <c r="D35" s="140">
        <f t="shared" si="0"/>
        <v>15</v>
      </c>
      <c r="E35" s="141">
        <v>63</v>
      </c>
      <c r="F35" s="141">
        <v>0</v>
      </c>
      <c r="G35" s="141">
        <v>1</v>
      </c>
      <c r="H35" s="141">
        <v>64</v>
      </c>
      <c r="I35" s="141">
        <v>49</v>
      </c>
      <c r="J35" s="141">
        <v>2</v>
      </c>
      <c r="K35" s="141">
        <v>0</v>
      </c>
      <c r="L35" s="141">
        <v>3</v>
      </c>
      <c r="M35" s="141">
        <v>0</v>
      </c>
      <c r="N35" s="141">
        <v>1</v>
      </c>
      <c r="O35" s="141">
        <v>0</v>
      </c>
      <c r="P35" s="141">
        <v>4</v>
      </c>
      <c r="Q35" s="141">
        <v>123</v>
      </c>
      <c r="R35" s="141">
        <v>188</v>
      </c>
      <c r="S35" s="142">
        <f t="shared" si="1"/>
        <v>0.6542553191489362</v>
      </c>
    </row>
    <row r="36" spans="1:19" s="30" customFormat="1" ht="14.45" customHeight="1" x14ac:dyDescent="0.25">
      <c r="A36" s="59" t="s">
        <v>127</v>
      </c>
      <c r="B36" s="60">
        <v>10</v>
      </c>
      <c r="C36" s="61" t="s">
        <v>9</v>
      </c>
      <c r="D36" s="137">
        <f t="shared" si="0"/>
        <v>15</v>
      </c>
      <c r="E36" s="138">
        <v>63</v>
      </c>
      <c r="F36" s="138">
        <v>0</v>
      </c>
      <c r="G36" s="138">
        <v>1</v>
      </c>
      <c r="H36" s="138">
        <v>64</v>
      </c>
      <c r="I36" s="138">
        <v>49</v>
      </c>
      <c r="J36" s="138">
        <v>2</v>
      </c>
      <c r="K36" s="138">
        <v>0</v>
      </c>
      <c r="L36" s="138">
        <v>3</v>
      </c>
      <c r="M36" s="138">
        <v>0</v>
      </c>
      <c r="N36" s="138">
        <v>1</v>
      </c>
      <c r="O36" s="138">
        <v>0</v>
      </c>
      <c r="P36" s="138">
        <v>4</v>
      </c>
      <c r="Q36" s="138">
        <v>123</v>
      </c>
      <c r="R36" s="138">
        <v>188</v>
      </c>
      <c r="S36" s="139">
        <f t="shared" si="1"/>
        <v>0.6542553191489362</v>
      </c>
    </row>
    <row r="37" spans="1:19" s="30" customFormat="1" ht="14.45" customHeight="1" x14ac:dyDescent="0.25">
      <c r="A37" s="65">
        <v>19</v>
      </c>
      <c r="B37" s="66">
        <v>12</v>
      </c>
      <c r="C37" s="67" t="s">
        <v>126</v>
      </c>
      <c r="D37" s="140">
        <f t="shared" si="0"/>
        <v>25</v>
      </c>
      <c r="E37" s="141">
        <v>34</v>
      </c>
      <c r="F37" s="141">
        <v>2</v>
      </c>
      <c r="G37" s="141">
        <v>0</v>
      </c>
      <c r="H37" s="141">
        <v>36</v>
      </c>
      <c r="I37" s="141">
        <v>10</v>
      </c>
      <c r="J37" s="141">
        <v>11</v>
      </c>
      <c r="K37" s="141">
        <v>0</v>
      </c>
      <c r="L37" s="141">
        <v>0</v>
      </c>
      <c r="M37" s="141">
        <v>0</v>
      </c>
      <c r="N37" s="141">
        <v>8</v>
      </c>
      <c r="O37" s="141">
        <v>0</v>
      </c>
      <c r="P37" s="141">
        <v>3</v>
      </c>
      <c r="Q37" s="141">
        <v>68</v>
      </c>
      <c r="R37" s="141">
        <v>145</v>
      </c>
      <c r="S37" s="142">
        <f t="shared" si="1"/>
        <v>0.4689655172413793</v>
      </c>
    </row>
    <row r="38" spans="1:19" s="30" customFormat="1" ht="14.45" customHeight="1" x14ac:dyDescent="0.25">
      <c r="A38" s="59" t="s">
        <v>127</v>
      </c>
      <c r="B38" s="60">
        <v>12</v>
      </c>
      <c r="C38" s="61" t="s">
        <v>9</v>
      </c>
      <c r="D38" s="137">
        <f t="shared" si="0"/>
        <v>25</v>
      </c>
      <c r="E38" s="138">
        <v>34</v>
      </c>
      <c r="F38" s="138">
        <v>2</v>
      </c>
      <c r="G38" s="138">
        <v>0</v>
      </c>
      <c r="H38" s="138">
        <v>36</v>
      </c>
      <c r="I38" s="138">
        <v>10</v>
      </c>
      <c r="J38" s="138">
        <v>11</v>
      </c>
      <c r="K38" s="138">
        <v>0</v>
      </c>
      <c r="L38" s="138">
        <v>0</v>
      </c>
      <c r="M38" s="138">
        <v>0</v>
      </c>
      <c r="N38" s="138">
        <v>8</v>
      </c>
      <c r="O38" s="138">
        <v>0</v>
      </c>
      <c r="P38" s="138">
        <v>3</v>
      </c>
      <c r="Q38" s="138">
        <v>68</v>
      </c>
      <c r="R38" s="138">
        <v>145</v>
      </c>
      <c r="S38" s="139">
        <f t="shared" si="1"/>
        <v>0.4689655172413793</v>
      </c>
    </row>
    <row r="39" spans="1:19" s="30" customFormat="1" ht="14.45" customHeight="1" x14ac:dyDescent="0.25">
      <c r="A39" s="65">
        <v>20</v>
      </c>
      <c r="B39" s="66">
        <v>13</v>
      </c>
      <c r="C39" s="67" t="s">
        <v>126</v>
      </c>
      <c r="D39" s="140">
        <f t="shared" si="0"/>
        <v>20</v>
      </c>
      <c r="E39" s="141">
        <v>132</v>
      </c>
      <c r="F39" s="141">
        <v>2</v>
      </c>
      <c r="G39" s="141">
        <v>0</v>
      </c>
      <c r="H39" s="141">
        <v>134</v>
      </c>
      <c r="I39" s="141">
        <v>154</v>
      </c>
      <c r="J39" s="141">
        <v>74</v>
      </c>
      <c r="K39" s="141">
        <v>1</v>
      </c>
      <c r="L39" s="141">
        <v>30</v>
      </c>
      <c r="M39" s="141">
        <v>2</v>
      </c>
      <c r="N39" s="141">
        <v>5</v>
      </c>
      <c r="O39" s="141">
        <v>0</v>
      </c>
      <c r="P39" s="141">
        <v>11</v>
      </c>
      <c r="Q39" s="141">
        <v>411</v>
      </c>
      <c r="R39" s="141">
        <v>712</v>
      </c>
      <c r="S39" s="142">
        <f t="shared" si="1"/>
        <v>0.577247191011236</v>
      </c>
    </row>
    <row r="40" spans="1:19" s="30" customFormat="1" ht="14.45" customHeight="1" x14ac:dyDescent="0.25">
      <c r="A40" s="59" t="s">
        <v>127</v>
      </c>
      <c r="B40" s="60">
        <v>13</v>
      </c>
      <c r="C40" s="61" t="s">
        <v>9</v>
      </c>
      <c r="D40" s="137">
        <f t="shared" si="0"/>
        <v>20</v>
      </c>
      <c r="E40" s="138">
        <v>132</v>
      </c>
      <c r="F40" s="138">
        <v>2</v>
      </c>
      <c r="G40" s="138">
        <v>0</v>
      </c>
      <c r="H40" s="138">
        <v>134</v>
      </c>
      <c r="I40" s="138">
        <v>154</v>
      </c>
      <c r="J40" s="138">
        <v>74</v>
      </c>
      <c r="K40" s="138">
        <v>1</v>
      </c>
      <c r="L40" s="138">
        <v>30</v>
      </c>
      <c r="M40" s="138">
        <v>2</v>
      </c>
      <c r="N40" s="138">
        <v>5</v>
      </c>
      <c r="O40" s="138">
        <v>0</v>
      </c>
      <c r="P40" s="138">
        <v>11</v>
      </c>
      <c r="Q40" s="138">
        <v>411</v>
      </c>
      <c r="R40" s="138">
        <v>712</v>
      </c>
      <c r="S40" s="139">
        <f t="shared" si="1"/>
        <v>0.577247191011236</v>
      </c>
    </row>
    <row r="41" spans="1:19" s="30" customFormat="1" ht="14.45" customHeight="1" x14ac:dyDescent="0.25">
      <c r="A41" s="65">
        <v>21</v>
      </c>
      <c r="B41" s="66">
        <v>14</v>
      </c>
      <c r="C41" s="67" t="s">
        <v>126</v>
      </c>
      <c r="D41" s="140">
        <f t="shared" ref="D41:D72" si="2">LARGE(H41:N41,1)-LARGE(H41:N41,2)</f>
        <v>28</v>
      </c>
      <c r="E41" s="141">
        <v>49</v>
      </c>
      <c r="F41" s="141">
        <v>1</v>
      </c>
      <c r="G41" s="141">
        <v>6</v>
      </c>
      <c r="H41" s="141">
        <v>56</v>
      </c>
      <c r="I41" s="141">
        <v>84</v>
      </c>
      <c r="J41" s="141">
        <v>35</v>
      </c>
      <c r="K41" s="141">
        <v>35</v>
      </c>
      <c r="L41" s="141">
        <v>17</v>
      </c>
      <c r="M41" s="141">
        <v>3</v>
      </c>
      <c r="N41" s="141">
        <v>2</v>
      </c>
      <c r="O41" s="141">
        <v>0</v>
      </c>
      <c r="P41" s="141">
        <v>4</v>
      </c>
      <c r="Q41" s="141">
        <v>236</v>
      </c>
      <c r="R41" s="141">
        <v>444</v>
      </c>
      <c r="S41" s="142">
        <f t="shared" ref="S41:S72" si="3">Q41/R41</f>
        <v>0.53153153153153154</v>
      </c>
    </row>
    <row r="42" spans="1:19" s="30" customFormat="1" ht="14.45" customHeight="1" x14ac:dyDescent="0.25">
      <c r="A42" s="59" t="s">
        <v>127</v>
      </c>
      <c r="B42" s="60">
        <v>14</v>
      </c>
      <c r="C42" s="61" t="s">
        <v>9</v>
      </c>
      <c r="D42" s="137">
        <f t="shared" si="2"/>
        <v>28</v>
      </c>
      <c r="E42" s="138">
        <v>49</v>
      </c>
      <c r="F42" s="138">
        <v>1</v>
      </c>
      <c r="G42" s="138">
        <v>6</v>
      </c>
      <c r="H42" s="138">
        <v>56</v>
      </c>
      <c r="I42" s="138">
        <v>84</v>
      </c>
      <c r="J42" s="138">
        <v>35</v>
      </c>
      <c r="K42" s="138">
        <v>35</v>
      </c>
      <c r="L42" s="138">
        <v>17</v>
      </c>
      <c r="M42" s="138">
        <v>3</v>
      </c>
      <c r="N42" s="138">
        <v>2</v>
      </c>
      <c r="O42" s="138">
        <v>0</v>
      </c>
      <c r="P42" s="138">
        <v>4</v>
      </c>
      <c r="Q42" s="138">
        <v>236</v>
      </c>
      <c r="R42" s="138">
        <v>444</v>
      </c>
      <c r="S42" s="139">
        <f t="shared" si="3"/>
        <v>0.53153153153153154</v>
      </c>
    </row>
    <row r="43" spans="1:19" s="30" customFormat="1" ht="14.45" customHeight="1" x14ac:dyDescent="0.25">
      <c r="A43" s="65">
        <v>22</v>
      </c>
      <c r="B43" s="66">
        <v>15</v>
      </c>
      <c r="C43" s="67" t="s">
        <v>126</v>
      </c>
      <c r="D43" s="140">
        <f t="shared" si="2"/>
        <v>74</v>
      </c>
      <c r="E43" s="141">
        <v>173</v>
      </c>
      <c r="F43" s="141">
        <v>0</v>
      </c>
      <c r="G43" s="141">
        <v>0</v>
      </c>
      <c r="H43" s="141">
        <v>173</v>
      </c>
      <c r="I43" s="141">
        <v>99</v>
      </c>
      <c r="J43" s="141">
        <v>60</v>
      </c>
      <c r="K43" s="141">
        <v>9</v>
      </c>
      <c r="L43" s="141">
        <v>38</v>
      </c>
      <c r="M43" s="141">
        <v>8</v>
      </c>
      <c r="N43" s="141">
        <v>21</v>
      </c>
      <c r="O43" s="141">
        <v>0</v>
      </c>
      <c r="P43" s="141">
        <v>4</v>
      </c>
      <c r="Q43" s="141">
        <v>412</v>
      </c>
      <c r="R43" s="141">
        <v>732</v>
      </c>
      <c r="S43" s="142">
        <f t="shared" si="3"/>
        <v>0.56284153005464477</v>
      </c>
    </row>
    <row r="44" spans="1:19" s="30" customFormat="1" ht="14.45" customHeight="1" x14ac:dyDescent="0.25">
      <c r="A44" s="59" t="s">
        <v>127</v>
      </c>
      <c r="B44" s="60">
        <v>15</v>
      </c>
      <c r="C44" s="61" t="s">
        <v>9</v>
      </c>
      <c r="D44" s="137">
        <f t="shared" si="2"/>
        <v>74</v>
      </c>
      <c r="E44" s="138">
        <v>173</v>
      </c>
      <c r="F44" s="138">
        <v>0</v>
      </c>
      <c r="G44" s="138">
        <v>0</v>
      </c>
      <c r="H44" s="138">
        <v>173</v>
      </c>
      <c r="I44" s="138">
        <v>99</v>
      </c>
      <c r="J44" s="138">
        <v>60</v>
      </c>
      <c r="K44" s="138">
        <v>9</v>
      </c>
      <c r="L44" s="138">
        <v>38</v>
      </c>
      <c r="M44" s="138">
        <v>8</v>
      </c>
      <c r="N44" s="138">
        <v>21</v>
      </c>
      <c r="O44" s="138">
        <v>0</v>
      </c>
      <c r="P44" s="138">
        <v>4</v>
      </c>
      <c r="Q44" s="138">
        <v>412</v>
      </c>
      <c r="R44" s="138">
        <v>732</v>
      </c>
      <c r="S44" s="139">
        <f t="shared" si="3"/>
        <v>0.56284153005464477</v>
      </c>
    </row>
    <row r="45" spans="1:19" s="30" customFormat="1" ht="14.25" customHeight="1" x14ac:dyDescent="0.25">
      <c r="A45" s="65">
        <v>23</v>
      </c>
      <c r="B45" s="66">
        <v>16</v>
      </c>
      <c r="C45" s="67" t="s">
        <v>126</v>
      </c>
      <c r="D45" s="140">
        <f t="shared" si="2"/>
        <v>22</v>
      </c>
      <c r="E45" s="141">
        <v>38</v>
      </c>
      <c r="F45" s="141">
        <v>0</v>
      </c>
      <c r="G45" s="141">
        <v>1</v>
      </c>
      <c r="H45" s="141">
        <v>39</v>
      </c>
      <c r="I45" s="141">
        <v>17</v>
      </c>
      <c r="J45" s="141">
        <v>4</v>
      </c>
      <c r="K45" s="141">
        <v>1</v>
      </c>
      <c r="L45" s="141">
        <v>8</v>
      </c>
      <c r="M45" s="141">
        <v>0</v>
      </c>
      <c r="N45" s="141">
        <v>1</v>
      </c>
      <c r="O45" s="141">
        <v>0</v>
      </c>
      <c r="P45" s="141">
        <v>4</v>
      </c>
      <c r="Q45" s="141">
        <v>74</v>
      </c>
      <c r="R45" s="141">
        <v>107</v>
      </c>
      <c r="S45" s="142">
        <f t="shared" si="3"/>
        <v>0.69158878504672894</v>
      </c>
    </row>
    <row r="46" spans="1:19" s="30" customFormat="1" ht="14.25" customHeight="1" x14ac:dyDescent="0.25">
      <c r="A46" s="71">
        <v>24</v>
      </c>
      <c r="B46" s="72">
        <v>16</v>
      </c>
      <c r="C46" s="73" t="s">
        <v>130</v>
      </c>
      <c r="D46" s="134">
        <f t="shared" si="2"/>
        <v>2</v>
      </c>
      <c r="E46" s="135">
        <v>19</v>
      </c>
      <c r="F46" s="135">
        <v>2</v>
      </c>
      <c r="G46" s="135">
        <v>0</v>
      </c>
      <c r="H46" s="135">
        <v>21</v>
      </c>
      <c r="I46" s="135">
        <v>22</v>
      </c>
      <c r="J46" s="135">
        <v>7</v>
      </c>
      <c r="K46" s="135">
        <v>0</v>
      </c>
      <c r="L46" s="135">
        <v>24</v>
      </c>
      <c r="M46" s="135">
        <v>0</v>
      </c>
      <c r="N46" s="135">
        <v>1</v>
      </c>
      <c r="O46" s="135">
        <v>0</v>
      </c>
      <c r="P46" s="135">
        <v>1</v>
      </c>
      <c r="Q46" s="135">
        <v>76</v>
      </c>
      <c r="R46" s="135">
        <v>126</v>
      </c>
      <c r="S46" s="136">
        <f t="shared" si="3"/>
        <v>0.60317460317460314</v>
      </c>
    </row>
    <row r="47" spans="1:19" s="30" customFormat="1" ht="14.25" customHeight="1" x14ac:dyDescent="0.25">
      <c r="A47" s="65">
        <v>25</v>
      </c>
      <c r="B47" s="66">
        <v>16</v>
      </c>
      <c r="C47" s="67" t="s">
        <v>131</v>
      </c>
      <c r="D47" s="140">
        <f t="shared" si="2"/>
        <v>9</v>
      </c>
      <c r="E47" s="141">
        <v>12</v>
      </c>
      <c r="F47" s="141">
        <v>0</v>
      </c>
      <c r="G47" s="141">
        <v>1</v>
      </c>
      <c r="H47" s="141">
        <v>13</v>
      </c>
      <c r="I47" s="141">
        <v>22</v>
      </c>
      <c r="J47" s="141">
        <v>0</v>
      </c>
      <c r="K47" s="141">
        <v>1</v>
      </c>
      <c r="L47" s="141">
        <v>11</v>
      </c>
      <c r="M47" s="141">
        <v>0</v>
      </c>
      <c r="N47" s="141">
        <v>4</v>
      </c>
      <c r="O47" s="141">
        <v>0</v>
      </c>
      <c r="P47" s="141">
        <v>2</v>
      </c>
      <c r="Q47" s="141">
        <v>53</v>
      </c>
      <c r="R47" s="141">
        <v>93</v>
      </c>
      <c r="S47" s="142">
        <f t="shared" si="3"/>
        <v>0.56989247311827962</v>
      </c>
    </row>
    <row r="48" spans="1:19" s="30" customFormat="1" ht="14.25" customHeight="1" x14ac:dyDescent="0.25">
      <c r="A48" s="59" t="s">
        <v>127</v>
      </c>
      <c r="B48" s="60">
        <v>16</v>
      </c>
      <c r="C48" s="61" t="s">
        <v>12</v>
      </c>
      <c r="D48" s="137">
        <f t="shared" si="2"/>
        <v>12</v>
      </c>
      <c r="E48" s="138">
        <v>69</v>
      </c>
      <c r="F48" s="138">
        <v>2</v>
      </c>
      <c r="G48" s="138">
        <v>2</v>
      </c>
      <c r="H48" s="138">
        <v>73</v>
      </c>
      <c r="I48" s="138">
        <v>61</v>
      </c>
      <c r="J48" s="138">
        <v>11</v>
      </c>
      <c r="K48" s="138">
        <v>2</v>
      </c>
      <c r="L48" s="138">
        <v>43</v>
      </c>
      <c r="M48" s="138">
        <v>0</v>
      </c>
      <c r="N48" s="138">
        <v>6</v>
      </c>
      <c r="O48" s="138">
        <v>0</v>
      </c>
      <c r="P48" s="138">
        <v>7</v>
      </c>
      <c r="Q48" s="138">
        <v>203</v>
      </c>
      <c r="R48" s="138">
        <v>326</v>
      </c>
      <c r="S48" s="139">
        <f t="shared" si="3"/>
        <v>0.62269938650306744</v>
      </c>
    </row>
    <row r="49" spans="1:19" s="30" customFormat="1" ht="14.25" customHeight="1" x14ac:dyDescent="0.25">
      <c r="A49" s="65">
        <v>26</v>
      </c>
      <c r="B49" s="66">
        <v>17</v>
      </c>
      <c r="C49" s="67" t="s">
        <v>126</v>
      </c>
      <c r="D49" s="140">
        <f t="shared" si="2"/>
        <v>6</v>
      </c>
      <c r="E49" s="141">
        <v>31</v>
      </c>
      <c r="F49" s="141">
        <v>0</v>
      </c>
      <c r="G49" s="141">
        <v>1</v>
      </c>
      <c r="H49" s="141">
        <v>32</v>
      </c>
      <c r="I49" s="141">
        <v>20</v>
      </c>
      <c r="J49" s="141">
        <v>26</v>
      </c>
      <c r="K49" s="141">
        <v>1</v>
      </c>
      <c r="L49" s="141">
        <v>5</v>
      </c>
      <c r="M49" s="141">
        <v>0</v>
      </c>
      <c r="N49" s="141">
        <v>5</v>
      </c>
      <c r="O49" s="141">
        <v>0</v>
      </c>
      <c r="P49" s="141">
        <v>4</v>
      </c>
      <c r="Q49" s="141">
        <v>93</v>
      </c>
      <c r="R49" s="141">
        <v>158</v>
      </c>
      <c r="S49" s="142">
        <f t="shared" si="3"/>
        <v>0.58860759493670889</v>
      </c>
    </row>
    <row r="50" spans="1:19" s="30" customFormat="1" ht="14.25" customHeight="1" x14ac:dyDescent="0.25">
      <c r="A50" s="59" t="s">
        <v>127</v>
      </c>
      <c r="B50" s="60">
        <v>17</v>
      </c>
      <c r="C50" s="61" t="s">
        <v>9</v>
      </c>
      <c r="D50" s="137">
        <f t="shared" si="2"/>
        <v>6</v>
      </c>
      <c r="E50" s="138">
        <v>31</v>
      </c>
      <c r="F50" s="138">
        <v>0</v>
      </c>
      <c r="G50" s="138">
        <v>1</v>
      </c>
      <c r="H50" s="138">
        <v>32</v>
      </c>
      <c r="I50" s="138">
        <v>20</v>
      </c>
      <c r="J50" s="138">
        <v>26</v>
      </c>
      <c r="K50" s="138">
        <v>1</v>
      </c>
      <c r="L50" s="138">
        <v>5</v>
      </c>
      <c r="M50" s="138">
        <v>0</v>
      </c>
      <c r="N50" s="138">
        <v>5</v>
      </c>
      <c r="O50" s="138">
        <v>0</v>
      </c>
      <c r="P50" s="138">
        <v>4</v>
      </c>
      <c r="Q50" s="138">
        <v>93</v>
      </c>
      <c r="R50" s="138">
        <v>158</v>
      </c>
      <c r="S50" s="139">
        <f t="shared" si="3"/>
        <v>0.58860759493670889</v>
      </c>
    </row>
    <row r="51" spans="1:19" s="30" customFormat="1" ht="14.25" customHeight="1" x14ac:dyDescent="0.25">
      <c r="A51" s="65">
        <v>27</v>
      </c>
      <c r="B51" s="66">
        <v>19</v>
      </c>
      <c r="C51" s="67" t="s">
        <v>126</v>
      </c>
      <c r="D51" s="140">
        <f t="shared" si="2"/>
        <v>16</v>
      </c>
      <c r="E51" s="141">
        <v>39</v>
      </c>
      <c r="F51" s="141">
        <v>1</v>
      </c>
      <c r="G51" s="141">
        <v>0</v>
      </c>
      <c r="H51" s="141">
        <v>40</v>
      </c>
      <c r="I51" s="141">
        <v>24</v>
      </c>
      <c r="J51" s="141">
        <v>5</v>
      </c>
      <c r="K51" s="141">
        <v>2</v>
      </c>
      <c r="L51" s="141">
        <v>9</v>
      </c>
      <c r="M51" s="141">
        <v>0</v>
      </c>
      <c r="N51" s="141">
        <v>9</v>
      </c>
      <c r="O51" s="141">
        <v>0</v>
      </c>
      <c r="P51" s="141">
        <v>2</v>
      </c>
      <c r="Q51" s="141">
        <v>91</v>
      </c>
      <c r="R51" s="141">
        <v>156</v>
      </c>
      <c r="S51" s="142">
        <f t="shared" si="3"/>
        <v>0.58333333333333337</v>
      </c>
    </row>
    <row r="52" spans="1:19" s="30" customFormat="1" ht="14.25" customHeight="1" x14ac:dyDescent="0.25">
      <c r="A52" s="59" t="s">
        <v>127</v>
      </c>
      <c r="B52" s="60">
        <v>19</v>
      </c>
      <c r="C52" s="61" t="s">
        <v>9</v>
      </c>
      <c r="D52" s="137">
        <f t="shared" si="2"/>
        <v>16</v>
      </c>
      <c r="E52" s="138">
        <v>39</v>
      </c>
      <c r="F52" s="138">
        <v>1</v>
      </c>
      <c r="G52" s="138">
        <v>0</v>
      </c>
      <c r="H52" s="138">
        <v>40</v>
      </c>
      <c r="I52" s="138">
        <v>24</v>
      </c>
      <c r="J52" s="138">
        <v>5</v>
      </c>
      <c r="K52" s="138">
        <v>2</v>
      </c>
      <c r="L52" s="138">
        <v>9</v>
      </c>
      <c r="M52" s="138">
        <v>0</v>
      </c>
      <c r="N52" s="138">
        <v>9</v>
      </c>
      <c r="O52" s="138">
        <v>0</v>
      </c>
      <c r="P52" s="138">
        <v>2</v>
      </c>
      <c r="Q52" s="138">
        <v>91</v>
      </c>
      <c r="R52" s="138">
        <v>156</v>
      </c>
      <c r="S52" s="139">
        <f t="shared" si="3"/>
        <v>0.58333333333333337</v>
      </c>
    </row>
    <row r="53" spans="1:19" s="30" customFormat="1" ht="14.25" customHeight="1" x14ac:dyDescent="0.25">
      <c r="A53" s="65">
        <v>28</v>
      </c>
      <c r="B53" s="66">
        <v>20</v>
      </c>
      <c r="C53" s="67" t="s">
        <v>126</v>
      </c>
      <c r="D53" s="140">
        <f t="shared" si="2"/>
        <v>27</v>
      </c>
      <c r="E53" s="141">
        <v>64</v>
      </c>
      <c r="F53" s="141">
        <v>1</v>
      </c>
      <c r="G53" s="141">
        <v>1</v>
      </c>
      <c r="H53" s="141">
        <v>66</v>
      </c>
      <c r="I53" s="141">
        <v>39</v>
      </c>
      <c r="J53" s="141">
        <v>7</v>
      </c>
      <c r="K53" s="141">
        <v>2</v>
      </c>
      <c r="L53" s="141">
        <v>3</v>
      </c>
      <c r="M53" s="141">
        <v>0</v>
      </c>
      <c r="N53" s="141">
        <v>11</v>
      </c>
      <c r="O53" s="141">
        <v>0</v>
      </c>
      <c r="P53" s="141">
        <v>1</v>
      </c>
      <c r="Q53" s="141">
        <v>129</v>
      </c>
      <c r="R53" s="141">
        <v>259</v>
      </c>
      <c r="S53" s="142">
        <f t="shared" si="3"/>
        <v>0.49806949806949807</v>
      </c>
    </row>
    <row r="54" spans="1:19" s="30" customFormat="1" ht="14.25" customHeight="1" x14ac:dyDescent="0.25">
      <c r="A54" s="59" t="s">
        <v>127</v>
      </c>
      <c r="B54" s="60">
        <v>20</v>
      </c>
      <c r="C54" s="61" t="s">
        <v>9</v>
      </c>
      <c r="D54" s="137">
        <f t="shared" si="2"/>
        <v>27</v>
      </c>
      <c r="E54" s="138">
        <v>64</v>
      </c>
      <c r="F54" s="138">
        <v>1</v>
      </c>
      <c r="G54" s="138">
        <v>1</v>
      </c>
      <c r="H54" s="138">
        <v>66</v>
      </c>
      <c r="I54" s="138">
        <v>39</v>
      </c>
      <c r="J54" s="138">
        <v>7</v>
      </c>
      <c r="K54" s="138">
        <v>2</v>
      </c>
      <c r="L54" s="138">
        <v>3</v>
      </c>
      <c r="M54" s="138">
        <v>0</v>
      </c>
      <c r="N54" s="138">
        <v>11</v>
      </c>
      <c r="O54" s="138">
        <v>0</v>
      </c>
      <c r="P54" s="138">
        <v>1</v>
      </c>
      <c r="Q54" s="138">
        <v>129</v>
      </c>
      <c r="R54" s="138">
        <v>259</v>
      </c>
      <c r="S54" s="139">
        <f t="shared" si="3"/>
        <v>0.49806949806949807</v>
      </c>
    </row>
    <row r="55" spans="1:19" s="30" customFormat="1" ht="14.25" customHeight="1" x14ac:dyDescent="0.25">
      <c r="A55" s="65">
        <v>29</v>
      </c>
      <c r="B55" s="66">
        <v>21</v>
      </c>
      <c r="C55" s="67" t="s">
        <v>126</v>
      </c>
      <c r="D55" s="140">
        <f t="shared" si="2"/>
        <v>19</v>
      </c>
      <c r="E55" s="141">
        <v>33</v>
      </c>
      <c r="F55" s="141">
        <v>0</v>
      </c>
      <c r="G55" s="141">
        <v>4</v>
      </c>
      <c r="H55" s="141">
        <v>37</v>
      </c>
      <c r="I55" s="141">
        <v>18</v>
      </c>
      <c r="J55" s="141">
        <v>18</v>
      </c>
      <c r="K55" s="141">
        <v>3</v>
      </c>
      <c r="L55" s="141">
        <v>2</v>
      </c>
      <c r="M55" s="141">
        <v>0</v>
      </c>
      <c r="N55" s="141">
        <v>6</v>
      </c>
      <c r="O55" s="141">
        <v>0</v>
      </c>
      <c r="P55" s="141">
        <v>1</v>
      </c>
      <c r="Q55" s="141">
        <v>85</v>
      </c>
      <c r="R55" s="141">
        <v>132</v>
      </c>
      <c r="S55" s="142">
        <f t="shared" si="3"/>
        <v>0.64393939393939392</v>
      </c>
    </row>
    <row r="56" spans="1:19" s="30" customFormat="1" ht="14.25" customHeight="1" x14ac:dyDescent="0.25">
      <c r="A56" s="59" t="s">
        <v>127</v>
      </c>
      <c r="B56" s="60">
        <v>21</v>
      </c>
      <c r="C56" s="61" t="s">
        <v>9</v>
      </c>
      <c r="D56" s="137">
        <f t="shared" si="2"/>
        <v>19</v>
      </c>
      <c r="E56" s="138">
        <v>33</v>
      </c>
      <c r="F56" s="138">
        <v>0</v>
      </c>
      <c r="G56" s="138">
        <v>4</v>
      </c>
      <c r="H56" s="138">
        <v>37</v>
      </c>
      <c r="I56" s="138">
        <v>18</v>
      </c>
      <c r="J56" s="138">
        <v>18</v>
      </c>
      <c r="K56" s="138">
        <v>3</v>
      </c>
      <c r="L56" s="138">
        <v>2</v>
      </c>
      <c r="M56" s="138">
        <v>0</v>
      </c>
      <c r="N56" s="138">
        <v>6</v>
      </c>
      <c r="O56" s="138">
        <v>0</v>
      </c>
      <c r="P56" s="138">
        <v>1</v>
      </c>
      <c r="Q56" s="138">
        <v>85</v>
      </c>
      <c r="R56" s="138">
        <v>132</v>
      </c>
      <c r="S56" s="139">
        <f t="shared" si="3"/>
        <v>0.64393939393939392</v>
      </c>
    </row>
    <row r="57" spans="1:19" s="30" customFormat="1" ht="14.25" customHeight="1" x14ac:dyDescent="0.25">
      <c r="A57" s="65">
        <v>30</v>
      </c>
      <c r="B57" s="66">
        <v>22</v>
      </c>
      <c r="C57" s="67" t="s">
        <v>126</v>
      </c>
      <c r="D57" s="140">
        <f t="shared" si="2"/>
        <v>15</v>
      </c>
      <c r="E57" s="141">
        <v>114</v>
      </c>
      <c r="F57" s="141">
        <v>2</v>
      </c>
      <c r="G57" s="141">
        <v>0</v>
      </c>
      <c r="H57" s="141">
        <v>116</v>
      </c>
      <c r="I57" s="141">
        <v>101</v>
      </c>
      <c r="J57" s="141">
        <v>45</v>
      </c>
      <c r="K57" s="141">
        <v>3</v>
      </c>
      <c r="L57" s="141">
        <v>20</v>
      </c>
      <c r="M57" s="141">
        <v>5</v>
      </c>
      <c r="N57" s="141">
        <v>19</v>
      </c>
      <c r="O57" s="141">
        <v>0</v>
      </c>
      <c r="P57" s="141">
        <v>9</v>
      </c>
      <c r="Q57" s="141">
        <v>318</v>
      </c>
      <c r="R57" s="141">
        <v>505</v>
      </c>
      <c r="S57" s="142">
        <f t="shared" si="3"/>
        <v>0.62970297029702971</v>
      </c>
    </row>
    <row r="58" spans="1:19" s="30" customFormat="1" ht="14.25" customHeight="1" x14ac:dyDescent="0.25">
      <c r="A58" s="71">
        <v>31</v>
      </c>
      <c r="B58" s="72">
        <v>22</v>
      </c>
      <c r="C58" s="73" t="s">
        <v>128</v>
      </c>
      <c r="D58" s="134">
        <f t="shared" si="2"/>
        <v>16</v>
      </c>
      <c r="E58" s="135">
        <v>103</v>
      </c>
      <c r="F58" s="135">
        <v>0</v>
      </c>
      <c r="G58" s="135">
        <v>1</v>
      </c>
      <c r="H58" s="135">
        <v>104</v>
      </c>
      <c r="I58" s="135">
        <v>120</v>
      </c>
      <c r="J58" s="135">
        <v>51</v>
      </c>
      <c r="K58" s="135">
        <v>5</v>
      </c>
      <c r="L58" s="135">
        <v>13</v>
      </c>
      <c r="M58" s="135">
        <v>1</v>
      </c>
      <c r="N58" s="135">
        <v>17</v>
      </c>
      <c r="O58" s="135">
        <v>1</v>
      </c>
      <c r="P58" s="135">
        <v>5</v>
      </c>
      <c r="Q58" s="135">
        <v>317</v>
      </c>
      <c r="R58" s="135">
        <v>505</v>
      </c>
      <c r="S58" s="136">
        <f t="shared" si="3"/>
        <v>0.62772277227722773</v>
      </c>
    </row>
    <row r="59" spans="1:19" s="30" customFormat="1" ht="14.25" customHeight="1" x14ac:dyDescent="0.25">
      <c r="A59" s="59" t="s">
        <v>127</v>
      </c>
      <c r="B59" s="60">
        <v>22</v>
      </c>
      <c r="C59" s="61" t="s">
        <v>11</v>
      </c>
      <c r="D59" s="137">
        <f t="shared" si="2"/>
        <v>1</v>
      </c>
      <c r="E59" s="138">
        <v>217</v>
      </c>
      <c r="F59" s="138">
        <v>2</v>
      </c>
      <c r="G59" s="138">
        <v>1</v>
      </c>
      <c r="H59" s="138">
        <v>220</v>
      </c>
      <c r="I59" s="138">
        <v>221</v>
      </c>
      <c r="J59" s="138">
        <v>96</v>
      </c>
      <c r="K59" s="138">
        <v>8</v>
      </c>
      <c r="L59" s="138">
        <v>33</v>
      </c>
      <c r="M59" s="138">
        <v>6</v>
      </c>
      <c r="N59" s="138">
        <v>36</v>
      </c>
      <c r="O59" s="138">
        <v>1</v>
      </c>
      <c r="P59" s="138">
        <v>14</v>
      </c>
      <c r="Q59" s="138">
        <v>635</v>
      </c>
      <c r="R59" s="138">
        <v>1010</v>
      </c>
      <c r="S59" s="139">
        <f t="shared" si="3"/>
        <v>0.62871287128712872</v>
      </c>
    </row>
    <row r="60" spans="1:19" s="30" customFormat="1" ht="14.25" customHeight="1" x14ac:dyDescent="0.25">
      <c r="A60" s="71">
        <v>32</v>
      </c>
      <c r="B60" s="72">
        <v>23</v>
      </c>
      <c r="C60" s="73" t="s">
        <v>126</v>
      </c>
      <c r="D60" s="134">
        <f t="shared" si="2"/>
        <v>68</v>
      </c>
      <c r="E60" s="135">
        <v>82</v>
      </c>
      <c r="F60" s="135">
        <v>2</v>
      </c>
      <c r="G60" s="135">
        <v>3</v>
      </c>
      <c r="H60" s="135">
        <v>87</v>
      </c>
      <c r="I60" s="135">
        <v>155</v>
      </c>
      <c r="J60" s="135">
        <v>74</v>
      </c>
      <c r="K60" s="135">
        <v>12</v>
      </c>
      <c r="L60" s="135">
        <v>10</v>
      </c>
      <c r="M60" s="135">
        <v>2</v>
      </c>
      <c r="N60" s="135">
        <v>20</v>
      </c>
      <c r="O60" s="135">
        <v>0</v>
      </c>
      <c r="P60" s="135">
        <v>4</v>
      </c>
      <c r="Q60" s="135">
        <v>364</v>
      </c>
      <c r="R60" s="135">
        <v>571</v>
      </c>
      <c r="S60" s="136">
        <f t="shared" si="3"/>
        <v>0.63747810858143605</v>
      </c>
    </row>
    <row r="61" spans="1:19" s="30" customFormat="1" ht="14.25" customHeight="1" x14ac:dyDescent="0.25">
      <c r="A61" s="59" t="s">
        <v>127</v>
      </c>
      <c r="B61" s="60">
        <v>23</v>
      </c>
      <c r="C61" s="61" t="s">
        <v>9</v>
      </c>
      <c r="D61" s="137">
        <f t="shared" si="2"/>
        <v>68</v>
      </c>
      <c r="E61" s="138">
        <v>82</v>
      </c>
      <c r="F61" s="138">
        <v>2</v>
      </c>
      <c r="G61" s="138">
        <v>3</v>
      </c>
      <c r="H61" s="138">
        <v>87</v>
      </c>
      <c r="I61" s="138">
        <v>155</v>
      </c>
      <c r="J61" s="138">
        <v>74</v>
      </c>
      <c r="K61" s="138">
        <v>12</v>
      </c>
      <c r="L61" s="138">
        <v>10</v>
      </c>
      <c r="M61" s="138">
        <v>2</v>
      </c>
      <c r="N61" s="138">
        <v>20</v>
      </c>
      <c r="O61" s="138">
        <v>0</v>
      </c>
      <c r="P61" s="138">
        <v>4</v>
      </c>
      <c r="Q61" s="138">
        <v>364</v>
      </c>
      <c r="R61" s="138">
        <v>571</v>
      </c>
      <c r="S61" s="139">
        <f t="shared" si="3"/>
        <v>0.63747810858143605</v>
      </c>
    </row>
    <row r="62" spans="1:19" s="30" customFormat="1" ht="14.45" customHeight="1" x14ac:dyDescent="0.25">
      <c r="A62" s="104">
        <v>33</v>
      </c>
      <c r="B62" s="105">
        <v>24</v>
      </c>
      <c r="C62" s="106" t="s">
        <v>126</v>
      </c>
      <c r="D62" s="153">
        <f t="shared" si="2"/>
        <v>64</v>
      </c>
      <c r="E62" s="147">
        <v>106</v>
      </c>
      <c r="F62" s="147">
        <v>0</v>
      </c>
      <c r="G62" s="147">
        <v>3</v>
      </c>
      <c r="H62" s="147">
        <v>109</v>
      </c>
      <c r="I62" s="147">
        <v>37</v>
      </c>
      <c r="J62" s="147">
        <v>45</v>
      </c>
      <c r="K62" s="147">
        <v>4</v>
      </c>
      <c r="L62" s="147">
        <v>23</v>
      </c>
      <c r="M62" s="147">
        <v>3</v>
      </c>
      <c r="N62" s="147">
        <v>2</v>
      </c>
      <c r="O62" s="147">
        <v>0</v>
      </c>
      <c r="P62" s="147">
        <v>6</v>
      </c>
      <c r="Q62" s="147">
        <v>229</v>
      </c>
      <c r="R62" s="147">
        <v>347</v>
      </c>
      <c r="S62" s="148">
        <f t="shared" si="3"/>
        <v>0.65994236311239196</v>
      </c>
    </row>
    <row r="63" spans="1:19" s="30" customFormat="1" ht="14.45" customHeight="1" x14ac:dyDescent="0.25">
      <c r="A63" s="59" t="s">
        <v>127</v>
      </c>
      <c r="B63" s="60">
        <v>24</v>
      </c>
      <c r="C63" s="61" t="s">
        <v>9</v>
      </c>
      <c r="D63" s="137">
        <f t="shared" si="2"/>
        <v>64</v>
      </c>
      <c r="E63" s="138">
        <v>106</v>
      </c>
      <c r="F63" s="138">
        <v>0</v>
      </c>
      <c r="G63" s="138">
        <v>3</v>
      </c>
      <c r="H63" s="138">
        <v>109</v>
      </c>
      <c r="I63" s="138">
        <v>37</v>
      </c>
      <c r="J63" s="138">
        <v>45</v>
      </c>
      <c r="K63" s="138">
        <v>4</v>
      </c>
      <c r="L63" s="138">
        <v>23</v>
      </c>
      <c r="M63" s="138">
        <v>3</v>
      </c>
      <c r="N63" s="138">
        <v>2</v>
      </c>
      <c r="O63" s="138">
        <v>0</v>
      </c>
      <c r="P63" s="138">
        <v>6</v>
      </c>
      <c r="Q63" s="138">
        <v>229</v>
      </c>
      <c r="R63" s="138">
        <v>347</v>
      </c>
      <c r="S63" s="139">
        <f t="shared" si="3"/>
        <v>0.65994236311239196</v>
      </c>
    </row>
    <row r="64" spans="1:19" s="30" customFormat="1" ht="14.45" customHeight="1" x14ac:dyDescent="0.25">
      <c r="A64" s="71">
        <v>34</v>
      </c>
      <c r="B64" s="72">
        <v>25</v>
      </c>
      <c r="C64" s="73" t="s">
        <v>126</v>
      </c>
      <c r="D64" s="134">
        <f t="shared" si="2"/>
        <v>20</v>
      </c>
      <c r="E64" s="135">
        <v>162</v>
      </c>
      <c r="F64" s="135">
        <v>3</v>
      </c>
      <c r="G64" s="135">
        <v>0</v>
      </c>
      <c r="H64" s="135">
        <v>165</v>
      </c>
      <c r="I64" s="135">
        <v>145</v>
      </c>
      <c r="J64" s="135">
        <v>56</v>
      </c>
      <c r="K64" s="135">
        <v>8</v>
      </c>
      <c r="L64" s="135">
        <v>18</v>
      </c>
      <c r="M64" s="135">
        <v>0</v>
      </c>
      <c r="N64" s="135">
        <v>6</v>
      </c>
      <c r="O64" s="135">
        <v>0</v>
      </c>
      <c r="P64" s="135">
        <v>11</v>
      </c>
      <c r="Q64" s="135">
        <v>409</v>
      </c>
      <c r="R64" s="135">
        <v>652</v>
      </c>
      <c r="S64" s="136">
        <f t="shared" si="3"/>
        <v>0.62730061349693256</v>
      </c>
    </row>
    <row r="65" spans="1:19" s="30" customFormat="1" ht="14.45" customHeight="1" x14ac:dyDescent="0.25">
      <c r="A65" s="59" t="s">
        <v>127</v>
      </c>
      <c r="B65" s="60">
        <v>25</v>
      </c>
      <c r="C65" s="61" t="s">
        <v>9</v>
      </c>
      <c r="D65" s="137">
        <f t="shared" si="2"/>
        <v>20</v>
      </c>
      <c r="E65" s="138">
        <v>162</v>
      </c>
      <c r="F65" s="138">
        <v>3</v>
      </c>
      <c r="G65" s="138">
        <v>0</v>
      </c>
      <c r="H65" s="138">
        <v>165</v>
      </c>
      <c r="I65" s="138">
        <v>145</v>
      </c>
      <c r="J65" s="138">
        <v>56</v>
      </c>
      <c r="K65" s="138">
        <v>8</v>
      </c>
      <c r="L65" s="138">
        <v>18</v>
      </c>
      <c r="M65" s="138">
        <v>0</v>
      </c>
      <c r="N65" s="138">
        <v>6</v>
      </c>
      <c r="O65" s="138">
        <v>0</v>
      </c>
      <c r="P65" s="138">
        <v>11</v>
      </c>
      <c r="Q65" s="138">
        <v>409</v>
      </c>
      <c r="R65" s="138">
        <v>652</v>
      </c>
      <c r="S65" s="139">
        <f t="shared" si="3"/>
        <v>0.62730061349693256</v>
      </c>
    </row>
    <row r="66" spans="1:19" s="30" customFormat="1" ht="14.45" customHeight="1" x14ac:dyDescent="0.25">
      <c r="A66" s="71">
        <v>35</v>
      </c>
      <c r="B66" s="72">
        <v>26</v>
      </c>
      <c r="C66" s="73" t="s">
        <v>126</v>
      </c>
      <c r="D66" s="134">
        <f t="shared" si="2"/>
        <v>75</v>
      </c>
      <c r="E66" s="135">
        <v>62</v>
      </c>
      <c r="F66" s="135">
        <v>3</v>
      </c>
      <c r="G66" s="135">
        <v>1</v>
      </c>
      <c r="H66" s="135">
        <v>66</v>
      </c>
      <c r="I66" s="135">
        <v>45</v>
      </c>
      <c r="J66" s="135">
        <v>141</v>
      </c>
      <c r="K66" s="135">
        <v>4</v>
      </c>
      <c r="L66" s="135">
        <v>60</v>
      </c>
      <c r="M66" s="135">
        <v>13</v>
      </c>
      <c r="N66" s="135">
        <v>35</v>
      </c>
      <c r="O66" s="135">
        <v>0</v>
      </c>
      <c r="P66" s="135">
        <v>10</v>
      </c>
      <c r="Q66" s="135">
        <v>374</v>
      </c>
      <c r="R66" s="135">
        <v>609</v>
      </c>
      <c r="S66" s="136">
        <f t="shared" si="3"/>
        <v>0.61412151067323484</v>
      </c>
    </row>
    <row r="67" spans="1:19" s="30" customFormat="1" ht="14.45" customHeight="1" x14ac:dyDescent="0.25">
      <c r="A67" s="65">
        <v>36</v>
      </c>
      <c r="B67" s="66">
        <v>26</v>
      </c>
      <c r="C67" s="67" t="s">
        <v>128</v>
      </c>
      <c r="D67" s="140">
        <f t="shared" si="2"/>
        <v>61</v>
      </c>
      <c r="E67" s="141">
        <v>85</v>
      </c>
      <c r="F67" s="141">
        <v>1</v>
      </c>
      <c r="G67" s="141">
        <v>0</v>
      </c>
      <c r="H67" s="141">
        <v>86</v>
      </c>
      <c r="I67" s="141">
        <v>55</v>
      </c>
      <c r="J67" s="141">
        <v>147</v>
      </c>
      <c r="K67" s="141">
        <v>4</v>
      </c>
      <c r="L67" s="141">
        <v>50</v>
      </c>
      <c r="M67" s="141">
        <v>10</v>
      </c>
      <c r="N67" s="141">
        <v>28</v>
      </c>
      <c r="O67" s="141">
        <v>0</v>
      </c>
      <c r="P67" s="141">
        <v>5</v>
      </c>
      <c r="Q67" s="141">
        <v>385</v>
      </c>
      <c r="R67" s="141">
        <v>608</v>
      </c>
      <c r="S67" s="142">
        <f t="shared" si="3"/>
        <v>0.63322368421052633</v>
      </c>
    </row>
    <row r="68" spans="1:19" s="30" customFormat="1" ht="14.45" customHeight="1" x14ac:dyDescent="0.25">
      <c r="A68" s="59" t="s">
        <v>127</v>
      </c>
      <c r="B68" s="60">
        <v>26</v>
      </c>
      <c r="C68" s="61" t="s">
        <v>11</v>
      </c>
      <c r="D68" s="137">
        <f t="shared" si="2"/>
        <v>136</v>
      </c>
      <c r="E68" s="138">
        <v>147</v>
      </c>
      <c r="F68" s="138">
        <v>4</v>
      </c>
      <c r="G68" s="138">
        <v>1</v>
      </c>
      <c r="H68" s="138">
        <v>152</v>
      </c>
      <c r="I68" s="138">
        <v>100</v>
      </c>
      <c r="J68" s="138">
        <v>288</v>
      </c>
      <c r="K68" s="138">
        <v>8</v>
      </c>
      <c r="L68" s="138">
        <v>110</v>
      </c>
      <c r="M68" s="138">
        <v>23</v>
      </c>
      <c r="N68" s="138">
        <v>63</v>
      </c>
      <c r="O68" s="138">
        <v>0</v>
      </c>
      <c r="P68" s="138">
        <v>15</v>
      </c>
      <c r="Q68" s="138">
        <v>759</v>
      </c>
      <c r="R68" s="138">
        <v>1217</v>
      </c>
      <c r="S68" s="139">
        <f t="shared" si="3"/>
        <v>0.62366474938373051</v>
      </c>
    </row>
    <row r="69" spans="1:19" s="30" customFormat="1" ht="14.45" customHeight="1" x14ac:dyDescent="0.25">
      <c r="A69" s="65">
        <v>37</v>
      </c>
      <c r="B69" s="66">
        <v>27</v>
      </c>
      <c r="C69" s="67" t="s">
        <v>126</v>
      </c>
      <c r="D69" s="140">
        <f t="shared" si="2"/>
        <v>83</v>
      </c>
      <c r="E69" s="141">
        <v>66</v>
      </c>
      <c r="F69" s="141">
        <v>0</v>
      </c>
      <c r="G69" s="141">
        <v>0</v>
      </c>
      <c r="H69" s="141">
        <v>66</v>
      </c>
      <c r="I69" s="141">
        <v>41</v>
      </c>
      <c r="J69" s="141">
        <v>42</v>
      </c>
      <c r="K69" s="141">
        <v>9</v>
      </c>
      <c r="L69" s="141">
        <v>149</v>
      </c>
      <c r="M69" s="141">
        <v>1</v>
      </c>
      <c r="N69" s="141">
        <v>8</v>
      </c>
      <c r="O69" s="141">
        <v>0</v>
      </c>
      <c r="P69" s="141">
        <v>7</v>
      </c>
      <c r="Q69" s="141">
        <v>323</v>
      </c>
      <c r="R69" s="141">
        <v>531</v>
      </c>
      <c r="S69" s="142">
        <f t="shared" si="3"/>
        <v>0.60828625235404898</v>
      </c>
    </row>
    <row r="70" spans="1:19" s="30" customFormat="1" ht="14.45" customHeight="1" x14ac:dyDescent="0.25">
      <c r="A70" s="71">
        <v>38</v>
      </c>
      <c r="B70" s="72">
        <v>27</v>
      </c>
      <c r="C70" s="73" t="s">
        <v>128</v>
      </c>
      <c r="D70" s="134">
        <f t="shared" si="2"/>
        <v>157</v>
      </c>
      <c r="E70" s="135">
        <v>48</v>
      </c>
      <c r="F70" s="135">
        <v>1</v>
      </c>
      <c r="G70" s="135">
        <v>0</v>
      </c>
      <c r="H70" s="135">
        <v>49</v>
      </c>
      <c r="I70" s="135">
        <v>20</v>
      </c>
      <c r="J70" s="135">
        <v>21</v>
      </c>
      <c r="K70" s="135">
        <v>20</v>
      </c>
      <c r="L70" s="135">
        <v>206</v>
      </c>
      <c r="M70" s="135">
        <v>0</v>
      </c>
      <c r="N70" s="135">
        <v>7</v>
      </c>
      <c r="O70" s="135">
        <v>0</v>
      </c>
      <c r="P70" s="135">
        <v>2</v>
      </c>
      <c r="Q70" s="135">
        <v>325</v>
      </c>
      <c r="R70" s="135">
        <v>530</v>
      </c>
      <c r="S70" s="136">
        <f t="shared" si="3"/>
        <v>0.6132075471698113</v>
      </c>
    </row>
    <row r="71" spans="1:19" s="30" customFormat="1" ht="14.45" customHeight="1" x14ac:dyDescent="0.25">
      <c r="A71" s="59" t="s">
        <v>127</v>
      </c>
      <c r="B71" s="60">
        <v>27</v>
      </c>
      <c r="C71" s="61" t="s">
        <v>11</v>
      </c>
      <c r="D71" s="137">
        <f t="shared" si="2"/>
        <v>240</v>
      </c>
      <c r="E71" s="138">
        <v>114</v>
      </c>
      <c r="F71" s="138">
        <v>1</v>
      </c>
      <c r="G71" s="138">
        <v>0</v>
      </c>
      <c r="H71" s="138">
        <v>115</v>
      </c>
      <c r="I71" s="138">
        <v>61</v>
      </c>
      <c r="J71" s="138">
        <v>63</v>
      </c>
      <c r="K71" s="138">
        <v>29</v>
      </c>
      <c r="L71" s="138">
        <v>355</v>
      </c>
      <c r="M71" s="138">
        <v>1</v>
      </c>
      <c r="N71" s="138">
        <v>15</v>
      </c>
      <c r="O71" s="138">
        <v>0</v>
      </c>
      <c r="P71" s="138">
        <v>9</v>
      </c>
      <c r="Q71" s="138">
        <v>648</v>
      </c>
      <c r="R71" s="138">
        <v>1061</v>
      </c>
      <c r="S71" s="139">
        <f t="shared" si="3"/>
        <v>0.61074458058435444</v>
      </c>
    </row>
    <row r="72" spans="1:19" s="30" customFormat="1" ht="14.45" customHeight="1" x14ac:dyDescent="0.25">
      <c r="A72" s="71">
        <v>39</v>
      </c>
      <c r="B72" s="72">
        <v>28</v>
      </c>
      <c r="C72" s="73" t="s">
        <v>126</v>
      </c>
      <c r="D72" s="134">
        <f t="shared" si="2"/>
        <v>215</v>
      </c>
      <c r="E72" s="135">
        <v>30</v>
      </c>
      <c r="F72" s="135">
        <v>0</v>
      </c>
      <c r="G72" s="135">
        <v>0</v>
      </c>
      <c r="H72" s="135">
        <v>30</v>
      </c>
      <c r="I72" s="135">
        <v>47</v>
      </c>
      <c r="J72" s="135">
        <v>262</v>
      </c>
      <c r="K72" s="135">
        <v>6</v>
      </c>
      <c r="L72" s="135">
        <v>16</v>
      </c>
      <c r="M72" s="135">
        <v>0</v>
      </c>
      <c r="N72" s="135">
        <v>26</v>
      </c>
      <c r="O72" s="135">
        <v>0</v>
      </c>
      <c r="P72" s="135">
        <v>4</v>
      </c>
      <c r="Q72" s="135">
        <v>391</v>
      </c>
      <c r="R72" s="135">
        <v>597</v>
      </c>
      <c r="S72" s="136">
        <f t="shared" si="3"/>
        <v>0.65494137353433834</v>
      </c>
    </row>
    <row r="73" spans="1:19" s="30" customFormat="1" ht="14.45" customHeight="1" x14ac:dyDescent="0.25">
      <c r="A73" s="59" t="s">
        <v>127</v>
      </c>
      <c r="B73" s="60">
        <v>28</v>
      </c>
      <c r="C73" s="61" t="s">
        <v>9</v>
      </c>
      <c r="D73" s="137">
        <f t="shared" ref="D73:D98" si="4">LARGE(H73:N73,1)-LARGE(H73:N73,2)</f>
        <v>215</v>
      </c>
      <c r="E73" s="138">
        <v>30</v>
      </c>
      <c r="F73" s="138">
        <v>0</v>
      </c>
      <c r="G73" s="138">
        <v>0</v>
      </c>
      <c r="H73" s="138">
        <v>30</v>
      </c>
      <c r="I73" s="138">
        <v>47</v>
      </c>
      <c r="J73" s="138">
        <v>262</v>
      </c>
      <c r="K73" s="138">
        <v>6</v>
      </c>
      <c r="L73" s="138">
        <v>16</v>
      </c>
      <c r="M73" s="138">
        <v>0</v>
      </c>
      <c r="N73" s="138">
        <v>26</v>
      </c>
      <c r="O73" s="138">
        <v>0</v>
      </c>
      <c r="P73" s="138">
        <v>4</v>
      </c>
      <c r="Q73" s="138">
        <v>391</v>
      </c>
      <c r="R73" s="138">
        <v>597</v>
      </c>
      <c r="S73" s="139">
        <f t="shared" ref="S73:S98" si="5">Q73/R73</f>
        <v>0.65494137353433834</v>
      </c>
    </row>
    <row r="74" spans="1:19" s="30" customFormat="1" ht="14.45" customHeight="1" x14ac:dyDescent="0.25">
      <c r="A74" s="71">
        <v>40</v>
      </c>
      <c r="B74" s="72">
        <v>29</v>
      </c>
      <c r="C74" s="73" t="s">
        <v>126</v>
      </c>
      <c r="D74" s="134">
        <f t="shared" si="4"/>
        <v>138</v>
      </c>
      <c r="E74" s="135">
        <v>20</v>
      </c>
      <c r="F74" s="135">
        <v>0</v>
      </c>
      <c r="G74" s="135">
        <v>0</v>
      </c>
      <c r="H74" s="135">
        <v>20</v>
      </c>
      <c r="I74" s="135">
        <v>33</v>
      </c>
      <c r="J74" s="135">
        <v>171</v>
      </c>
      <c r="K74" s="135">
        <v>5</v>
      </c>
      <c r="L74" s="135">
        <v>7</v>
      </c>
      <c r="M74" s="135">
        <v>3</v>
      </c>
      <c r="N74" s="135">
        <v>32</v>
      </c>
      <c r="O74" s="135">
        <v>0</v>
      </c>
      <c r="P74" s="135">
        <v>3</v>
      </c>
      <c r="Q74" s="135">
        <v>274</v>
      </c>
      <c r="R74" s="135">
        <v>476</v>
      </c>
      <c r="S74" s="136">
        <f t="shared" si="5"/>
        <v>0.57563025210084029</v>
      </c>
    </row>
    <row r="75" spans="1:19" s="30" customFormat="1" ht="14.45" customHeight="1" x14ac:dyDescent="0.25">
      <c r="A75" s="65">
        <v>41</v>
      </c>
      <c r="B75" s="66">
        <v>29</v>
      </c>
      <c r="C75" s="67" t="s">
        <v>128</v>
      </c>
      <c r="D75" s="140">
        <f t="shared" si="4"/>
        <v>166</v>
      </c>
      <c r="E75" s="141">
        <v>18</v>
      </c>
      <c r="F75" s="141">
        <v>0</v>
      </c>
      <c r="G75" s="141">
        <v>0</v>
      </c>
      <c r="H75" s="141">
        <v>18</v>
      </c>
      <c r="I75" s="141">
        <v>31</v>
      </c>
      <c r="J75" s="141">
        <v>197</v>
      </c>
      <c r="K75" s="141">
        <v>3</v>
      </c>
      <c r="L75" s="141">
        <v>22</v>
      </c>
      <c r="M75" s="141">
        <v>1</v>
      </c>
      <c r="N75" s="141">
        <v>15</v>
      </c>
      <c r="O75" s="141">
        <v>0</v>
      </c>
      <c r="P75" s="141">
        <v>1</v>
      </c>
      <c r="Q75" s="141">
        <v>288</v>
      </c>
      <c r="R75" s="141">
        <v>475</v>
      </c>
      <c r="S75" s="142">
        <f t="shared" si="5"/>
        <v>0.60631578947368425</v>
      </c>
    </row>
    <row r="76" spans="1:19" s="30" customFormat="1" ht="14.45" customHeight="1" x14ac:dyDescent="0.25">
      <c r="A76" s="59" t="s">
        <v>127</v>
      </c>
      <c r="B76" s="60">
        <v>29</v>
      </c>
      <c r="C76" s="61" t="s">
        <v>11</v>
      </c>
      <c r="D76" s="137">
        <f t="shared" si="4"/>
        <v>304</v>
      </c>
      <c r="E76" s="138">
        <v>38</v>
      </c>
      <c r="F76" s="138">
        <v>0</v>
      </c>
      <c r="G76" s="138">
        <v>0</v>
      </c>
      <c r="H76" s="138">
        <v>38</v>
      </c>
      <c r="I76" s="138">
        <v>64</v>
      </c>
      <c r="J76" s="138">
        <v>368</v>
      </c>
      <c r="K76" s="138">
        <v>8</v>
      </c>
      <c r="L76" s="138">
        <v>29</v>
      </c>
      <c r="M76" s="138">
        <v>4</v>
      </c>
      <c r="N76" s="138">
        <v>47</v>
      </c>
      <c r="O76" s="138">
        <v>0</v>
      </c>
      <c r="P76" s="138">
        <v>4</v>
      </c>
      <c r="Q76" s="138">
        <v>562</v>
      </c>
      <c r="R76" s="138">
        <v>951</v>
      </c>
      <c r="S76" s="139">
        <f t="shared" si="5"/>
        <v>0.59095688748685593</v>
      </c>
    </row>
    <row r="77" spans="1:19" s="30" customFormat="1" ht="14.45" customHeight="1" x14ac:dyDescent="0.25">
      <c r="A77" s="65">
        <v>42</v>
      </c>
      <c r="B77" s="66">
        <v>30</v>
      </c>
      <c r="C77" s="67" t="s">
        <v>126</v>
      </c>
      <c r="D77" s="140">
        <f t="shared" si="4"/>
        <v>19</v>
      </c>
      <c r="E77" s="141">
        <v>102</v>
      </c>
      <c r="F77" s="141">
        <v>1</v>
      </c>
      <c r="G77" s="141">
        <v>1</v>
      </c>
      <c r="H77" s="141">
        <v>104</v>
      </c>
      <c r="I77" s="141">
        <v>92</v>
      </c>
      <c r="J77" s="141">
        <v>123</v>
      </c>
      <c r="K77" s="141">
        <v>3</v>
      </c>
      <c r="L77" s="141">
        <v>15</v>
      </c>
      <c r="M77" s="141">
        <v>3</v>
      </c>
      <c r="N77" s="141">
        <v>20</v>
      </c>
      <c r="O77" s="141">
        <v>0</v>
      </c>
      <c r="P77" s="141">
        <v>2</v>
      </c>
      <c r="Q77" s="141">
        <v>362</v>
      </c>
      <c r="R77" s="141">
        <v>502</v>
      </c>
      <c r="S77" s="142">
        <f t="shared" si="5"/>
        <v>0.7211155378486056</v>
      </c>
    </row>
    <row r="78" spans="1:19" s="30" customFormat="1" ht="14.45" customHeight="1" x14ac:dyDescent="0.25">
      <c r="A78" s="71">
        <v>43</v>
      </c>
      <c r="B78" s="72">
        <v>30</v>
      </c>
      <c r="C78" s="73" t="s">
        <v>128</v>
      </c>
      <c r="D78" s="134">
        <f t="shared" si="4"/>
        <v>49</v>
      </c>
      <c r="E78" s="135">
        <v>84</v>
      </c>
      <c r="F78" s="135">
        <v>2</v>
      </c>
      <c r="G78" s="135">
        <v>2</v>
      </c>
      <c r="H78" s="135">
        <v>88</v>
      </c>
      <c r="I78" s="135">
        <v>62</v>
      </c>
      <c r="J78" s="135">
        <v>137</v>
      </c>
      <c r="K78" s="135">
        <v>3</v>
      </c>
      <c r="L78" s="135">
        <v>7</v>
      </c>
      <c r="M78" s="135">
        <v>1</v>
      </c>
      <c r="N78" s="135">
        <v>25</v>
      </c>
      <c r="O78" s="135">
        <v>0</v>
      </c>
      <c r="P78" s="135">
        <v>5</v>
      </c>
      <c r="Q78" s="135">
        <v>328</v>
      </c>
      <c r="R78" s="135">
        <v>502</v>
      </c>
      <c r="S78" s="136">
        <f t="shared" si="5"/>
        <v>0.65338645418326691</v>
      </c>
    </row>
    <row r="79" spans="1:19" s="30" customFormat="1" ht="14.45" customHeight="1" x14ac:dyDescent="0.25">
      <c r="A79" s="59" t="s">
        <v>127</v>
      </c>
      <c r="B79" s="60">
        <v>30</v>
      </c>
      <c r="C79" s="61" t="s">
        <v>11</v>
      </c>
      <c r="D79" s="137">
        <f t="shared" si="4"/>
        <v>68</v>
      </c>
      <c r="E79" s="138">
        <v>186</v>
      </c>
      <c r="F79" s="138">
        <v>3</v>
      </c>
      <c r="G79" s="138">
        <v>3</v>
      </c>
      <c r="H79" s="138">
        <v>192</v>
      </c>
      <c r="I79" s="138">
        <v>154</v>
      </c>
      <c r="J79" s="138">
        <v>260</v>
      </c>
      <c r="K79" s="138">
        <v>6</v>
      </c>
      <c r="L79" s="138">
        <v>22</v>
      </c>
      <c r="M79" s="138">
        <v>4</v>
      </c>
      <c r="N79" s="138">
        <v>45</v>
      </c>
      <c r="O79" s="138">
        <v>0</v>
      </c>
      <c r="P79" s="138">
        <v>7</v>
      </c>
      <c r="Q79" s="138">
        <v>690</v>
      </c>
      <c r="R79" s="138">
        <v>1004</v>
      </c>
      <c r="S79" s="139">
        <f t="shared" si="5"/>
        <v>0.6872509960159362</v>
      </c>
    </row>
    <row r="80" spans="1:19" s="30" customFormat="1" ht="14.45" customHeight="1" x14ac:dyDescent="0.25">
      <c r="A80" s="71">
        <v>44</v>
      </c>
      <c r="B80" s="72">
        <v>31</v>
      </c>
      <c r="C80" s="73" t="s">
        <v>126</v>
      </c>
      <c r="D80" s="134">
        <f t="shared" si="4"/>
        <v>0</v>
      </c>
      <c r="E80" s="135">
        <v>169</v>
      </c>
      <c r="F80" s="135">
        <v>2</v>
      </c>
      <c r="G80" s="135">
        <v>1</v>
      </c>
      <c r="H80" s="135">
        <v>172</v>
      </c>
      <c r="I80" s="135">
        <v>65</v>
      </c>
      <c r="J80" s="135">
        <v>172</v>
      </c>
      <c r="K80" s="135">
        <v>13</v>
      </c>
      <c r="L80" s="135">
        <v>12</v>
      </c>
      <c r="M80" s="135">
        <v>4</v>
      </c>
      <c r="N80" s="135">
        <v>15</v>
      </c>
      <c r="O80" s="135">
        <v>0</v>
      </c>
      <c r="P80" s="135">
        <v>8</v>
      </c>
      <c r="Q80" s="135">
        <v>461</v>
      </c>
      <c r="R80" s="135">
        <v>715</v>
      </c>
      <c r="S80" s="136">
        <f t="shared" si="5"/>
        <v>0.64475524475524471</v>
      </c>
    </row>
    <row r="81" spans="1:19" s="30" customFormat="1" ht="14.45" customHeight="1" x14ac:dyDescent="0.25">
      <c r="A81" s="59" t="s">
        <v>127</v>
      </c>
      <c r="B81" s="60">
        <v>31</v>
      </c>
      <c r="C81" s="61" t="s">
        <v>9</v>
      </c>
      <c r="D81" s="137">
        <f t="shared" si="4"/>
        <v>0</v>
      </c>
      <c r="E81" s="138">
        <v>169</v>
      </c>
      <c r="F81" s="138">
        <v>2</v>
      </c>
      <c r="G81" s="138">
        <v>1</v>
      </c>
      <c r="H81" s="138">
        <v>172</v>
      </c>
      <c r="I81" s="138">
        <v>65</v>
      </c>
      <c r="J81" s="138">
        <v>172</v>
      </c>
      <c r="K81" s="138">
        <v>13</v>
      </c>
      <c r="L81" s="138">
        <v>12</v>
      </c>
      <c r="M81" s="138">
        <v>4</v>
      </c>
      <c r="N81" s="138">
        <v>15</v>
      </c>
      <c r="O81" s="138">
        <v>0</v>
      </c>
      <c r="P81" s="138">
        <v>8</v>
      </c>
      <c r="Q81" s="138">
        <v>461</v>
      </c>
      <c r="R81" s="138">
        <v>715</v>
      </c>
      <c r="S81" s="139">
        <f t="shared" si="5"/>
        <v>0.64475524475524471</v>
      </c>
    </row>
    <row r="82" spans="1:19" s="30" customFormat="1" ht="14.45" customHeight="1" x14ac:dyDescent="0.25">
      <c r="A82" s="71">
        <v>45</v>
      </c>
      <c r="B82" s="72">
        <v>32</v>
      </c>
      <c r="C82" s="73" t="s">
        <v>126</v>
      </c>
      <c r="D82" s="134">
        <f t="shared" si="4"/>
        <v>45</v>
      </c>
      <c r="E82" s="135">
        <v>60</v>
      </c>
      <c r="F82" s="135">
        <v>0</v>
      </c>
      <c r="G82" s="135">
        <v>0</v>
      </c>
      <c r="H82" s="135">
        <v>60</v>
      </c>
      <c r="I82" s="135">
        <v>36</v>
      </c>
      <c r="J82" s="135">
        <v>105</v>
      </c>
      <c r="K82" s="135">
        <v>5</v>
      </c>
      <c r="L82" s="135">
        <v>19</v>
      </c>
      <c r="M82" s="135">
        <v>2</v>
      </c>
      <c r="N82" s="135">
        <v>12</v>
      </c>
      <c r="O82" s="135">
        <v>0</v>
      </c>
      <c r="P82" s="135">
        <v>1</v>
      </c>
      <c r="Q82" s="135">
        <v>240</v>
      </c>
      <c r="R82" s="135">
        <v>373</v>
      </c>
      <c r="S82" s="136">
        <f t="shared" si="5"/>
        <v>0.64343163538873993</v>
      </c>
    </row>
    <row r="83" spans="1:19" s="30" customFormat="1" ht="14.45" customHeight="1" x14ac:dyDescent="0.25">
      <c r="A83" s="59" t="s">
        <v>127</v>
      </c>
      <c r="B83" s="60">
        <v>32</v>
      </c>
      <c r="C83" s="61" t="s">
        <v>9</v>
      </c>
      <c r="D83" s="137">
        <f t="shared" si="4"/>
        <v>45</v>
      </c>
      <c r="E83" s="138">
        <v>60</v>
      </c>
      <c r="F83" s="138">
        <v>0</v>
      </c>
      <c r="G83" s="138">
        <v>0</v>
      </c>
      <c r="H83" s="138">
        <v>60</v>
      </c>
      <c r="I83" s="138">
        <v>36</v>
      </c>
      <c r="J83" s="138">
        <v>105</v>
      </c>
      <c r="K83" s="138">
        <v>5</v>
      </c>
      <c r="L83" s="138">
        <v>19</v>
      </c>
      <c r="M83" s="138">
        <v>2</v>
      </c>
      <c r="N83" s="138">
        <v>12</v>
      </c>
      <c r="O83" s="138">
        <v>0</v>
      </c>
      <c r="P83" s="138">
        <v>1</v>
      </c>
      <c r="Q83" s="138">
        <v>240</v>
      </c>
      <c r="R83" s="138">
        <v>373</v>
      </c>
      <c r="S83" s="139">
        <f t="shared" si="5"/>
        <v>0.64343163538873993</v>
      </c>
    </row>
    <row r="84" spans="1:19" s="30" customFormat="1" ht="14.45" customHeight="1" x14ac:dyDescent="0.25">
      <c r="A84" s="71">
        <v>46</v>
      </c>
      <c r="B84" s="72">
        <v>33</v>
      </c>
      <c r="C84" s="73" t="s">
        <v>126</v>
      </c>
      <c r="D84" s="134">
        <f t="shared" si="4"/>
        <v>0</v>
      </c>
      <c r="E84" s="135">
        <v>34</v>
      </c>
      <c r="F84" s="135">
        <v>0</v>
      </c>
      <c r="G84" s="135">
        <v>0</v>
      </c>
      <c r="H84" s="135">
        <v>34</v>
      </c>
      <c r="I84" s="135">
        <v>67</v>
      </c>
      <c r="J84" s="135">
        <v>67</v>
      </c>
      <c r="K84" s="135">
        <v>1</v>
      </c>
      <c r="L84" s="135">
        <v>10</v>
      </c>
      <c r="M84" s="135">
        <v>6</v>
      </c>
      <c r="N84" s="135">
        <v>2</v>
      </c>
      <c r="O84" s="135">
        <v>0</v>
      </c>
      <c r="P84" s="135">
        <v>3</v>
      </c>
      <c r="Q84" s="135">
        <v>190</v>
      </c>
      <c r="R84" s="135">
        <v>308</v>
      </c>
      <c r="S84" s="136">
        <f t="shared" si="5"/>
        <v>0.61688311688311692</v>
      </c>
    </row>
    <row r="85" spans="1:19" s="30" customFormat="1" ht="14.45" customHeight="1" x14ac:dyDescent="0.25">
      <c r="A85" s="59" t="s">
        <v>127</v>
      </c>
      <c r="B85" s="60">
        <v>33</v>
      </c>
      <c r="C85" s="61" t="s">
        <v>9</v>
      </c>
      <c r="D85" s="137">
        <f t="shared" si="4"/>
        <v>0</v>
      </c>
      <c r="E85" s="138">
        <v>34</v>
      </c>
      <c r="F85" s="138">
        <v>0</v>
      </c>
      <c r="G85" s="138">
        <v>0</v>
      </c>
      <c r="H85" s="138">
        <v>34</v>
      </c>
      <c r="I85" s="138">
        <v>67</v>
      </c>
      <c r="J85" s="138">
        <v>67</v>
      </c>
      <c r="K85" s="138">
        <v>1</v>
      </c>
      <c r="L85" s="138">
        <v>10</v>
      </c>
      <c r="M85" s="138">
        <v>6</v>
      </c>
      <c r="N85" s="138">
        <v>2</v>
      </c>
      <c r="O85" s="138">
        <v>0</v>
      </c>
      <c r="P85" s="138">
        <v>3</v>
      </c>
      <c r="Q85" s="138">
        <v>190</v>
      </c>
      <c r="R85" s="138">
        <v>308</v>
      </c>
      <c r="S85" s="139">
        <f t="shared" si="5"/>
        <v>0.61688311688311692</v>
      </c>
    </row>
    <row r="86" spans="1:19" s="30" customFormat="1" ht="14.45" customHeight="1" x14ac:dyDescent="0.25">
      <c r="A86" s="71">
        <v>47</v>
      </c>
      <c r="B86" s="72">
        <v>34</v>
      </c>
      <c r="C86" s="73" t="s">
        <v>126</v>
      </c>
      <c r="D86" s="134">
        <f t="shared" si="4"/>
        <v>3</v>
      </c>
      <c r="E86" s="135">
        <v>29</v>
      </c>
      <c r="F86" s="135">
        <v>1</v>
      </c>
      <c r="G86" s="135">
        <v>0</v>
      </c>
      <c r="H86" s="135">
        <v>30</v>
      </c>
      <c r="I86" s="135">
        <v>39</v>
      </c>
      <c r="J86" s="135">
        <v>4</v>
      </c>
      <c r="K86" s="135">
        <v>0</v>
      </c>
      <c r="L86" s="135">
        <v>36</v>
      </c>
      <c r="M86" s="135">
        <v>0</v>
      </c>
      <c r="N86" s="135">
        <v>5</v>
      </c>
      <c r="O86" s="135">
        <v>0</v>
      </c>
      <c r="P86" s="135">
        <v>4</v>
      </c>
      <c r="Q86" s="135">
        <v>118</v>
      </c>
      <c r="R86" s="135">
        <v>212</v>
      </c>
      <c r="S86" s="136">
        <f t="shared" si="5"/>
        <v>0.55660377358490565</v>
      </c>
    </row>
    <row r="87" spans="1:19" s="30" customFormat="1" ht="14.45" customHeight="1" x14ac:dyDescent="0.25">
      <c r="A87" s="59" t="s">
        <v>127</v>
      </c>
      <c r="B87" s="60">
        <v>34</v>
      </c>
      <c r="C87" s="61" t="s">
        <v>9</v>
      </c>
      <c r="D87" s="137">
        <f t="shared" si="4"/>
        <v>3</v>
      </c>
      <c r="E87" s="138">
        <v>29</v>
      </c>
      <c r="F87" s="138">
        <v>1</v>
      </c>
      <c r="G87" s="138">
        <v>0</v>
      </c>
      <c r="H87" s="138">
        <v>30</v>
      </c>
      <c r="I87" s="138">
        <v>39</v>
      </c>
      <c r="J87" s="138">
        <v>4</v>
      </c>
      <c r="K87" s="138">
        <v>0</v>
      </c>
      <c r="L87" s="138">
        <v>36</v>
      </c>
      <c r="M87" s="138">
        <v>0</v>
      </c>
      <c r="N87" s="138">
        <v>5</v>
      </c>
      <c r="O87" s="138">
        <v>0</v>
      </c>
      <c r="P87" s="138">
        <v>4</v>
      </c>
      <c r="Q87" s="138">
        <v>118</v>
      </c>
      <c r="R87" s="138">
        <v>212</v>
      </c>
      <c r="S87" s="139">
        <f t="shared" si="5"/>
        <v>0.55660377358490565</v>
      </c>
    </row>
    <row r="88" spans="1:19" s="30" customFormat="1" ht="14.45" customHeight="1" x14ac:dyDescent="0.25">
      <c r="A88" s="71">
        <v>48</v>
      </c>
      <c r="B88" s="72">
        <v>35</v>
      </c>
      <c r="C88" s="73" t="s">
        <v>126</v>
      </c>
      <c r="D88" s="134">
        <f t="shared" si="4"/>
        <v>12</v>
      </c>
      <c r="E88" s="135">
        <v>20</v>
      </c>
      <c r="F88" s="135">
        <v>2</v>
      </c>
      <c r="G88" s="135">
        <v>0</v>
      </c>
      <c r="H88" s="135">
        <v>22</v>
      </c>
      <c r="I88" s="135">
        <v>60</v>
      </c>
      <c r="J88" s="135">
        <v>8</v>
      </c>
      <c r="K88" s="135">
        <v>0</v>
      </c>
      <c r="L88" s="135">
        <v>48</v>
      </c>
      <c r="M88" s="135">
        <v>0</v>
      </c>
      <c r="N88" s="135">
        <v>6</v>
      </c>
      <c r="O88" s="135">
        <v>0</v>
      </c>
      <c r="P88" s="135">
        <v>1</v>
      </c>
      <c r="Q88" s="135">
        <v>145</v>
      </c>
      <c r="R88" s="135">
        <v>252</v>
      </c>
      <c r="S88" s="136">
        <f t="shared" si="5"/>
        <v>0.57539682539682535</v>
      </c>
    </row>
    <row r="89" spans="1:19" s="30" customFormat="1" ht="14.45" customHeight="1" x14ac:dyDescent="0.25">
      <c r="A89" s="59" t="s">
        <v>127</v>
      </c>
      <c r="B89" s="60">
        <v>35</v>
      </c>
      <c r="C89" s="61" t="s">
        <v>9</v>
      </c>
      <c r="D89" s="137">
        <f t="shared" si="4"/>
        <v>12</v>
      </c>
      <c r="E89" s="138">
        <v>20</v>
      </c>
      <c r="F89" s="138">
        <v>2</v>
      </c>
      <c r="G89" s="138">
        <v>0</v>
      </c>
      <c r="H89" s="138">
        <v>22</v>
      </c>
      <c r="I89" s="138">
        <v>60</v>
      </c>
      <c r="J89" s="138">
        <v>8</v>
      </c>
      <c r="K89" s="138">
        <v>0</v>
      </c>
      <c r="L89" s="138">
        <v>48</v>
      </c>
      <c r="M89" s="138">
        <v>0</v>
      </c>
      <c r="N89" s="138">
        <v>6</v>
      </c>
      <c r="O89" s="138">
        <v>0</v>
      </c>
      <c r="P89" s="138">
        <v>1</v>
      </c>
      <c r="Q89" s="138">
        <v>145</v>
      </c>
      <c r="R89" s="138">
        <v>252</v>
      </c>
      <c r="S89" s="139">
        <f t="shared" si="5"/>
        <v>0.57539682539682535</v>
      </c>
    </row>
    <row r="90" spans="1:19" s="30" customFormat="1" ht="14.45" customHeight="1" x14ac:dyDescent="0.25">
      <c r="A90" s="71">
        <v>49</v>
      </c>
      <c r="B90" s="72">
        <v>37</v>
      </c>
      <c r="C90" s="73" t="s">
        <v>126</v>
      </c>
      <c r="D90" s="134">
        <f t="shared" si="4"/>
        <v>72</v>
      </c>
      <c r="E90" s="135">
        <v>33</v>
      </c>
      <c r="F90" s="135">
        <v>0</v>
      </c>
      <c r="G90" s="135">
        <v>1</v>
      </c>
      <c r="H90" s="135">
        <v>34</v>
      </c>
      <c r="I90" s="135">
        <v>58</v>
      </c>
      <c r="J90" s="135">
        <v>130</v>
      </c>
      <c r="K90" s="135">
        <v>8</v>
      </c>
      <c r="L90" s="135">
        <v>14</v>
      </c>
      <c r="M90" s="135">
        <v>4</v>
      </c>
      <c r="N90" s="135">
        <v>31</v>
      </c>
      <c r="O90" s="135">
        <v>0</v>
      </c>
      <c r="P90" s="135">
        <v>4</v>
      </c>
      <c r="Q90" s="135">
        <v>283</v>
      </c>
      <c r="R90" s="135">
        <v>494</v>
      </c>
      <c r="S90" s="136">
        <f t="shared" si="5"/>
        <v>0.57287449392712553</v>
      </c>
    </row>
    <row r="91" spans="1:19" s="30" customFormat="1" ht="14.45" customHeight="1" x14ac:dyDescent="0.25">
      <c r="A91" s="65">
        <v>50</v>
      </c>
      <c r="B91" s="66">
        <v>37</v>
      </c>
      <c r="C91" s="67" t="s">
        <v>128</v>
      </c>
      <c r="D91" s="140">
        <f t="shared" si="4"/>
        <v>83</v>
      </c>
      <c r="E91" s="141">
        <v>29</v>
      </c>
      <c r="F91" s="141">
        <v>0</v>
      </c>
      <c r="G91" s="141">
        <v>0</v>
      </c>
      <c r="H91" s="141">
        <v>29</v>
      </c>
      <c r="I91" s="141">
        <v>33</v>
      </c>
      <c r="J91" s="141">
        <v>126</v>
      </c>
      <c r="K91" s="141">
        <v>7</v>
      </c>
      <c r="L91" s="141">
        <v>13</v>
      </c>
      <c r="M91" s="141">
        <v>7</v>
      </c>
      <c r="N91" s="141">
        <v>43</v>
      </c>
      <c r="O91" s="141">
        <v>0</v>
      </c>
      <c r="P91" s="141">
        <v>4</v>
      </c>
      <c r="Q91" s="141">
        <v>262</v>
      </c>
      <c r="R91" s="141">
        <v>494</v>
      </c>
      <c r="S91" s="142">
        <f t="shared" si="5"/>
        <v>0.53036437246963564</v>
      </c>
    </row>
    <row r="92" spans="1:19" s="30" customFormat="1" ht="14.45" customHeight="1" x14ac:dyDescent="0.25">
      <c r="A92" s="59" t="s">
        <v>127</v>
      </c>
      <c r="B92" s="60">
        <v>37</v>
      </c>
      <c r="C92" s="61" t="s">
        <v>11</v>
      </c>
      <c r="D92" s="137">
        <f t="shared" si="4"/>
        <v>165</v>
      </c>
      <c r="E92" s="138">
        <v>62</v>
      </c>
      <c r="F92" s="138">
        <v>0</v>
      </c>
      <c r="G92" s="138">
        <v>1</v>
      </c>
      <c r="H92" s="138">
        <v>63</v>
      </c>
      <c r="I92" s="138">
        <v>91</v>
      </c>
      <c r="J92" s="138">
        <v>256</v>
      </c>
      <c r="K92" s="138">
        <v>15</v>
      </c>
      <c r="L92" s="138">
        <v>27</v>
      </c>
      <c r="M92" s="138">
        <v>11</v>
      </c>
      <c r="N92" s="138">
        <v>74</v>
      </c>
      <c r="O92" s="138">
        <v>0</v>
      </c>
      <c r="P92" s="138">
        <v>8</v>
      </c>
      <c r="Q92" s="138">
        <v>545</v>
      </c>
      <c r="R92" s="138">
        <v>988</v>
      </c>
      <c r="S92" s="139">
        <f t="shared" si="5"/>
        <v>0.55161943319838058</v>
      </c>
    </row>
    <row r="93" spans="1:19" s="30" customFormat="1" ht="14.45" customHeight="1" x14ac:dyDescent="0.25">
      <c r="A93" s="65">
        <v>51</v>
      </c>
      <c r="B93" s="66">
        <v>38</v>
      </c>
      <c r="C93" s="67" t="s">
        <v>126</v>
      </c>
      <c r="D93" s="140">
        <f t="shared" si="4"/>
        <v>4</v>
      </c>
      <c r="E93" s="141">
        <v>68</v>
      </c>
      <c r="F93" s="141">
        <v>0</v>
      </c>
      <c r="G93" s="141">
        <v>1</v>
      </c>
      <c r="H93" s="141">
        <v>69</v>
      </c>
      <c r="I93" s="141">
        <v>54</v>
      </c>
      <c r="J93" s="141">
        <v>121</v>
      </c>
      <c r="K93" s="141">
        <v>7</v>
      </c>
      <c r="L93" s="141">
        <v>117</v>
      </c>
      <c r="M93" s="141">
        <v>6</v>
      </c>
      <c r="N93" s="141">
        <v>4</v>
      </c>
      <c r="O93" s="141">
        <v>0</v>
      </c>
      <c r="P93" s="141">
        <v>7</v>
      </c>
      <c r="Q93" s="141">
        <v>385</v>
      </c>
      <c r="R93" s="141">
        <v>637</v>
      </c>
      <c r="S93" s="142">
        <f t="shared" si="5"/>
        <v>0.60439560439560436</v>
      </c>
    </row>
    <row r="94" spans="1:19" s="30" customFormat="1" ht="14.45" customHeight="1" x14ac:dyDescent="0.25">
      <c r="A94" s="59" t="s">
        <v>127</v>
      </c>
      <c r="B94" s="60">
        <v>38</v>
      </c>
      <c r="C94" s="61" t="s">
        <v>9</v>
      </c>
      <c r="D94" s="137">
        <f t="shared" si="4"/>
        <v>4</v>
      </c>
      <c r="E94" s="138">
        <v>68</v>
      </c>
      <c r="F94" s="138">
        <v>0</v>
      </c>
      <c r="G94" s="138">
        <v>1</v>
      </c>
      <c r="H94" s="138">
        <v>69</v>
      </c>
      <c r="I94" s="138">
        <v>54</v>
      </c>
      <c r="J94" s="138">
        <v>121</v>
      </c>
      <c r="K94" s="138">
        <v>7</v>
      </c>
      <c r="L94" s="138">
        <v>117</v>
      </c>
      <c r="M94" s="138">
        <v>6</v>
      </c>
      <c r="N94" s="138">
        <v>4</v>
      </c>
      <c r="O94" s="138">
        <v>0</v>
      </c>
      <c r="P94" s="138">
        <v>7</v>
      </c>
      <c r="Q94" s="138">
        <v>385</v>
      </c>
      <c r="R94" s="138">
        <v>637</v>
      </c>
      <c r="S94" s="139">
        <f t="shared" si="5"/>
        <v>0.60439560439560436</v>
      </c>
    </row>
    <row r="95" spans="1:19" s="30" customFormat="1" ht="14.45" customHeight="1" x14ac:dyDescent="0.25">
      <c r="A95" s="65">
        <v>52</v>
      </c>
      <c r="B95" s="66">
        <v>39</v>
      </c>
      <c r="C95" s="67" t="s">
        <v>126</v>
      </c>
      <c r="D95" s="140">
        <f t="shared" si="4"/>
        <v>0</v>
      </c>
      <c r="E95" s="141">
        <v>34</v>
      </c>
      <c r="F95" s="141">
        <v>2</v>
      </c>
      <c r="G95" s="141">
        <v>1</v>
      </c>
      <c r="H95" s="141">
        <v>37</v>
      </c>
      <c r="I95" s="141">
        <v>31</v>
      </c>
      <c r="J95" s="141">
        <v>37</v>
      </c>
      <c r="K95" s="141">
        <v>1</v>
      </c>
      <c r="L95" s="141">
        <v>35</v>
      </c>
      <c r="M95" s="141">
        <v>0</v>
      </c>
      <c r="N95" s="141">
        <v>6</v>
      </c>
      <c r="O95" s="141">
        <v>0</v>
      </c>
      <c r="P95" s="141">
        <v>0</v>
      </c>
      <c r="Q95" s="141">
        <v>147</v>
      </c>
      <c r="R95" s="141">
        <v>282</v>
      </c>
      <c r="S95" s="142">
        <f t="shared" si="5"/>
        <v>0.52127659574468088</v>
      </c>
    </row>
    <row r="96" spans="1:19" s="30" customFormat="1" ht="14.45" customHeight="1" x14ac:dyDescent="0.25">
      <c r="A96" s="59" t="s">
        <v>127</v>
      </c>
      <c r="B96" s="60">
        <v>39</v>
      </c>
      <c r="C96" s="61" t="s">
        <v>9</v>
      </c>
      <c r="D96" s="137">
        <f t="shared" si="4"/>
        <v>0</v>
      </c>
      <c r="E96" s="138">
        <v>34</v>
      </c>
      <c r="F96" s="138">
        <v>2</v>
      </c>
      <c r="G96" s="138">
        <v>1</v>
      </c>
      <c r="H96" s="138">
        <v>37</v>
      </c>
      <c r="I96" s="138">
        <v>31</v>
      </c>
      <c r="J96" s="138">
        <v>37</v>
      </c>
      <c r="K96" s="138">
        <v>1</v>
      </c>
      <c r="L96" s="138">
        <v>35</v>
      </c>
      <c r="M96" s="138">
        <v>0</v>
      </c>
      <c r="N96" s="138">
        <v>6</v>
      </c>
      <c r="O96" s="138">
        <v>0</v>
      </c>
      <c r="P96" s="138">
        <v>0</v>
      </c>
      <c r="Q96" s="138">
        <v>147</v>
      </c>
      <c r="R96" s="138">
        <v>282</v>
      </c>
      <c r="S96" s="139">
        <f t="shared" si="5"/>
        <v>0.52127659574468088</v>
      </c>
    </row>
    <row r="97" spans="1:19" s="30" customFormat="1" ht="14.45" customHeight="1" x14ac:dyDescent="0.25">
      <c r="A97" s="65">
        <v>53</v>
      </c>
      <c r="B97" s="66">
        <v>40</v>
      </c>
      <c r="C97" s="67" t="s">
        <v>126</v>
      </c>
      <c r="D97" s="140">
        <f t="shared" si="4"/>
        <v>18</v>
      </c>
      <c r="E97" s="141">
        <v>66</v>
      </c>
      <c r="F97" s="141">
        <v>0</v>
      </c>
      <c r="G97" s="141">
        <v>2</v>
      </c>
      <c r="H97" s="141">
        <v>68</v>
      </c>
      <c r="I97" s="141">
        <v>86</v>
      </c>
      <c r="J97" s="141">
        <v>39</v>
      </c>
      <c r="K97" s="141">
        <v>3</v>
      </c>
      <c r="L97" s="141">
        <v>16</v>
      </c>
      <c r="M97" s="141">
        <v>0</v>
      </c>
      <c r="N97" s="141">
        <v>28</v>
      </c>
      <c r="O97" s="141">
        <v>0</v>
      </c>
      <c r="P97" s="141">
        <v>4</v>
      </c>
      <c r="Q97" s="141">
        <v>244</v>
      </c>
      <c r="R97" s="141">
        <v>533</v>
      </c>
      <c r="S97" s="142">
        <f t="shared" si="5"/>
        <v>0.45778611632270166</v>
      </c>
    </row>
    <row r="98" spans="1:19" s="30" customFormat="1" ht="14.45" customHeight="1" x14ac:dyDescent="0.25">
      <c r="A98" s="77" t="s">
        <v>127</v>
      </c>
      <c r="B98" s="78">
        <v>40</v>
      </c>
      <c r="C98" s="79" t="s">
        <v>9</v>
      </c>
      <c r="D98" s="152">
        <f t="shared" si="4"/>
        <v>18</v>
      </c>
      <c r="E98" s="145">
        <v>66</v>
      </c>
      <c r="F98" s="145">
        <v>0</v>
      </c>
      <c r="G98" s="145">
        <v>2</v>
      </c>
      <c r="H98" s="145">
        <v>68</v>
      </c>
      <c r="I98" s="145">
        <v>86</v>
      </c>
      <c r="J98" s="145">
        <v>39</v>
      </c>
      <c r="K98" s="145">
        <v>3</v>
      </c>
      <c r="L98" s="145">
        <v>16</v>
      </c>
      <c r="M98" s="145">
        <v>0</v>
      </c>
      <c r="N98" s="145">
        <v>28</v>
      </c>
      <c r="O98" s="145">
        <v>0</v>
      </c>
      <c r="P98" s="145">
        <v>4</v>
      </c>
      <c r="Q98" s="145">
        <v>244</v>
      </c>
      <c r="R98" s="145">
        <v>533</v>
      </c>
      <c r="S98" s="146">
        <f t="shared" si="5"/>
        <v>0.45778611632270166</v>
      </c>
    </row>
    <row r="99" spans="1:19" ht="11.1" customHeight="1" x14ac:dyDescent="0.25">
      <c r="A99" s="46"/>
      <c r="B99" s="47"/>
      <c r="C99" s="46"/>
      <c r="D99" s="48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50"/>
      <c r="P99" s="50"/>
      <c r="Q99" s="50"/>
      <c r="R99" s="50"/>
      <c r="S99" s="51"/>
    </row>
    <row r="100" spans="1:19" ht="15" customHeight="1" x14ac:dyDescent="0.3">
      <c r="A100" s="427" t="s">
        <v>43</v>
      </c>
      <c r="B100" s="405"/>
      <c r="C100" s="406"/>
      <c r="D100" s="402" t="s">
        <v>35</v>
      </c>
      <c r="E100" s="404" t="s">
        <v>234</v>
      </c>
      <c r="F100" s="405"/>
      <c r="G100" s="405"/>
      <c r="H100" s="405"/>
      <c r="I100" s="405"/>
      <c r="J100" s="405"/>
      <c r="K100" s="405"/>
      <c r="L100" s="405"/>
      <c r="M100" s="405"/>
      <c r="N100" s="405"/>
      <c r="O100" s="405"/>
      <c r="P100" s="406"/>
      <c r="Q100" s="407" t="s">
        <v>39</v>
      </c>
      <c r="R100" s="407" t="s">
        <v>211</v>
      </c>
      <c r="S100" s="366" t="s">
        <v>33</v>
      </c>
    </row>
    <row r="101" spans="1:19" ht="15.75" customHeight="1" x14ac:dyDescent="0.25">
      <c r="A101" s="431" t="s">
        <v>123</v>
      </c>
      <c r="B101" s="425" t="s">
        <v>25</v>
      </c>
      <c r="C101" s="425" t="s">
        <v>26</v>
      </c>
      <c r="D101" s="360"/>
      <c r="E101" s="14"/>
      <c r="F101" s="7"/>
      <c r="G101" s="52" t="s">
        <v>38</v>
      </c>
      <c r="H101" s="410" t="s">
        <v>34</v>
      </c>
      <c r="I101" s="3"/>
      <c r="J101" s="7"/>
      <c r="K101" s="35"/>
      <c r="L101" s="7"/>
      <c r="M101" s="7"/>
      <c r="N101" s="7"/>
      <c r="O101" s="43"/>
      <c r="P101" s="96"/>
      <c r="Q101" s="408"/>
      <c r="R101" s="408"/>
      <c r="S101" s="367"/>
    </row>
    <row r="102" spans="1:19" ht="15.75" customHeight="1" x14ac:dyDescent="0.25">
      <c r="A102" s="432"/>
      <c r="B102" s="360"/>
      <c r="C102" s="360"/>
      <c r="D102" s="360"/>
      <c r="E102" s="14"/>
      <c r="F102" s="7"/>
      <c r="G102" s="7"/>
      <c r="H102" s="410"/>
      <c r="I102" s="3"/>
      <c r="J102" s="7"/>
      <c r="K102" s="35"/>
      <c r="L102" s="7"/>
      <c r="M102" s="7"/>
      <c r="N102" s="7"/>
      <c r="O102" s="7"/>
      <c r="P102" s="12"/>
      <c r="Q102" s="408"/>
      <c r="R102" s="408"/>
      <c r="S102" s="367"/>
    </row>
    <row r="103" spans="1:19" ht="15.75" x14ac:dyDescent="0.25">
      <c r="A103" s="432"/>
      <c r="B103" s="360"/>
      <c r="C103" s="360"/>
      <c r="D103" s="360"/>
      <c r="E103" s="14"/>
      <c r="F103" s="7"/>
      <c r="G103" s="7"/>
      <c r="H103" s="7"/>
      <c r="I103" s="3"/>
      <c r="J103" s="7"/>
      <c r="K103" s="35"/>
      <c r="L103" s="8"/>
      <c r="M103" s="7"/>
      <c r="N103" s="7"/>
      <c r="O103" s="8"/>
      <c r="P103" s="13"/>
      <c r="Q103" s="408"/>
      <c r="R103" s="408"/>
      <c r="S103" s="367"/>
    </row>
    <row r="104" spans="1:19" ht="15" customHeight="1" x14ac:dyDescent="0.25">
      <c r="A104" s="433"/>
      <c r="B104" s="360"/>
      <c r="C104" s="426"/>
      <c r="D104" s="403"/>
      <c r="E104" s="296" t="s">
        <v>0</v>
      </c>
      <c r="F104" s="296" t="s">
        <v>2</v>
      </c>
      <c r="G104" s="296" t="s">
        <v>8</v>
      </c>
      <c r="H104" s="294" t="s">
        <v>34</v>
      </c>
      <c r="I104" s="294" t="s">
        <v>1</v>
      </c>
      <c r="J104" s="294" t="s">
        <v>3</v>
      </c>
      <c r="K104" s="294" t="s">
        <v>4</v>
      </c>
      <c r="L104" s="294" t="s">
        <v>5</v>
      </c>
      <c r="M104" s="294" t="s">
        <v>6</v>
      </c>
      <c r="N104" s="294" t="s">
        <v>7</v>
      </c>
      <c r="O104" s="294" t="s">
        <v>32</v>
      </c>
      <c r="P104" s="295" t="s">
        <v>40</v>
      </c>
      <c r="Q104" s="409"/>
      <c r="R104" s="409"/>
      <c r="S104" s="368"/>
    </row>
    <row r="105" spans="1:19" s="30" customFormat="1" ht="15.2" customHeight="1" x14ac:dyDescent="0.25">
      <c r="A105" s="429" t="s">
        <v>127</v>
      </c>
      <c r="B105" s="428">
        <v>37</v>
      </c>
      <c r="C105" s="434">
        <v>53</v>
      </c>
      <c r="D105" s="163">
        <v>654</v>
      </c>
      <c r="E105" s="164">
        <f t="shared" ref="E105:R105" si="6">SUM(E9:E98)/2</f>
        <v>4377</v>
      </c>
      <c r="F105" s="164">
        <f t="shared" si="6"/>
        <v>58</v>
      </c>
      <c r="G105" s="164">
        <f t="shared" si="6"/>
        <v>58</v>
      </c>
      <c r="H105" s="177">
        <f t="shared" si="6"/>
        <v>4493</v>
      </c>
      <c r="I105" s="178">
        <f t="shared" si="6"/>
        <v>3839</v>
      </c>
      <c r="J105" s="178">
        <f t="shared" si="6"/>
        <v>3625</v>
      </c>
      <c r="K105" s="178">
        <f t="shared" si="6"/>
        <v>318</v>
      </c>
      <c r="L105" s="178">
        <f t="shared" si="6"/>
        <v>1347</v>
      </c>
      <c r="M105" s="178">
        <f t="shared" si="6"/>
        <v>119</v>
      </c>
      <c r="N105" s="179">
        <f t="shared" si="6"/>
        <v>736</v>
      </c>
      <c r="O105" s="164">
        <f t="shared" si="6"/>
        <v>5</v>
      </c>
      <c r="P105" s="164">
        <f t="shared" si="6"/>
        <v>264</v>
      </c>
      <c r="Q105" s="165">
        <f>SUM(H105:P105)</f>
        <v>14746</v>
      </c>
      <c r="R105" s="164">
        <f t="shared" si="6"/>
        <v>24600</v>
      </c>
      <c r="S105" s="166">
        <f>Q105/R105</f>
        <v>0.59943089430894314</v>
      </c>
    </row>
    <row r="106" spans="1:19" s="30" customFormat="1" ht="15.2" customHeight="1" x14ac:dyDescent="0.25">
      <c r="A106" s="430"/>
      <c r="B106" s="428"/>
      <c r="C106" s="435"/>
      <c r="D106" s="167">
        <f t="shared" ref="D106:Q106" si="7">D105/$Q105</f>
        <v>4.4351010443510107E-2</v>
      </c>
      <c r="E106" s="167">
        <f t="shared" si="7"/>
        <v>0.29682625796826256</v>
      </c>
      <c r="F106" s="167">
        <f t="shared" si="7"/>
        <v>3.9332700393327003E-3</v>
      </c>
      <c r="G106" s="167">
        <f t="shared" si="7"/>
        <v>3.9332700393327003E-3</v>
      </c>
      <c r="H106" s="167">
        <f t="shared" si="7"/>
        <v>0.304692798046928</v>
      </c>
      <c r="I106" s="167">
        <f t="shared" si="7"/>
        <v>0.26034178760341786</v>
      </c>
      <c r="J106" s="167">
        <f t="shared" si="7"/>
        <v>0.24582937745829378</v>
      </c>
      <c r="K106" s="167">
        <f t="shared" si="7"/>
        <v>2.1565170215651703E-2</v>
      </c>
      <c r="L106" s="167">
        <f t="shared" si="7"/>
        <v>9.1346805913468054E-2</v>
      </c>
      <c r="M106" s="167">
        <f t="shared" si="7"/>
        <v>8.0699850806998513E-3</v>
      </c>
      <c r="N106" s="167">
        <f t="shared" si="7"/>
        <v>4.9911840499118405E-2</v>
      </c>
      <c r="O106" s="167">
        <f t="shared" si="7"/>
        <v>3.3907500339075002E-4</v>
      </c>
      <c r="P106" s="167">
        <f t="shared" si="7"/>
        <v>1.7903160179031603E-2</v>
      </c>
      <c r="Q106" s="168">
        <f t="shared" si="7"/>
        <v>1</v>
      </c>
    </row>
    <row r="107" spans="1:19" ht="11.1" customHeight="1" x14ac:dyDescent="0.25">
      <c r="B107" s="2"/>
      <c r="C107" s="2"/>
      <c r="D107" s="2"/>
    </row>
    <row r="108" spans="1:19" ht="15" customHeight="1" x14ac:dyDescent="0.3">
      <c r="A108" s="427" t="s">
        <v>43</v>
      </c>
      <c r="B108" s="405"/>
      <c r="C108" s="406"/>
      <c r="D108" s="402" t="s">
        <v>35</v>
      </c>
      <c r="E108" s="404" t="s">
        <v>235</v>
      </c>
      <c r="F108" s="405"/>
      <c r="G108" s="405"/>
      <c r="H108" s="405"/>
      <c r="I108" s="405"/>
      <c r="J108" s="405"/>
      <c r="K108" s="405"/>
      <c r="L108" s="405"/>
      <c r="M108" s="405"/>
      <c r="N108" s="405"/>
      <c r="O108" s="405"/>
      <c r="P108" s="406"/>
      <c r="Q108" s="407" t="s">
        <v>39</v>
      </c>
      <c r="R108" s="407" t="s">
        <v>211</v>
      </c>
      <c r="S108" s="366" t="s">
        <v>33</v>
      </c>
    </row>
    <row r="109" spans="1:19" ht="15.75" customHeight="1" x14ac:dyDescent="0.25">
      <c r="A109" s="431" t="s">
        <v>123</v>
      </c>
      <c r="B109" s="425" t="s">
        <v>25</v>
      </c>
      <c r="C109" s="425" t="s">
        <v>26</v>
      </c>
      <c r="D109" s="360"/>
      <c r="E109" s="415"/>
      <c r="F109" s="416"/>
      <c r="G109" s="421"/>
      <c r="H109" s="416"/>
      <c r="I109" s="35"/>
      <c r="J109" s="7"/>
      <c r="K109" s="35"/>
      <c r="L109" s="7"/>
      <c r="M109" s="7"/>
      <c r="N109" s="7"/>
      <c r="O109" s="43"/>
      <c r="P109" s="96"/>
      <c r="Q109" s="408"/>
      <c r="R109" s="408"/>
      <c r="S109" s="367"/>
    </row>
    <row r="110" spans="1:19" ht="15.75" x14ac:dyDescent="0.25">
      <c r="A110" s="432"/>
      <c r="B110" s="360"/>
      <c r="C110" s="360"/>
      <c r="D110" s="360"/>
      <c r="E110" s="417"/>
      <c r="F110" s="418"/>
      <c r="G110" s="422"/>
      <c r="H110" s="418"/>
      <c r="I110" s="35"/>
      <c r="J110" s="7"/>
      <c r="K110" s="35"/>
      <c r="L110" s="7"/>
      <c r="M110" s="7"/>
      <c r="N110" s="7"/>
      <c r="O110" s="7"/>
      <c r="P110" s="12"/>
      <c r="Q110" s="408"/>
      <c r="R110" s="408"/>
      <c r="S110" s="367"/>
    </row>
    <row r="111" spans="1:19" ht="15.75" x14ac:dyDescent="0.25">
      <c r="A111" s="432"/>
      <c r="B111" s="360"/>
      <c r="C111" s="360"/>
      <c r="D111" s="360"/>
      <c r="E111" s="417"/>
      <c r="F111" s="418"/>
      <c r="G111" s="422"/>
      <c r="H111" s="418"/>
      <c r="I111" s="35"/>
      <c r="J111" s="7"/>
      <c r="K111" s="35"/>
      <c r="L111" s="8"/>
      <c r="M111" s="7"/>
      <c r="N111" s="7"/>
      <c r="O111" s="8"/>
      <c r="P111" s="13"/>
      <c r="Q111" s="408"/>
      <c r="R111" s="408"/>
      <c r="S111" s="367"/>
    </row>
    <row r="112" spans="1:19" ht="15.2" customHeight="1" x14ac:dyDescent="0.25">
      <c r="A112" s="433"/>
      <c r="B112" s="360"/>
      <c r="C112" s="426"/>
      <c r="D112" s="403"/>
      <c r="E112" s="419" t="s">
        <v>0</v>
      </c>
      <c r="F112" s="420"/>
      <c r="G112" s="420" t="s">
        <v>2</v>
      </c>
      <c r="H112" s="420"/>
      <c r="I112" s="296" t="s">
        <v>1</v>
      </c>
      <c r="J112" s="296" t="s">
        <v>3</v>
      </c>
      <c r="K112" s="296" t="s">
        <v>4</v>
      </c>
      <c r="L112" s="294" t="s">
        <v>5</v>
      </c>
      <c r="M112" s="296" t="s">
        <v>6</v>
      </c>
      <c r="N112" s="296" t="s">
        <v>7</v>
      </c>
      <c r="O112" s="294" t="s">
        <v>32</v>
      </c>
      <c r="P112" s="295" t="s">
        <v>40</v>
      </c>
      <c r="Q112" s="409"/>
      <c r="R112" s="409"/>
      <c r="S112" s="368"/>
    </row>
    <row r="113" spans="1:19" s="30" customFormat="1" ht="15.2" customHeight="1" x14ac:dyDescent="0.25">
      <c r="A113" s="429" t="s">
        <v>127</v>
      </c>
      <c r="B113" s="428">
        <v>37</v>
      </c>
      <c r="C113" s="434">
        <v>53</v>
      </c>
      <c r="D113" s="163">
        <v>567</v>
      </c>
      <c r="E113" s="411">
        <f>ROUND(G105/2,0)+E105</f>
        <v>4406</v>
      </c>
      <c r="F113" s="412"/>
      <c r="G113" s="411">
        <f>INT(G105/2)+F105</f>
        <v>87</v>
      </c>
      <c r="H113" s="412"/>
      <c r="I113" s="155">
        <f t="shared" ref="I113:P113" si="8">I105</f>
        <v>3839</v>
      </c>
      <c r="J113" s="155">
        <f t="shared" si="8"/>
        <v>3625</v>
      </c>
      <c r="K113" s="155">
        <f t="shared" si="8"/>
        <v>318</v>
      </c>
      <c r="L113" s="155">
        <f t="shared" si="8"/>
        <v>1347</v>
      </c>
      <c r="M113" s="155">
        <f t="shared" si="8"/>
        <v>119</v>
      </c>
      <c r="N113" s="155">
        <f t="shared" si="8"/>
        <v>736</v>
      </c>
      <c r="O113" s="154">
        <f t="shared" si="8"/>
        <v>5</v>
      </c>
      <c r="P113" s="154">
        <f t="shared" si="8"/>
        <v>264</v>
      </c>
      <c r="Q113" s="169">
        <f>INT(SUM(E112:P113))</f>
        <v>14746</v>
      </c>
      <c r="R113" s="154">
        <f>R105</f>
        <v>24600</v>
      </c>
      <c r="S113" s="170">
        <f>Q113/R113</f>
        <v>0.59943089430894314</v>
      </c>
    </row>
    <row r="114" spans="1:19" s="30" customFormat="1" ht="15.2" customHeight="1" x14ac:dyDescent="0.25">
      <c r="A114" s="430"/>
      <c r="B114" s="428"/>
      <c r="C114" s="435"/>
      <c r="D114" s="167">
        <v>3.8451105384511054E-2</v>
      </c>
      <c r="E114" s="413">
        <v>0.29879289298792894</v>
      </c>
      <c r="F114" s="414"/>
      <c r="G114" s="413">
        <v>5.8999050589990509E-3</v>
      </c>
      <c r="H114" s="414"/>
      <c r="I114" s="167">
        <v>0.26034178760341786</v>
      </c>
      <c r="J114" s="167">
        <v>0.24582937745829378</v>
      </c>
      <c r="K114" s="167">
        <v>2.1565170215651703E-2</v>
      </c>
      <c r="L114" s="167">
        <v>9.1346805913468054E-2</v>
      </c>
      <c r="M114" s="167">
        <v>8.0699850806998513E-3</v>
      </c>
      <c r="N114" s="167">
        <v>4.9911840499118405E-2</v>
      </c>
      <c r="O114" s="167">
        <v>3.3907500339075002E-4</v>
      </c>
      <c r="P114" s="167">
        <v>1.7903160179031603E-2</v>
      </c>
      <c r="Q114" s="168">
        <v>1</v>
      </c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</sheetData>
  <sortState ref="A9:N99">
    <sortCondition ref="B9:B99"/>
    <sortCondition ref="C9:C99"/>
  </sortState>
  <mergeCells count="40">
    <mergeCell ref="B5:C7"/>
    <mergeCell ref="C109:C112"/>
    <mergeCell ref="A108:C108"/>
    <mergeCell ref="B109:B112"/>
    <mergeCell ref="B113:B114"/>
    <mergeCell ref="A113:A114"/>
    <mergeCell ref="A109:A112"/>
    <mergeCell ref="C113:C114"/>
    <mergeCell ref="B101:B104"/>
    <mergeCell ref="B105:B106"/>
    <mergeCell ref="A101:A104"/>
    <mergeCell ref="A105:A106"/>
    <mergeCell ref="C101:C104"/>
    <mergeCell ref="C105:C106"/>
    <mergeCell ref="A100:C100"/>
    <mergeCell ref="S108:S112"/>
    <mergeCell ref="G113:H113"/>
    <mergeCell ref="G114:H114"/>
    <mergeCell ref="E109:F111"/>
    <mergeCell ref="E112:F112"/>
    <mergeCell ref="E113:F113"/>
    <mergeCell ref="E114:F114"/>
    <mergeCell ref="G109:H111"/>
    <mergeCell ref="G112:H112"/>
    <mergeCell ref="D108:D112"/>
    <mergeCell ref="E108:P108"/>
    <mergeCell ref="Q108:Q112"/>
    <mergeCell ref="S4:S8"/>
    <mergeCell ref="D100:D104"/>
    <mergeCell ref="E100:P100"/>
    <mergeCell ref="H101:H102"/>
    <mergeCell ref="Q100:Q104"/>
    <mergeCell ref="R100:R104"/>
    <mergeCell ref="S100:S104"/>
    <mergeCell ref="E4:P4"/>
    <mergeCell ref="D4:D8"/>
    <mergeCell ref="H5:H6"/>
    <mergeCell ref="Q4:Q8"/>
    <mergeCell ref="R4:R8"/>
    <mergeCell ref="R108:R112"/>
  </mergeCells>
  <phoneticPr fontId="9" type="noConversion"/>
  <conditionalFormatting sqref="H10:N10">
    <cfRule type="cellIs" dxfId="2952" priority="153" operator="equal">
      <formula>LARGE($H10:$N10,2)</formula>
    </cfRule>
    <cfRule type="cellIs" dxfId="2951" priority="154" operator="equal">
      <formula>LARGE($H10:$N10,1)</formula>
    </cfRule>
  </conditionalFormatting>
  <conditionalFormatting sqref="E113:N113">
    <cfRule type="cellIs" dxfId="2950" priority="75" operator="equal">
      <formula>LARGE($E113:$N113,2)</formula>
    </cfRule>
    <cfRule type="cellIs" dxfId="2949" priority="76" operator="equal">
      <formula>LARGE($E113:$N113,1)</formula>
    </cfRule>
  </conditionalFormatting>
  <conditionalFormatting sqref="H13:N13">
    <cfRule type="cellIs" dxfId="2948" priority="73" operator="equal">
      <formula>LARGE($H13:$N13,2)</formula>
    </cfRule>
    <cfRule type="cellIs" dxfId="2947" priority="74" operator="equal">
      <formula>LARGE($H13:$N13,1)</formula>
    </cfRule>
  </conditionalFormatting>
  <conditionalFormatting sqref="H23:N23">
    <cfRule type="cellIs" dxfId="2946" priority="71" operator="equal">
      <formula>LARGE($H23:$N23,2)</formula>
    </cfRule>
    <cfRule type="cellIs" dxfId="2945" priority="72" operator="equal">
      <formula>LARGE($H23:$N23,1)</formula>
    </cfRule>
  </conditionalFormatting>
  <conditionalFormatting sqref="H20:N20">
    <cfRule type="cellIs" dxfId="2944" priority="69" operator="equal">
      <formula>LARGE($H20:$N20,2)</formula>
    </cfRule>
    <cfRule type="cellIs" dxfId="2943" priority="70" operator="equal">
      <formula>LARGE($H20:$N20,1)</formula>
    </cfRule>
  </conditionalFormatting>
  <conditionalFormatting sqref="H17:N17">
    <cfRule type="cellIs" dxfId="2942" priority="67" operator="equal">
      <formula>LARGE($H17:$N17,2)</formula>
    </cfRule>
    <cfRule type="cellIs" dxfId="2941" priority="68" operator="equal">
      <formula>LARGE($H17:$N17,1)</formula>
    </cfRule>
  </conditionalFormatting>
  <conditionalFormatting sqref="H38:N38">
    <cfRule type="cellIs" dxfId="2940" priority="65" operator="equal">
      <formula>LARGE($H38:$N38,2)</formula>
    </cfRule>
    <cfRule type="cellIs" dxfId="2939" priority="66" operator="equal">
      <formula>LARGE($H38:$N38,1)</formula>
    </cfRule>
  </conditionalFormatting>
  <conditionalFormatting sqref="H34:N34">
    <cfRule type="cellIs" dxfId="2938" priority="63" operator="equal">
      <formula>LARGE($H34:$N34,2)</formula>
    </cfRule>
    <cfRule type="cellIs" dxfId="2937" priority="64" operator="equal">
      <formula>LARGE($H34:$N34,1)</formula>
    </cfRule>
  </conditionalFormatting>
  <conditionalFormatting sqref="H29:N29">
    <cfRule type="cellIs" dxfId="2936" priority="61" operator="equal">
      <formula>LARGE($H29:$N29,2)</formula>
    </cfRule>
    <cfRule type="cellIs" dxfId="2935" priority="62" operator="equal">
      <formula>LARGE($H29:$N29,1)</formula>
    </cfRule>
  </conditionalFormatting>
  <conditionalFormatting sqref="H27:N27">
    <cfRule type="cellIs" dxfId="2934" priority="59" operator="equal">
      <formula>LARGE($H27:$N27,2)</formula>
    </cfRule>
    <cfRule type="cellIs" dxfId="2933" priority="60" operator="equal">
      <formula>LARGE($H27:$N27,1)</formula>
    </cfRule>
  </conditionalFormatting>
  <conditionalFormatting sqref="H32:N32">
    <cfRule type="cellIs" dxfId="2932" priority="57" operator="equal">
      <formula>LARGE($H32:$N32,2)</formula>
    </cfRule>
    <cfRule type="cellIs" dxfId="2931" priority="58" operator="equal">
      <formula>LARGE($H32:$N32,1)</formula>
    </cfRule>
  </conditionalFormatting>
  <conditionalFormatting sqref="H36:N36">
    <cfRule type="cellIs" dxfId="2930" priority="55" operator="equal">
      <formula>LARGE($H36:$N36,2)</formula>
    </cfRule>
    <cfRule type="cellIs" dxfId="2929" priority="56" operator="equal">
      <formula>LARGE($H36:$N36,1)</formula>
    </cfRule>
  </conditionalFormatting>
  <conditionalFormatting sqref="H54:N54">
    <cfRule type="cellIs" dxfId="2928" priority="53" operator="equal">
      <formula>LARGE($H54:$N54,2)</formula>
    </cfRule>
    <cfRule type="cellIs" dxfId="2927" priority="54" operator="equal">
      <formula>LARGE($H54:$N54,1)</formula>
    </cfRule>
  </conditionalFormatting>
  <conditionalFormatting sqref="H48:N48">
    <cfRule type="cellIs" dxfId="2926" priority="51" operator="equal">
      <formula>LARGE($H48:$N48,2)</formula>
    </cfRule>
    <cfRule type="cellIs" dxfId="2925" priority="52" operator="equal">
      <formula>LARGE($H48:$N48,1)</formula>
    </cfRule>
  </conditionalFormatting>
  <conditionalFormatting sqref="H42:N42">
    <cfRule type="cellIs" dxfId="2924" priority="49" operator="equal">
      <formula>LARGE($H42:$N42,2)</formula>
    </cfRule>
    <cfRule type="cellIs" dxfId="2923" priority="50" operator="equal">
      <formula>LARGE($H42:$N42,1)</formula>
    </cfRule>
  </conditionalFormatting>
  <conditionalFormatting sqref="H40:N40">
    <cfRule type="cellIs" dxfId="2922" priority="47" operator="equal">
      <formula>LARGE($H40:$N40,2)</formula>
    </cfRule>
    <cfRule type="cellIs" dxfId="2921" priority="48" operator="equal">
      <formula>LARGE($H40:$N40,1)</formula>
    </cfRule>
  </conditionalFormatting>
  <conditionalFormatting sqref="H44:N44">
    <cfRule type="cellIs" dxfId="2920" priority="45" operator="equal">
      <formula>LARGE($H44:$N44,2)</formula>
    </cfRule>
    <cfRule type="cellIs" dxfId="2919" priority="46" operator="equal">
      <formula>LARGE($H44:$N44,1)</formula>
    </cfRule>
  </conditionalFormatting>
  <conditionalFormatting sqref="H52:N52">
    <cfRule type="cellIs" dxfId="2918" priority="43" operator="equal">
      <formula>LARGE($H52:$N52,2)</formula>
    </cfRule>
    <cfRule type="cellIs" dxfId="2917" priority="44" operator="equal">
      <formula>LARGE($H52:$N52,1)</formula>
    </cfRule>
  </conditionalFormatting>
  <conditionalFormatting sqref="H50:N50">
    <cfRule type="cellIs" dxfId="2916" priority="41" operator="equal">
      <formula>LARGE($H50:$N50,2)</formula>
    </cfRule>
    <cfRule type="cellIs" dxfId="2915" priority="42" operator="equal">
      <formula>LARGE($H50:$N50,1)</formula>
    </cfRule>
  </conditionalFormatting>
  <conditionalFormatting sqref="H61:N61">
    <cfRule type="cellIs" dxfId="2914" priority="39" operator="equal">
      <formula>LARGE($H61:$N61,2)</formula>
    </cfRule>
    <cfRule type="cellIs" dxfId="2913" priority="40" operator="equal">
      <formula>LARGE($H61:$N61,1)</formula>
    </cfRule>
  </conditionalFormatting>
  <conditionalFormatting sqref="H56:N56">
    <cfRule type="cellIs" dxfId="2912" priority="37" operator="equal">
      <formula>LARGE($H56:$N56,2)</formula>
    </cfRule>
    <cfRule type="cellIs" dxfId="2911" priority="38" operator="equal">
      <formula>LARGE($H56:$N56,1)</formula>
    </cfRule>
  </conditionalFormatting>
  <conditionalFormatting sqref="H59:N59">
    <cfRule type="cellIs" dxfId="2910" priority="35" operator="equal">
      <formula>LARGE($H59:$N59,2)</formula>
    </cfRule>
    <cfRule type="cellIs" dxfId="2909" priority="36" operator="equal">
      <formula>LARGE($H59:$N59,1)</formula>
    </cfRule>
  </conditionalFormatting>
  <conditionalFormatting sqref="H81:N81">
    <cfRule type="cellIs" dxfId="2908" priority="33" operator="equal">
      <formula>LARGE($H81:$N81,2)</formula>
    </cfRule>
    <cfRule type="cellIs" dxfId="2907" priority="34" operator="equal">
      <formula>LARGE($H81:$N81,1)</formula>
    </cfRule>
  </conditionalFormatting>
  <conditionalFormatting sqref="H65:N65">
    <cfRule type="cellIs" dxfId="2906" priority="31" operator="equal">
      <formula>LARGE($H65:$N65,2)</formula>
    </cfRule>
    <cfRule type="cellIs" dxfId="2905" priority="32" operator="equal">
      <formula>LARGE($H65:$N65,1)</formula>
    </cfRule>
  </conditionalFormatting>
  <conditionalFormatting sqref="H63:N63">
    <cfRule type="cellIs" dxfId="2904" priority="29" operator="equal">
      <formula>LARGE($H63:$N63,2)</formula>
    </cfRule>
    <cfRule type="cellIs" dxfId="2903" priority="30" operator="equal">
      <formula>LARGE($H63:$N63,1)</formula>
    </cfRule>
  </conditionalFormatting>
  <conditionalFormatting sqref="H68:N68">
    <cfRule type="cellIs" dxfId="2902" priority="27" operator="equal">
      <formula>LARGE($H68:$N68,2)</formula>
    </cfRule>
    <cfRule type="cellIs" dxfId="2901" priority="28" operator="equal">
      <formula>LARGE($H68:$N68,1)</formula>
    </cfRule>
  </conditionalFormatting>
  <conditionalFormatting sqref="H73:N73">
    <cfRule type="cellIs" dxfId="2900" priority="25" operator="equal">
      <formula>LARGE($H73:$N73,2)</formula>
    </cfRule>
    <cfRule type="cellIs" dxfId="2899" priority="26" operator="equal">
      <formula>LARGE($H73:$N73,1)</formula>
    </cfRule>
  </conditionalFormatting>
  <conditionalFormatting sqref="H71:N71">
    <cfRule type="cellIs" dxfId="2898" priority="23" operator="equal">
      <formula>LARGE($H71:$N71,2)</formula>
    </cfRule>
    <cfRule type="cellIs" dxfId="2897" priority="24" operator="equal">
      <formula>LARGE($H71:$N71,1)</formula>
    </cfRule>
  </conditionalFormatting>
  <conditionalFormatting sqref="H76:N76">
    <cfRule type="cellIs" dxfId="2896" priority="21" operator="equal">
      <formula>LARGE($H76:$N76,2)</formula>
    </cfRule>
    <cfRule type="cellIs" dxfId="2895" priority="22" operator="equal">
      <formula>LARGE($H76:$N76,1)</formula>
    </cfRule>
  </conditionalFormatting>
  <conditionalFormatting sqref="H79:N79">
    <cfRule type="cellIs" dxfId="2894" priority="19" operator="equal">
      <formula>LARGE($H79:$N79,2)</formula>
    </cfRule>
    <cfRule type="cellIs" dxfId="2893" priority="20" operator="equal">
      <formula>LARGE($H79:$N79,1)</formula>
    </cfRule>
  </conditionalFormatting>
  <conditionalFormatting sqref="H89:N89">
    <cfRule type="cellIs" dxfId="2892" priority="17" operator="equal">
      <formula>LARGE($H89:$N89,2)</formula>
    </cfRule>
    <cfRule type="cellIs" dxfId="2891" priority="18" operator="equal">
      <formula>LARGE($H89:$N89,1)</formula>
    </cfRule>
  </conditionalFormatting>
  <conditionalFormatting sqref="H85:N85">
    <cfRule type="cellIs" dxfId="2890" priority="15" operator="equal">
      <formula>LARGE($H85:$N85,2)</formula>
    </cfRule>
    <cfRule type="cellIs" dxfId="2889" priority="16" operator="equal">
      <formula>LARGE($H85:$N85,1)</formula>
    </cfRule>
  </conditionalFormatting>
  <conditionalFormatting sqref="H83:N83">
    <cfRule type="cellIs" dxfId="2888" priority="13" operator="equal">
      <formula>LARGE($H83:$N83,2)</formula>
    </cfRule>
    <cfRule type="cellIs" dxfId="2887" priority="14" operator="equal">
      <formula>LARGE($H83:$N83,1)</formula>
    </cfRule>
  </conditionalFormatting>
  <conditionalFormatting sqref="H87:N87">
    <cfRule type="cellIs" dxfId="2886" priority="11" operator="equal">
      <formula>LARGE($H87:$N87,2)</formula>
    </cfRule>
    <cfRule type="cellIs" dxfId="2885" priority="12" operator="equal">
      <formula>LARGE($H87:$N87,1)</formula>
    </cfRule>
  </conditionalFormatting>
  <conditionalFormatting sqref="H94:N94">
    <cfRule type="cellIs" dxfId="2884" priority="9" operator="equal">
      <formula>LARGE($H94:$N94,2)</formula>
    </cfRule>
    <cfRule type="cellIs" dxfId="2883" priority="10" operator="equal">
      <formula>LARGE($H94:$N94,1)</formula>
    </cfRule>
  </conditionalFormatting>
  <conditionalFormatting sqref="H92:N92">
    <cfRule type="cellIs" dxfId="2882" priority="7" operator="equal">
      <formula>LARGE($H92:$N92,2)</formula>
    </cfRule>
    <cfRule type="cellIs" dxfId="2881" priority="8" operator="equal">
      <formula>LARGE($H92:$N92,1)</formula>
    </cfRule>
  </conditionalFormatting>
  <conditionalFormatting sqref="H96:N96">
    <cfRule type="cellIs" dxfId="2880" priority="5" operator="equal">
      <formula>LARGE($H96:$N96,2)</formula>
    </cfRule>
    <cfRule type="cellIs" dxfId="2879" priority="6" operator="equal">
      <formula>LARGE($H96:$N96,1)</formula>
    </cfRule>
  </conditionalFormatting>
  <conditionalFormatting sqref="H98:N98">
    <cfRule type="cellIs" dxfId="2878" priority="3" operator="equal">
      <formula>LARGE($H98:$N98,2)</formula>
    </cfRule>
    <cfRule type="cellIs" dxfId="2877" priority="4" operator="equal">
      <formula>LARGE($H98:$N98,1)</formula>
    </cfRule>
  </conditionalFormatting>
  <conditionalFormatting sqref="H105:N105">
    <cfRule type="cellIs" dxfId="2876" priority="1" operator="equal">
      <formula>LARGE($H105:$N105,2)</formula>
    </cfRule>
    <cfRule type="cellIs" dxfId="2875" priority="2" operator="equal">
      <formula>LARGE($H105:$N105,1)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2173"/>
  <sheetViews>
    <sheetView view="pageBreakPreview" zoomScaleNormal="106" zoomScaleSheetLayoutView="100" workbookViewId="0">
      <selection activeCell="D38" sqref="D38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0" width="12.140625" customWidth="1"/>
    <col min="11" max="12" width="12.28515625" customWidth="1"/>
    <col min="13" max="14" width="12.425781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5" customHeight="1" x14ac:dyDescent="0.3">
      <c r="B4" s="1"/>
      <c r="C4" s="1"/>
      <c r="D4" s="407" t="s">
        <v>35</v>
      </c>
      <c r="E4" s="520" t="s">
        <v>233</v>
      </c>
      <c r="F4" s="521"/>
      <c r="G4" s="521"/>
      <c r="H4" s="521"/>
      <c r="I4" s="521"/>
      <c r="J4" s="521"/>
      <c r="K4" s="521"/>
      <c r="L4" s="521"/>
      <c r="M4" s="521"/>
      <c r="N4" s="522"/>
      <c r="O4" s="407" t="s">
        <v>39</v>
      </c>
      <c r="P4" s="407" t="s">
        <v>211</v>
      </c>
      <c r="Q4" s="366" t="s">
        <v>33</v>
      </c>
    </row>
    <row r="5" spans="1:17" ht="15.75" x14ac:dyDescent="0.25">
      <c r="B5" s="513" t="s">
        <v>108</v>
      </c>
      <c r="C5" s="513"/>
      <c r="D5" s="364"/>
      <c r="E5" s="14"/>
      <c r="F5" s="7"/>
      <c r="G5" s="52" t="s">
        <v>38</v>
      </c>
      <c r="H5" s="410" t="s">
        <v>34</v>
      </c>
      <c r="I5" s="35"/>
      <c r="J5" s="6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513"/>
      <c r="D6" s="364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24"/>
      <c r="D7" s="364"/>
      <c r="E7" s="15"/>
      <c r="F7" s="8"/>
      <c r="G7" s="8"/>
      <c r="H7" s="8"/>
      <c r="I7" s="35"/>
      <c r="J7" s="7"/>
      <c r="K7" s="8"/>
      <c r="L7" s="8"/>
      <c r="M7" s="319"/>
      <c r="N7" s="320"/>
      <c r="O7" s="408"/>
      <c r="P7" s="408"/>
      <c r="Q7" s="367"/>
    </row>
    <row r="8" spans="1:17" ht="15" customHeight="1" x14ac:dyDescent="0.25">
      <c r="A8" s="279" t="s">
        <v>123</v>
      </c>
      <c r="B8" s="280" t="s">
        <v>36</v>
      </c>
      <c r="C8" s="281" t="s">
        <v>31</v>
      </c>
      <c r="D8" s="365"/>
      <c r="E8" s="305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6</v>
      </c>
      <c r="L8" s="294" t="s">
        <v>7</v>
      </c>
      <c r="M8" s="321" t="s">
        <v>32</v>
      </c>
      <c r="N8" s="322" t="s">
        <v>40</v>
      </c>
      <c r="O8" s="409"/>
      <c r="P8" s="409"/>
      <c r="Q8" s="368"/>
    </row>
    <row r="9" spans="1:17" ht="16.7" customHeight="1" x14ac:dyDescent="0.25">
      <c r="A9" s="53">
        <v>1</v>
      </c>
      <c r="B9" s="54">
        <v>1333</v>
      </c>
      <c r="C9" s="55" t="s">
        <v>126</v>
      </c>
      <c r="D9" s="131">
        <v>0</v>
      </c>
      <c r="E9" s="132">
        <v>77</v>
      </c>
      <c r="F9" s="132">
        <v>3</v>
      </c>
      <c r="G9" s="132">
        <v>0</v>
      </c>
      <c r="H9" s="132">
        <v>80</v>
      </c>
      <c r="I9" s="132">
        <v>182</v>
      </c>
      <c r="J9" s="132">
        <v>5</v>
      </c>
      <c r="K9" s="132">
        <v>26</v>
      </c>
      <c r="L9" s="132">
        <v>30</v>
      </c>
      <c r="M9" s="132">
        <v>0</v>
      </c>
      <c r="N9" s="132">
        <v>0</v>
      </c>
      <c r="O9" s="132">
        <v>323</v>
      </c>
      <c r="P9" s="132">
        <v>505</v>
      </c>
      <c r="Q9" s="133">
        <f t="shared" ref="Q9:Q63" si="0">O9/P9</f>
        <v>0.63960396039603962</v>
      </c>
    </row>
    <row r="10" spans="1:17" ht="16.7" customHeight="1" x14ac:dyDescent="0.25">
      <c r="A10" s="71">
        <v>2</v>
      </c>
      <c r="B10" s="72">
        <v>1333</v>
      </c>
      <c r="C10" s="73" t="s">
        <v>128</v>
      </c>
      <c r="D10" s="134">
        <v>1</v>
      </c>
      <c r="E10" s="135">
        <v>67</v>
      </c>
      <c r="F10" s="135">
        <v>3</v>
      </c>
      <c r="G10" s="135">
        <v>1</v>
      </c>
      <c r="H10" s="135">
        <v>71</v>
      </c>
      <c r="I10" s="135">
        <v>179</v>
      </c>
      <c r="J10" s="135">
        <v>5</v>
      </c>
      <c r="K10" s="135">
        <v>42</v>
      </c>
      <c r="L10" s="135">
        <v>37</v>
      </c>
      <c r="M10" s="135">
        <v>0</v>
      </c>
      <c r="N10" s="135">
        <v>2</v>
      </c>
      <c r="O10" s="135">
        <v>336</v>
      </c>
      <c r="P10" s="135">
        <v>505</v>
      </c>
      <c r="Q10" s="136">
        <f t="shared" si="0"/>
        <v>0.66534653465346538</v>
      </c>
    </row>
    <row r="11" spans="1:17" ht="16.7" customHeight="1" x14ac:dyDescent="0.25">
      <c r="A11" s="59" t="s">
        <v>227</v>
      </c>
      <c r="B11" s="60">
        <v>1333</v>
      </c>
      <c r="C11" s="61" t="s">
        <v>11</v>
      </c>
      <c r="D11" s="137">
        <v>100</v>
      </c>
      <c r="E11" s="138">
        <v>144</v>
      </c>
      <c r="F11" s="138">
        <v>6</v>
      </c>
      <c r="G11" s="138">
        <v>1</v>
      </c>
      <c r="H11" s="138">
        <v>151</v>
      </c>
      <c r="I11" s="138">
        <v>361</v>
      </c>
      <c r="J11" s="138">
        <v>10</v>
      </c>
      <c r="K11" s="138">
        <v>68</v>
      </c>
      <c r="L11" s="138">
        <v>67</v>
      </c>
      <c r="M11" s="138">
        <v>0</v>
      </c>
      <c r="N11" s="138">
        <v>2</v>
      </c>
      <c r="O11" s="138">
        <v>659</v>
      </c>
      <c r="P11" s="138">
        <v>1010</v>
      </c>
      <c r="Q11" s="139">
        <f t="shared" si="0"/>
        <v>0.6524752475247525</v>
      </c>
    </row>
    <row r="12" spans="1:17" ht="16.7" customHeight="1" x14ac:dyDescent="0.25">
      <c r="A12" s="71">
        <v>3</v>
      </c>
      <c r="B12" s="72">
        <v>1334</v>
      </c>
      <c r="C12" s="73" t="s">
        <v>126</v>
      </c>
      <c r="D12" s="134">
        <v>0</v>
      </c>
      <c r="E12" s="135">
        <v>92</v>
      </c>
      <c r="F12" s="135">
        <v>1</v>
      </c>
      <c r="G12" s="135">
        <v>1</v>
      </c>
      <c r="H12" s="135">
        <v>94</v>
      </c>
      <c r="I12" s="135">
        <v>144</v>
      </c>
      <c r="J12" s="135">
        <v>1</v>
      </c>
      <c r="K12" s="135">
        <v>13</v>
      </c>
      <c r="L12" s="135">
        <v>37</v>
      </c>
      <c r="M12" s="135">
        <v>0</v>
      </c>
      <c r="N12" s="135">
        <v>6</v>
      </c>
      <c r="O12" s="135">
        <v>295</v>
      </c>
      <c r="P12" s="135">
        <v>413</v>
      </c>
      <c r="Q12" s="136">
        <f t="shared" si="0"/>
        <v>0.7142857142857143</v>
      </c>
    </row>
    <row r="13" spans="1:17" ht="16.7" customHeight="1" x14ac:dyDescent="0.25">
      <c r="A13" s="65">
        <v>4</v>
      </c>
      <c r="B13" s="66">
        <v>1334</v>
      </c>
      <c r="C13" s="67" t="s">
        <v>128</v>
      </c>
      <c r="D13" s="140">
        <v>1</v>
      </c>
      <c r="E13" s="141">
        <v>84</v>
      </c>
      <c r="F13" s="141">
        <v>2</v>
      </c>
      <c r="G13" s="141">
        <v>1</v>
      </c>
      <c r="H13" s="141">
        <v>87</v>
      </c>
      <c r="I13" s="141">
        <v>137</v>
      </c>
      <c r="J13" s="141">
        <v>1</v>
      </c>
      <c r="K13" s="141">
        <v>12</v>
      </c>
      <c r="L13" s="141">
        <v>40</v>
      </c>
      <c r="M13" s="141">
        <v>0</v>
      </c>
      <c r="N13" s="141">
        <v>1</v>
      </c>
      <c r="O13" s="141">
        <v>278</v>
      </c>
      <c r="P13" s="141">
        <v>413</v>
      </c>
      <c r="Q13" s="142">
        <f t="shared" si="0"/>
        <v>0.67312348668280875</v>
      </c>
    </row>
    <row r="14" spans="1:17" ht="16.7" customHeight="1" x14ac:dyDescent="0.25">
      <c r="A14" s="59" t="s">
        <v>227</v>
      </c>
      <c r="B14" s="60">
        <v>1334</v>
      </c>
      <c r="C14" s="61" t="s">
        <v>11</v>
      </c>
      <c r="D14" s="137">
        <v>100</v>
      </c>
      <c r="E14" s="138">
        <v>176</v>
      </c>
      <c r="F14" s="138">
        <v>3</v>
      </c>
      <c r="G14" s="138">
        <v>2</v>
      </c>
      <c r="H14" s="138">
        <v>181</v>
      </c>
      <c r="I14" s="138">
        <v>281</v>
      </c>
      <c r="J14" s="138">
        <v>2</v>
      </c>
      <c r="K14" s="138">
        <v>25</v>
      </c>
      <c r="L14" s="138">
        <v>77</v>
      </c>
      <c r="M14" s="138">
        <v>0</v>
      </c>
      <c r="N14" s="138">
        <v>7</v>
      </c>
      <c r="O14" s="138">
        <v>573</v>
      </c>
      <c r="P14" s="138">
        <v>826</v>
      </c>
      <c r="Q14" s="139">
        <f t="shared" si="0"/>
        <v>0.69370460048426152</v>
      </c>
    </row>
    <row r="15" spans="1:17" ht="16.7" customHeight="1" x14ac:dyDescent="0.25">
      <c r="A15" s="65">
        <v>5</v>
      </c>
      <c r="B15" s="66">
        <v>1335</v>
      </c>
      <c r="C15" s="67" t="s">
        <v>126</v>
      </c>
      <c r="D15" s="140">
        <v>0</v>
      </c>
      <c r="E15" s="141">
        <v>60</v>
      </c>
      <c r="F15" s="141">
        <v>6</v>
      </c>
      <c r="G15" s="141">
        <v>1</v>
      </c>
      <c r="H15" s="141">
        <v>67</v>
      </c>
      <c r="I15" s="141">
        <v>184</v>
      </c>
      <c r="J15" s="141">
        <v>2</v>
      </c>
      <c r="K15" s="141">
        <v>18</v>
      </c>
      <c r="L15" s="141">
        <v>44</v>
      </c>
      <c r="M15" s="141">
        <v>0</v>
      </c>
      <c r="N15" s="141">
        <v>8</v>
      </c>
      <c r="O15" s="141">
        <v>323</v>
      </c>
      <c r="P15" s="141">
        <v>480</v>
      </c>
      <c r="Q15" s="142">
        <f t="shared" si="0"/>
        <v>0.67291666666666672</v>
      </c>
    </row>
    <row r="16" spans="1:17" ht="16.7" customHeight="1" x14ac:dyDescent="0.25">
      <c r="A16" s="71">
        <v>6</v>
      </c>
      <c r="B16" s="72">
        <v>1335</v>
      </c>
      <c r="C16" s="73" t="s">
        <v>128</v>
      </c>
      <c r="D16" s="134">
        <v>1</v>
      </c>
      <c r="E16" s="135">
        <v>62</v>
      </c>
      <c r="F16" s="135">
        <v>0</v>
      </c>
      <c r="G16" s="135">
        <v>1</v>
      </c>
      <c r="H16" s="135">
        <v>63</v>
      </c>
      <c r="I16" s="135">
        <v>177</v>
      </c>
      <c r="J16" s="135">
        <v>1</v>
      </c>
      <c r="K16" s="135">
        <v>15</v>
      </c>
      <c r="L16" s="135">
        <v>48</v>
      </c>
      <c r="M16" s="135">
        <v>1</v>
      </c>
      <c r="N16" s="135">
        <v>2</v>
      </c>
      <c r="O16" s="135">
        <v>307</v>
      </c>
      <c r="P16" s="135">
        <v>479</v>
      </c>
      <c r="Q16" s="136">
        <f t="shared" si="0"/>
        <v>0.64091858037578286</v>
      </c>
    </row>
    <row r="17" spans="1:17" ht="16.7" customHeight="1" x14ac:dyDescent="0.25">
      <c r="A17" s="59" t="s">
        <v>227</v>
      </c>
      <c r="B17" s="60">
        <v>1335</v>
      </c>
      <c r="C17" s="61" t="s">
        <v>11</v>
      </c>
      <c r="D17" s="137">
        <v>100</v>
      </c>
      <c r="E17" s="138">
        <v>122</v>
      </c>
      <c r="F17" s="138">
        <v>6</v>
      </c>
      <c r="G17" s="138">
        <v>2</v>
      </c>
      <c r="H17" s="138">
        <v>130</v>
      </c>
      <c r="I17" s="138">
        <v>361</v>
      </c>
      <c r="J17" s="138">
        <v>3</v>
      </c>
      <c r="K17" s="138">
        <v>33</v>
      </c>
      <c r="L17" s="138">
        <v>92</v>
      </c>
      <c r="M17" s="138">
        <v>1</v>
      </c>
      <c r="N17" s="138">
        <v>10</v>
      </c>
      <c r="O17" s="138">
        <v>630</v>
      </c>
      <c r="P17" s="138">
        <v>959</v>
      </c>
      <c r="Q17" s="139">
        <f t="shared" si="0"/>
        <v>0.65693430656934304</v>
      </c>
    </row>
    <row r="18" spans="1:17" ht="16.7" customHeight="1" x14ac:dyDescent="0.25">
      <c r="A18" s="71">
        <v>7</v>
      </c>
      <c r="B18" s="72">
        <v>1336</v>
      </c>
      <c r="C18" s="73" t="s">
        <v>126</v>
      </c>
      <c r="D18" s="134">
        <v>0</v>
      </c>
      <c r="E18" s="135">
        <v>83</v>
      </c>
      <c r="F18" s="135">
        <v>6</v>
      </c>
      <c r="G18" s="135">
        <v>5</v>
      </c>
      <c r="H18" s="135">
        <v>94</v>
      </c>
      <c r="I18" s="135">
        <v>206</v>
      </c>
      <c r="J18" s="135">
        <v>5</v>
      </c>
      <c r="K18" s="135">
        <v>17</v>
      </c>
      <c r="L18" s="135">
        <v>57</v>
      </c>
      <c r="M18" s="135">
        <v>0</v>
      </c>
      <c r="N18" s="135">
        <v>8</v>
      </c>
      <c r="O18" s="135">
        <v>387</v>
      </c>
      <c r="P18" s="135">
        <v>594</v>
      </c>
      <c r="Q18" s="136">
        <f t="shared" si="0"/>
        <v>0.65151515151515149</v>
      </c>
    </row>
    <row r="19" spans="1:17" ht="16.7" customHeight="1" x14ac:dyDescent="0.25">
      <c r="A19" s="59" t="s">
        <v>227</v>
      </c>
      <c r="B19" s="60">
        <v>1336</v>
      </c>
      <c r="C19" s="61" t="s">
        <v>9</v>
      </c>
      <c r="D19" s="137">
        <v>100</v>
      </c>
      <c r="E19" s="138">
        <v>83</v>
      </c>
      <c r="F19" s="138">
        <v>6</v>
      </c>
      <c r="G19" s="138">
        <v>5</v>
      </c>
      <c r="H19" s="138">
        <v>94</v>
      </c>
      <c r="I19" s="138">
        <v>206</v>
      </c>
      <c r="J19" s="138">
        <v>5</v>
      </c>
      <c r="K19" s="138">
        <v>17</v>
      </c>
      <c r="L19" s="138">
        <v>57</v>
      </c>
      <c r="M19" s="138">
        <v>0</v>
      </c>
      <c r="N19" s="138">
        <v>8</v>
      </c>
      <c r="O19" s="138">
        <v>387</v>
      </c>
      <c r="P19" s="138">
        <v>594</v>
      </c>
      <c r="Q19" s="139">
        <f t="shared" si="0"/>
        <v>0.65151515151515149</v>
      </c>
    </row>
    <row r="20" spans="1:17" ht="16.7" customHeight="1" x14ac:dyDescent="0.25">
      <c r="A20" s="71">
        <v>8</v>
      </c>
      <c r="B20" s="72">
        <v>1337</v>
      </c>
      <c r="C20" s="73" t="s">
        <v>126</v>
      </c>
      <c r="D20" s="134">
        <v>0</v>
      </c>
      <c r="E20" s="135">
        <v>103</v>
      </c>
      <c r="F20" s="135">
        <v>10</v>
      </c>
      <c r="G20" s="135">
        <v>2</v>
      </c>
      <c r="H20" s="135">
        <v>115</v>
      </c>
      <c r="I20" s="135">
        <v>264</v>
      </c>
      <c r="J20" s="135">
        <v>3</v>
      </c>
      <c r="K20" s="135">
        <v>33</v>
      </c>
      <c r="L20" s="135">
        <v>43</v>
      </c>
      <c r="M20" s="135">
        <v>0</v>
      </c>
      <c r="N20" s="135">
        <v>5</v>
      </c>
      <c r="O20" s="135">
        <v>463</v>
      </c>
      <c r="P20" s="135">
        <v>725</v>
      </c>
      <c r="Q20" s="136">
        <f t="shared" si="0"/>
        <v>0.63862068965517238</v>
      </c>
    </row>
    <row r="21" spans="1:17" ht="16.7" customHeight="1" x14ac:dyDescent="0.25">
      <c r="A21" s="59" t="s">
        <v>227</v>
      </c>
      <c r="B21" s="60">
        <v>1337</v>
      </c>
      <c r="C21" s="61" t="s">
        <v>9</v>
      </c>
      <c r="D21" s="137">
        <v>100</v>
      </c>
      <c r="E21" s="138">
        <v>103</v>
      </c>
      <c r="F21" s="138">
        <v>10</v>
      </c>
      <c r="G21" s="138">
        <v>2</v>
      </c>
      <c r="H21" s="138">
        <v>115</v>
      </c>
      <c r="I21" s="138">
        <v>264</v>
      </c>
      <c r="J21" s="138">
        <v>3</v>
      </c>
      <c r="K21" s="138">
        <v>33</v>
      </c>
      <c r="L21" s="138">
        <v>43</v>
      </c>
      <c r="M21" s="138">
        <v>0</v>
      </c>
      <c r="N21" s="138">
        <v>5</v>
      </c>
      <c r="O21" s="138">
        <v>463</v>
      </c>
      <c r="P21" s="138">
        <v>725</v>
      </c>
      <c r="Q21" s="139">
        <f t="shared" si="0"/>
        <v>0.63862068965517238</v>
      </c>
    </row>
    <row r="22" spans="1:17" ht="16.7" customHeight="1" x14ac:dyDescent="0.25">
      <c r="A22" s="71">
        <v>9</v>
      </c>
      <c r="B22" s="72">
        <v>1338</v>
      </c>
      <c r="C22" s="73" t="s">
        <v>126</v>
      </c>
      <c r="D22" s="134">
        <v>0</v>
      </c>
      <c r="E22" s="135">
        <v>119</v>
      </c>
      <c r="F22" s="135">
        <v>7</v>
      </c>
      <c r="G22" s="135">
        <v>3</v>
      </c>
      <c r="H22" s="135">
        <v>129</v>
      </c>
      <c r="I22" s="135">
        <v>185</v>
      </c>
      <c r="J22" s="135">
        <v>1</v>
      </c>
      <c r="K22" s="135">
        <v>26</v>
      </c>
      <c r="L22" s="135">
        <v>53</v>
      </c>
      <c r="M22" s="135">
        <v>0</v>
      </c>
      <c r="N22" s="135">
        <v>8</v>
      </c>
      <c r="O22" s="135">
        <v>402</v>
      </c>
      <c r="P22" s="135">
        <v>617</v>
      </c>
      <c r="Q22" s="136">
        <f t="shared" si="0"/>
        <v>0.65153970826580232</v>
      </c>
    </row>
    <row r="23" spans="1:17" ht="16.7" customHeight="1" x14ac:dyDescent="0.25">
      <c r="A23" s="59" t="s">
        <v>227</v>
      </c>
      <c r="B23" s="60">
        <v>1338</v>
      </c>
      <c r="C23" s="61" t="s">
        <v>9</v>
      </c>
      <c r="D23" s="137">
        <v>100</v>
      </c>
      <c r="E23" s="138">
        <v>119</v>
      </c>
      <c r="F23" s="138">
        <v>7</v>
      </c>
      <c r="G23" s="138">
        <v>3</v>
      </c>
      <c r="H23" s="138">
        <v>129</v>
      </c>
      <c r="I23" s="138">
        <v>185</v>
      </c>
      <c r="J23" s="138">
        <v>1</v>
      </c>
      <c r="K23" s="138">
        <v>26</v>
      </c>
      <c r="L23" s="138">
        <v>53</v>
      </c>
      <c r="M23" s="138">
        <v>0</v>
      </c>
      <c r="N23" s="138">
        <v>8</v>
      </c>
      <c r="O23" s="138">
        <v>402</v>
      </c>
      <c r="P23" s="138">
        <v>617</v>
      </c>
      <c r="Q23" s="139">
        <f t="shared" si="0"/>
        <v>0.65153970826580232</v>
      </c>
    </row>
    <row r="24" spans="1:17" ht="16.7" customHeight="1" x14ac:dyDescent="0.25">
      <c r="A24" s="71">
        <v>10</v>
      </c>
      <c r="B24" s="72">
        <v>1339</v>
      </c>
      <c r="C24" s="73" t="s">
        <v>126</v>
      </c>
      <c r="D24" s="134">
        <v>0</v>
      </c>
      <c r="E24" s="135">
        <v>143</v>
      </c>
      <c r="F24" s="135">
        <v>11</v>
      </c>
      <c r="G24" s="135">
        <v>4</v>
      </c>
      <c r="H24" s="135">
        <v>158</v>
      </c>
      <c r="I24" s="135">
        <v>246</v>
      </c>
      <c r="J24" s="135">
        <v>3</v>
      </c>
      <c r="K24" s="135">
        <v>35</v>
      </c>
      <c r="L24" s="135">
        <v>50</v>
      </c>
      <c r="M24" s="135">
        <v>0</v>
      </c>
      <c r="N24" s="135">
        <v>8</v>
      </c>
      <c r="O24" s="135">
        <v>500</v>
      </c>
      <c r="P24" s="135">
        <v>739</v>
      </c>
      <c r="Q24" s="136">
        <f t="shared" si="0"/>
        <v>0.67658998646820023</v>
      </c>
    </row>
    <row r="25" spans="1:17" ht="16.7" customHeight="1" x14ac:dyDescent="0.25">
      <c r="A25" s="59" t="s">
        <v>227</v>
      </c>
      <c r="B25" s="60">
        <v>1339</v>
      </c>
      <c r="C25" s="61" t="s">
        <v>9</v>
      </c>
      <c r="D25" s="137">
        <v>100</v>
      </c>
      <c r="E25" s="138">
        <v>143</v>
      </c>
      <c r="F25" s="138">
        <v>11</v>
      </c>
      <c r="G25" s="138">
        <v>4</v>
      </c>
      <c r="H25" s="138">
        <v>158</v>
      </c>
      <c r="I25" s="138">
        <v>246</v>
      </c>
      <c r="J25" s="138">
        <v>3</v>
      </c>
      <c r="K25" s="138">
        <v>35</v>
      </c>
      <c r="L25" s="138">
        <v>50</v>
      </c>
      <c r="M25" s="138">
        <v>0</v>
      </c>
      <c r="N25" s="138">
        <v>8</v>
      </c>
      <c r="O25" s="138">
        <v>500</v>
      </c>
      <c r="P25" s="138">
        <v>739</v>
      </c>
      <c r="Q25" s="139">
        <f t="shared" si="0"/>
        <v>0.67658998646820023</v>
      </c>
    </row>
    <row r="26" spans="1:17" ht="16.7" customHeight="1" x14ac:dyDescent="0.25">
      <c r="A26" s="71">
        <v>11</v>
      </c>
      <c r="B26" s="72">
        <v>1340</v>
      </c>
      <c r="C26" s="73" t="s">
        <v>126</v>
      </c>
      <c r="D26" s="134">
        <v>0</v>
      </c>
      <c r="E26" s="135">
        <v>122</v>
      </c>
      <c r="F26" s="135">
        <v>1</v>
      </c>
      <c r="G26" s="135">
        <v>1</v>
      </c>
      <c r="H26" s="135">
        <v>124</v>
      </c>
      <c r="I26" s="135">
        <v>140</v>
      </c>
      <c r="J26" s="135">
        <v>7</v>
      </c>
      <c r="K26" s="135">
        <v>13</v>
      </c>
      <c r="L26" s="135">
        <v>55</v>
      </c>
      <c r="M26" s="135">
        <v>0</v>
      </c>
      <c r="N26" s="135">
        <v>12</v>
      </c>
      <c r="O26" s="135">
        <v>351</v>
      </c>
      <c r="P26" s="135">
        <v>538</v>
      </c>
      <c r="Q26" s="136">
        <f t="shared" si="0"/>
        <v>0.65241635687732347</v>
      </c>
    </row>
    <row r="27" spans="1:17" ht="16.7" customHeight="1" x14ac:dyDescent="0.25">
      <c r="A27" s="59" t="s">
        <v>227</v>
      </c>
      <c r="B27" s="60">
        <v>1340</v>
      </c>
      <c r="C27" s="61" t="s">
        <v>9</v>
      </c>
      <c r="D27" s="137">
        <v>100</v>
      </c>
      <c r="E27" s="138">
        <v>122</v>
      </c>
      <c r="F27" s="138">
        <v>1</v>
      </c>
      <c r="G27" s="138">
        <v>1</v>
      </c>
      <c r="H27" s="138">
        <v>124</v>
      </c>
      <c r="I27" s="138">
        <v>140</v>
      </c>
      <c r="J27" s="138">
        <v>7</v>
      </c>
      <c r="K27" s="138">
        <v>13</v>
      </c>
      <c r="L27" s="138">
        <v>55</v>
      </c>
      <c r="M27" s="138">
        <v>0</v>
      </c>
      <c r="N27" s="138">
        <v>12</v>
      </c>
      <c r="O27" s="138">
        <v>351</v>
      </c>
      <c r="P27" s="138">
        <v>538</v>
      </c>
      <c r="Q27" s="139">
        <f t="shared" si="0"/>
        <v>0.65241635687732347</v>
      </c>
    </row>
    <row r="28" spans="1:17" ht="16.7" customHeight="1" x14ac:dyDescent="0.25">
      <c r="A28" s="71">
        <v>12</v>
      </c>
      <c r="B28" s="72">
        <v>1341</v>
      </c>
      <c r="C28" s="73" t="s">
        <v>126</v>
      </c>
      <c r="D28" s="134">
        <v>0</v>
      </c>
      <c r="E28" s="135">
        <v>72</v>
      </c>
      <c r="F28" s="135">
        <v>1</v>
      </c>
      <c r="G28" s="135">
        <v>2</v>
      </c>
      <c r="H28" s="135">
        <v>75</v>
      </c>
      <c r="I28" s="135">
        <v>201</v>
      </c>
      <c r="J28" s="135">
        <v>6</v>
      </c>
      <c r="K28" s="135">
        <v>27</v>
      </c>
      <c r="L28" s="135">
        <v>69</v>
      </c>
      <c r="M28" s="135">
        <v>0</v>
      </c>
      <c r="N28" s="135">
        <v>7</v>
      </c>
      <c r="O28" s="135">
        <v>385</v>
      </c>
      <c r="P28" s="135">
        <v>652</v>
      </c>
      <c r="Q28" s="136">
        <f t="shared" si="0"/>
        <v>0.5904907975460123</v>
      </c>
    </row>
    <row r="29" spans="1:17" ht="16.7" customHeight="1" x14ac:dyDescent="0.25">
      <c r="A29" s="59" t="s">
        <v>227</v>
      </c>
      <c r="B29" s="60">
        <v>1341</v>
      </c>
      <c r="C29" s="61" t="s">
        <v>9</v>
      </c>
      <c r="D29" s="137">
        <v>100</v>
      </c>
      <c r="E29" s="138">
        <v>72</v>
      </c>
      <c r="F29" s="138">
        <v>1</v>
      </c>
      <c r="G29" s="138">
        <v>2</v>
      </c>
      <c r="H29" s="138">
        <v>75</v>
      </c>
      <c r="I29" s="138">
        <v>201</v>
      </c>
      <c r="J29" s="138">
        <v>6</v>
      </c>
      <c r="K29" s="138">
        <v>27</v>
      </c>
      <c r="L29" s="138">
        <v>69</v>
      </c>
      <c r="M29" s="138">
        <v>0</v>
      </c>
      <c r="N29" s="138">
        <v>7</v>
      </c>
      <c r="O29" s="138">
        <v>385</v>
      </c>
      <c r="P29" s="138">
        <v>652</v>
      </c>
      <c r="Q29" s="139">
        <f t="shared" si="0"/>
        <v>0.5904907975460123</v>
      </c>
    </row>
    <row r="30" spans="1:17" ht="16.7" customHeight="1" x14ac:dyDescent="0.25">
      <c r="A30" s="71">
        <v>13</v>
      </c>
      <c r="B30" s="72">
        <v>1342</v>
      </c>
      <c r="C30" s="73" t="s">
        <v>126</v>
      </c>
      <c r="D30" s="134">
        <v>0</v>
      </c>
      <c r="E30" s="135">
        <v>50</v>
      </c>
      <c r="F30" s="135">
        <v>1</v>
      </c>
      <c r="G30" s="135">
        <v>2</v>
      </c>
      <c r="H30" s="135">
        <v>53</v>
      </c>
      <c r="I30" s="135">
        <v>27</v>
      </c>
      <c r="J30" s="135">
        <v>21</v>
      </c>
      <c r="K30" s="135">
        <v>2</v>
      </c>
      <c r="L30" s="135">
        <v>18</v>
      </c>
      <c r="M30" s="135">
        <v>0</v>
      </c>
      <c r="N30" s="135">
        <v>1</v>
      </c>
      <c r="O30" s="135">
        <v>122</v>
      </c>
      <c r="P30" s="135">
        <v>325</v>
      </c>
      <c r="Q30" s="136">
        <f t="shared" si="0"/>
        <v>0.37538461538461537</v>
      </c>
    </row>
    <row r="31" spans="1:17" ht="16.7" customHeight="1" x14ac:dyDescent="0.25">
      <c r="A31" s="59" t="s">
        <v>227</v>
      </c>
      <c r="B31" s="60">
        <v>1342</v>
      </c>
      <c r="C31" s="61" t="s">
        <v>9</v>
      </c>
      <c r="D31" s="137">
        <v>100</v>
      </c>
      <c r="E31" s="138">
        <v>50</v>
      </c>
      <c r="F31" s="138">
        <v>1</v>
      </c>
      <c r="G31" s="138">
        <v>2</v>
      </c>
      <c r="H31" s="138">
        <v>53</v>
      </c>
      <c r="I31" s="138">
        <v>27</v>
      </c>
      <c r="J31" s="138">
        <v>21</v>
      </c>
      <c r="K31" s="138">
        <v>2</v>
      </c>
      <c r="L31" s="138">
        <v>18</v>
      </c>
      <c r="M31" s="138">
        <v>0</v>
      </c>
      <c r="N31" s="138">
        <v>1</v>
      </c>
      <c r="O31" s="138">
        <v>122</v>
      </c>
      <c r="P31" s="138">
        <v>325</v>
      </c>
      <c r="Q31" s="139">
        <f t="shared" si="0"/>
        <v>0.37538461538461537</v>
      </c>
    </row>
    <row r="32" spans="1:17" ht="16.7" customHeight="1" x14ac:dyDescent="0.25">
      <c r="A32" s="71">
        <v>14</v>
      </c>
      <c r="B32" s="72">
        <v>1344</v>
      </c>
      <c r="C32" s="73" t="s">
        <v>126</v>
      </c>
      <c r="D32" s="134">
        <v>0</v>
      </c>
      <c r="E32" s="135">
        <v>43</v>
      </c>
      <c r="F32" s="135">
        <v>0</v>
      </c>
      <c r="G32" s="135">
        <v>0</v>
      </c>
      <c r="H32" s="135">
        <v>43</v>
      </c>
      <c r="I32" s="135">
        <v>221</v>
      </c>
      <c r="J32" s="135">
        <v>1</v>
      </c>
      <c r="K32" s="135">
        <v>3</v>
      </c>
      <c r="L32" s="135">
        <v>9</v>
      </c>
      <c r="M32" s="135">
        <v>0</v>
      </c>
      <c r="N32" s="135">
        <v>1</v>
      </c>
      <c r="O32" s="135">
        <v>278</v>
      </c>
      <c r="P32" s="135">
        <v>359</v>
      </c>
      <c r="Q32" s="136">
        <f t="shared" si="0"/>
        <v>0.77437325905292476</v>
      </c>
    </row>
    <row r="33" spans="1:17" ht="16.7" customHeight="1" x14ac:dyDescent="0.25">
      <c r="A33" s="59" t="s">
        <v>227</v>
      </c>
      <c r="B33" s="60">
        <v>1344</v>
      </c>
      <c r="C33" s="61" t="s">
        <v>9</v>
      </c>
      <c r="D33" s="137">
        <v>100</v>
      </c>
      <c r="E33" s="138">
        <v>43</v>
      </c>
      <c r="F33" s="138">
        <v>0</v>
      </c>
      <c r="G33" s="138">
        <v>0</v>
      </c>
      <c r="H33" s="138">
        <v>43</v>
      </c>
      <c r="I33" s="138">
        <v>221</v>
      </c>
      <c r="J33" s="138">
        <v>1</v>
      </c>
      <c r="K33" s="138">
        <v>3</v>
      </c>
      <c r="L33" s="138">
        <v>9</v>
      </c>
      <c r="M33" s="138">
        <v>0</v>
      </c>
      <c r="N33" s="138">
        <v>1</v>
      </c>
      <c r="O33" s="138">
        <v>278</v>
      </c>
      <c r="P33" s="138">
        <v>359</v>
      </c>
      <c r="Q33" s="139">
        <f t="shared" si="0"/>
        <v>0.77437325905292476</v>
      </c>
    </row>
    <row r="34" spans="1:17" ht="16.7" customHeight="1" x14ac:dyDescent="0.25">
      <c r="A34" s="71">
        <v>15</v>
      </c>
      <c r="B34" s="72">
        <v>1346</v>
      </c>
      <c r="C34" s="73" t="s">
        <v>126</v>
      </c>
      <c r="D34" s="134">
        <v>0</v>
      </c>
      <c r="E34" s="135">
        <v>81</v>
      </c>
      <c r="F34" s="135">
        <v>2</v>
      </c>
      <c r="G34" s="135">
        <v>1</v>
      </c>
      <c r="H34" s="135">
        <v>84</v>
      </c>
      <c r="I34" s="135">
        <v>136</v>
      </c>
      <c r="J34" s="135">
        <v>0</v>
      </c>
      <c r="K34" s="135">
        <v>11</v>
      </c>
      <c r="L34" s="135">
        <v>43</v>
      </c>
      <c r="M34" s="135">
        <v>1</v>
      </c>
      <c r="N34" s="135">
        <v>4</v>
      </c>
      <c r="O34" s="135">
        <v>279</v>
      </c>
      <c r="P34" s="135">
        <v>468</v>
      </c>
      <c r="Q34" s="136">
        <f t="shared" si="0"/>
        <v>0.59615384615384615</v>
      </c>
    </row>
    <row r="35" spans="1:17" ht="16.7" customHeight="1" x14ac:dyDescent="0.25">
      <c r="A35" s="59" t="s">
        <v>227</v>
      </c>
      <c r="B35" s="60">
        <v>1346</v>
      </c>
      <c r="C35" s="61" t="s">
        <v>9</v>
      </c>
      <c r="D35" s="137">
        <v>100</v>
      </c>
      <c r="E35" s="138">
        <v>81</v>
      </c>
      <c r="F35" s="138">
        <v>2</v>
      </c>
      <c r="G35" s="138">
        <v>1</v>
      </c>
      <c r="H35" s="138">
        <v>84</v>
      </c>
      <c r="I35" s="138">
        <v>136</v>
      </c>
      <c r="J35" s="138">
        <v>0</v>
      </c>
      <c r="K35" s="138">
        <v>11</v>
      </c>
      <c r="L35" s="138">
        <v>43</v>
      </c>
      <c r="M35" s="138">
        <v>1</v>
      </c>
      <c r="N35" s="138">
        <v>4</v>
      </c>
      <c r="O35" s="138">
        <v>279</v>
      </c>
      <c r="P35" s="138">
        <v>468</v>
      </c>
      <c r="Q35" s="139">
        <f t="shared" si="0"/>
        <v>0.59615384615384615</v>
      </c>
    </row>
    <row r="36" spans="1:17" ht="16.7" customHeight="1" x14ac:dyDescent="0.25">
      <c r="A36" s="71">
        <v>16</v>
      </c>
      <c r="B36" s="72">
        <v>1347</v>
      </c>
      <c r="C36" s="73" t="s">
        <v>126</v>
      </c>
      <c r="D36" s="134">
        <v>0</v>
      </c>
      <c r="E36" s="135">
        <v>135</v>
      </c>
      <c r="F36" s="135">
        <v>1</v>
      </c>
      <c r="G36" s="135">
        <v>4</v>
      </c>
      <c r="H36" s="135">
        <v>140</v>
      </c>
      <c r="I36" s="135">
        <v>183</v>
      </c>
      <c r="J36" s="135">
        <v>4</v>
      </c>
      <c r="K36" s="135">
        <v>0</v>
      </c>
      <c r="L36" s="135">
        <v>83</v>
      </c>
      <c r="M36" s="135">
        <v>0</v>
      </c>
      <c r="N36" s="135">
        <v>4</v>
      </c>
      <c r="O36" s="135">
        <v>414</v>
      </c>
      <c r="P36" s="135">
        <v>556</v>
      </c>
      <c r="Q36" s="136">
        <f t="shared" si="0"/>
        <v>0.74460431654676262</v>
      </c>
    </row>
    <row r="37" spans="1:17" ht="16.7" customHeight="1" x14ac:dyDescent="0.25">
      <c r="A37" s="65">
        <v>17</v>
      </c>
      <c r="B37" s="66">
        <v>1347</v>
      </c>
      <c r="C37" s="67" t="s">
        <v>130</v>
      </c>
      <c r="D37" s="140">
        <v>17</v>
      </c>
      <c r="E37" s="141">
        <v>23</v>
      </c>
      <c r="F37" s="141">
        <v>0</v>
      </c>
      <c r="G37" s="141">
        <v>0</v>
      </c>
      <c r="H37" s="141">
        <v>23</v>
      </c>
      <c r="I37" s="141">
        <v>46</v>
      </c>
      <c r="J37" s="141">
        <v>1</v>
      </c>
      <c r="K37" s="141">
        <v>2</v>
      </c>
      <c r="L37" s="141">
        <v>4</v>
      </c>
      <c r="M37" s="141">
        <v>0</v>
      </c>
      <c r="N37" s="141">
        <v>0</v>
      </c>
      <c r="O37" s="141">
        <v>76</v>
      </c>
      <c r="P37" s="141">
        <v>108</v>
      </c>
      <c r="Q37" s="142">
        <f t="shared" si="0"/>
        <v>0.70370370370370372</v>
      </c>
    </row>
    <row r="38" spans="1:17" ht="16.7" customHeight="1" x14ac:dyDescent="0.25">
      <c r="A38" s="59" t="s">
        <v>227</v>
      </c>
      <c r="B38" s="60">
        <v>1347</v>
      </c>
      <c r="C38" s="61" t="s">
        <v>11</v>
      </c>
      <c r="D38" s="137">
        <v>100</v>
      </c>
      <c r="E38" s="138">
        <v>158</v>
      </c>
      <c r="F38" s="138">
        <v>1</v>
      </c>
      <c r="G38" s="138">
        <v>4</v>
      </c>
      <c r="H38" s="138">
        <v>163</v>
      </c>
      <c r="I38" s="138">
        <v>229</v>
      </c>
      <c r="J38" s="138">
        <v>5</v>
      </c>
      <c r="K38" s="138">
        <v>2</v>
      </c>
      <c r="L38" s="138">
        <v>87</v>
      </c>
      <c r="M38" s="138">
        <v>0</v>
      </c>
      <c r="N38" s="138">
        <v>4</v>
      </c>
      <c r="O38" s="138">
        <v>490</v>
      </c>
      <c r="P38" s="138">
        <v>664</v>
      </c>
      <c r="Q38" s="139">
        <f t="shared" si="0"/>
        <v>0.73795180722891562</v>
      </c>
    </row>
    <row r="39" spans="1:17" ht="16.7" customHeight="1" x14ac:dyDescent="0.25">
      <c r="A39" s="65">
        <v>18</v>
      </c>
      <c r="B39" s="66">
        <v>1349</v>
      </c>
      <c r="C39" s="67" t="s">
        <v>126</v>
      </c>
      <c r="D39" s="140">
        <v>0</v>
      </c>
      <c r="E39" s="141">
        <v>73</v>
      </c>
      <c r="F39" s="141">
        <v>1</v>
      </c>
      <c r="G39" s="141">
        <v>3</v>
      </c>
      <c r="H39" s="141">
        <v>77</v>
      </c>
      <c r="I39" s="141">
        <v>55</v>
      </c>
      <c r="J39" s="141">
        <v>2</v>
      </c>
      <c r="K39" s="141">
        <v>10</v>
      </c>
      <c r="L39" s="141">
        <v>33</v>
      </c>
      <c r="M39" s="141">
        <v>0</v>
      </c>
      <c r="N39" s="141">
        <v>3</v>
      </c>
      <c r="O39" s="141">
        <v>180</v>
      </c>
      <c r="P39" s="141">
        <v>299</v>
      </c>
      <c r="Q39" s="142">
        <f t="shared" si="0"/>
        <v>0.60200668896321075</v>
      </c>
    </row>
    <row r="40" spans="1:17" ht="16.7" customHeight="1" x14ac:dyDescent="0.25">
      <c r="A40" s="59" t="s">
        <v>227</v>
      </c>
      <c r="B40" s="60">
        <v>1349</v>
      </c>
      <c r="C40" s="61" t="s">
        <v>9</v>
      </c>
      <c r="D40" s="137">
        <v>100</v>
      </c>
      <c r="E40" s="138">
        <v>73</v>
      </c>
      <c r="F40" s="138">
        <v>1</v>
      </c>
      <c r="G40" s="138">
        <v>3</v>
      </c>
      <c r="H40" s="138">
        <v>77</v>
      </c>
      <c r="I40" s="138">
        <v>55</v>
      </c>
      <c r="J40" s="138">
        <v>2</v>
      </c>
      <c r="K40" s="138">
        <v>10</v>
      </c>
      <c r="L40" s="138">
        <v>33</v>
      </c>
      <c r="M40" s="138">
        <v>0</v>
      </c>
      <c r="N40" s="138">
        <v>3</v>
      </c>
      <c r="O40" s="138">
        <v>180</v>
      </c>
      <c r="P40" s="138">
        <v>299</v>
      </c>
      <c r="Q40" s="139">
        <f t="shared" si="0"/>
        <v>0.60200668896321075</v>
      </c>
    </row>
    <row r="41" spans="1:17" ht="16.7" customHeight="1" x14ac:dyDescent="0.25">
      <c r="A41" s="65">
        <v>19</v>
      </c>
      <c r="B41" s="66">
        <v>1350</v>
      </c>
      <c r="C41" s="67" t="s">
        <v>126</v>
      </c>
      <c r="D41" s="140">
        <v>0</v>
      </c>
      <c r="E41" s="141">
        <v>57</v>
      </c>
      <c r="F41" s="141">
        <v>1</v>
      </c>
      <c r="G41" s="141">
        <v>2</v>
      </c>
      <c r="H41" s="141">
        <v>60</v>
      </c>
      <c r="I41" s="141">
        <v>23</v>
      </c>
      <c r="J41" s="141">
        <v>6</v>
      </c>
      <c r="K41" s="141">
        <v>3</v>
      </c>
      <c r="L41" s="141">
        <v>32</v>
      </c>
      <c r="M41" s="141">
        <v>0</v>
      </c>
      <c r="N41" s="141">
        <v>4</v>
      </c>
      <c r="O41" s="141">
        <v>128</v>
      </c>
      <c r="P41" s="141">
        <v>223</v>
      </c>
      <c r="Q41" s="142">
        <f t="shared" si="0"/>
        <v>0.57399103139013452</v>
      </c>
    </row>
    <row r="42" spans="1:17" ht="16.7" customHeight="1" x14ac:dyDescent="0.25">
      <c r="A42" s="59" t="s">
        <v>227</v>
      </c>
      <c r="B42" s="60">
        <v>1350</v>
      </c>
      <c r="C42" s="61" t="s">
        <v>9</v>
      </c>
      <c r="D42" s="137">
        <v>100</v>
      </c>
      <c r="E42" s="138">
        <v>57</v>
      </c>
      <c r="F42" s="138">
        <v>1</v>
      </c>
      <c r="G42" s="138">
        <v>2</v>
      </c>
      <c r="H42" s="138">
        <v>60</v>
      </c>
      <c r="I42" s="138">
        <v>23</v>
      </c>
      <c r="J42" s="138">
        <v>6</v>
      </c>
      <c r="K42" s="138">
        <v>3</v>
      </c>
      <c r="L42" s="138">
        <v>32</v>
      </c>
      <c r="M42" s="138">
        <v>0</v>
      </c>
      <c r="N42" s="138">
        <v>4</v>
      </c>
      <c r="O42" s="138">
        <v>128</v>
      </c>
      <c r="P42" s="138">
        <v>223</v>
      </c>
      <c r="Q42" s="139">
        <f t="shared" si="0"/>
        <v>0.57399103139013452</v>
      </c>
    </row>
    <row r="43" spans="1:17" ht="16.7" customHeight="1" x14ac:dyDescent="0.25">
      <c r="A43" s="65">
        <v>20</v>
      </c>
      <c r="B43" s="66">
        <v>1352</v>
      </c>
      <c r="C43" s="67" t="s">
        <v>126</v>
      </c>
      <c r="D43" s="140">
        <v>0</v>
      </c>
      <c r="E43" s="141">
        <v>277</v>
      </c>
      <c r="F43" s="141">
        <v>1</v>
      </c>
      <c r="G43" s="141">
        <v>2</v>
      </c>
      <c r="H43" s="141">
        <v>280</v>
      </c>
      <c r="I43" s="141">
        <v>72</v>
      </c>
      <c r="J43" s="141">
        <v>36</v>
      </c>
      <c r="K43" s="141">
        <v>13</v>
      </c>
      <c r="L43" s="141">
        <v>80</v>
      </c>
      <c r="M43" s="141">
        <v>0</v>
      </c>
      <c r="N43" s="141">
        <v>9</v>
      </c>
      <c r="O43" s="141">
        <v>490</v>
      </c>
      <c r="P43" s="141">
        <v>697</v>
      </c>
      <c r="Q43" s="142">
        <f t="shared" si="0"/>
        <v>0.70301291248206599</v>
      </c>
    </row>
    <row r="44" spans="1:17" ht="16.7" customHeight="1" x14ac:dyDescent="0.25">
      <c r="A44" s="59" t="s">
        <v>227</v>
      </c>
      <c r="B44" s="60">
        <v>1352</v>
      </c>
      <c r="C44" s="61" t="s">
        <v>9</v>
      </c>
      <c r="D44" s="137">
        <v>100</v>
      </c>
      <c r="E44" s="138">
        <v>277</v>
      </c>
      <c r="F44" s="138">
        <v>1</v>
      </c>
      <c r="G44" s="138">
        <v>2</v>
      </c>
      <c r="H44" s="138">
        <v>280</v>
      </c>
      <c r="I44" s="138">
        <v>72</v>
      </c>
      <c r="J44" s="138">
        <v>36</v>
      </c>
      <c r="K44" s="138">
        <v>13</v>
      </c>
      <c r="L44" s="138">
        <v>80</v>
      </c>
      <c r="M44" s="138">
        <v>0</v>
      </c>
      <c r="N44" s="138">
        <v>9</v>
      </c>
      <c r="O44" s="138">
        <v>490</v>
      </c>
      <c r="P44" s="138">
        <v>697</v>
      </c>
      <c r="Q44" s="139">
        <f t="shared" si="0"/>
        <v>0.70301291248206599</v>
      </c>
    </row>
    <row r="45" spans="1:17" ht="16.7" customHeight="1" x14ac:dyDescent="0.25">
      <c r="A45" s="65">
        <v>21</v>
      </c>
      <c r="B45" s="66">
        <v>1353</v>
      </c>
      <c r="C45" s="67" t="s">
        <v>126</v>
      </c>
      <c r="D45" s="140">
        <v>0</v>
      </c>
      <c r="E45" s="141">
        <v>190</v>
      </c>
      <c r="F45" s="141">
        <v>1</v>
      </c>
      <c r="G45" s="141">
        <v>0</v>
      </c>
      <c r="H45" s="141">
        <v>191</v>
      </c>
      <c r="I45" s="141">
        <v>82</v>
      </c>
      <c r="J45" s="141">
        <v>15</v>
      </c>
      <c r="K45" s="141">
        <v>38</v>
      </c>
      <c r="L45" s="141">
        <v>70</v>
      </c>
      <c r="M45" s="141">
        <v>0</v>
      </c>
      <c r="N45" s="141">
        <v>11</v>
      </c>
      <c r="O45" s="141">
        <v>407</v>
      </c>
      <c r="P45" s="141">
        <v>606</v>
      </c>
      <c r="Q45" s="142">
        <f t="shared" si="0"/>
        <v>0.67161716171617158</v>
      </c>
    </row>
    <row r="46" spans="1:17" ht="16.7" customHeight="1" x14ac:dyDescent="0.25">
      <c r="A46" s="71">
        <v>22</v>
      </c>
      <c r="B46" s="72">
        <v>1353</v>
      </c>
      <c r="C46" s="73" t="s">
        <v>128</v>
      </c>
      <c r="D46" s="134">
        <v>1</v>
      </c>
      <c r="E46" s="135">
        <v>177</v>
      </c>
      <c r="F46" s="135">
        <v>3</v>
      </c>
      <c r="G46" s="135">
        <v>1</v>
      </c>
      <c r="H46" s="135">
        <v>181</v>
      </c>
      <c r="I46" s="135">
        <v>46</v>
      </c>
      <c r="J46" s="135">
        <v>20</v>
      </c>
      <c r="K46" s="135">
        <v>68</v>
      </c>
      <c r="L46" s="135">
        <v>59</v>
      </c>
      <c r="M46" s="135">
        <v>0</v>
      </c>
      <c r="N46" s="135">
        <v>6</v>
      </c>
      <c r="O46" s="135">
        <v>380</v>
      </c>
      <c r="P46" s="135">
        <v>606</v>
      </c>
      <c r="Q46" s="136">
        <f t="shared" si="0"/>
        <v>0.6270627062706271</v>
      </c>
    </row>
    <row r="47" spans="1:17" ht="16.7" customHeight="1" x14ac:dyDescent="0.25">
      <c r="A47" s="59" t="s">
        <v>227</v>
      </c>
      <c r="B47" s="60">
        <v>1353</v>
      </c>
      <c r="C47" s="61" t="s">
        <v>11</v>
      </c>
      <c r="D47" s="137">
        <v>100</v>
      </c>
      <c r="E47" s="138">
        <v>367</v>
      </c>
      <c r="F47" s="138">
        <v>4</v>
      </c>
      <c r="G47" s="138">
        <v>1</v>
      </c>
      <c r="H47" s="138">
        <v>372</v>
      </c>
      <c r="I47" s="138">
        <v>128</v>
      </c>
      <c r="J47" s="138">
        <v>35</v>
      </c>
      <c r="K47" s="138">
        <v>106</v>
      </c>
      <c r="L47" s="138">
        <v>129</v>
      </c>
      <c r="M47" s="138">
        <v>0</v>
      </c>
      <c r="N47" s="138">
        <v>17</v>
      </c>
      <c r="O47" s="138">
        <v>787</v>
      </c>
      <c r="P47" s="138">
        <v>1212</v>
      </c>
      <c r="Q47" s="139">
        <f t="shared" si="0"/>
        <v>0.64933993399339929</v>
      </c>
    </row>
    <row r="48" spans="1:17" ht="16.7" customHeight="1" x14ac:dyDescent="0.25">
      <c r="A48" s="71">
        <v>23</v>
      </c>
      <c r="B48" s="72">
        <v>1354</v>
      </c>
      <c r="C48" s="73" t="s">
        <v>126</v>
      </c>
      <c r="D48" s="134">
        <v>0</v>
      </c>
      <c r="E48" s="135">
        <v>105</v>
      </c>
      <c r="F48" s="135">
        <v>3</v>
      </c>
      <c r="G48" s="135">
        <v>0</v>
      </c>
      <c r="H48" s="135">
        <v>108</v>
      </c>
      <c r="I48" s="135">
        <v>76</v>
      </c>
      <c r="J48" s="135">
        <v>6</v>
      </c>
      <c r="K48" s="135">
        <v>3</v>
      </c>
      <c r="L48" s="135">
        <v>67</v>
      </c>
      <c r="M48" s="135">
        <v>0</v>
      </c>
      <c r="N48" s="135">
        <v>2</v>
      </c>
      <c r="O48" s="135">
        <v>262</v>
      </c>
      <c r="P48" s="135">
        <v>386</v>
      </c>
      <c r="Q48" s="136">
        <f t="shared" si="0"/>
        <v>0.67875647668393779</v>
      </c>
    </row>
    <row r="49" spans="1:17" ht="16.7" customHeight="1" x14ac:dyDescent="0.25">
      <c r="A49" s="65">
        <v>24</v>
      </c>
      <c r="B49" s="66">
        <v>1354</v>
      </c>
      <c r="C49" s="67" t="s">
        <v>128</v>
      </c>
      <c r="D49" s="140">
        <v>1</v>
      </c>
      <c r="E49" s="141">
        <v>111</v>
      </c>
      <c r="F49" s="141">
        <v>3</v>
      </c>
      <c r="G49" s="141">
        <v>4</v>
      </c>
      <c r="H49" s="141">
        <v>118</v>
      </c>
      <c r="I49" s="141">
        <v>50</v>
      </c>
      <c r="J49" s="141">
        <v>4</v>
      </c>
      <c r="K49" s="141">
        <v>3</v>
      </c>
      <c r="L49" s="141">
        <v>65</v>
      </c>
      <c r="M49" s="141">
        <v>0</v>
      </c>
      <c r="N49" s="141">
        <v>3</v>
      </c>
      <c r="O49" s="141">
        <v>243</v>
      </c>
      <c r="P49" s="141">
        <v>385</v>
      </c>
      <c r="Q49" s="142">
        <f t="shared" si="0"/>
        <v>0.63116883116883116</v>
      </c>
    </row>
    <row r="50" spans="1:17" ht="16.7" customHeight="1" x14ac:dyDescent="0.25">
      <c r="A50" s="59" t="s">
        <v>227</v>
      </c>
      <c r="B50" s="60">
        <v>1354</v>
      </c>
      <c r="C50" s="61" t="s">
        <v>11</v>
      </c>
      <c r="D50" s="137">
        <v>100</v>
      </c>
      <c r="E50" s="138">
        <v>216</v>
      </c>
      <c r="F50" s="138">
        <v>6</v>
      </c>
      <c r="G50" s="138">
        <v>4</v>
      </c>
      <c r="H50" s="138">
        <v>226</v>
      </c>
      <c r="I50" s="138">
        <v>126</v>
      </c>
      <c r="J50" s="138">
        <v>10</v>
      </c>
      <c r="K50" s="138">
        <v>6</v>
      </c>
      <c r="L50" s="138">
        <v>132</v>
      </c>
      <c r="M50" s="138">
        <v>0</v>
      </c>
      <c r="N50" s="138">
        <v>5</v>
      </c>
      <c r="O50" s="138">
        <v>505</v>
      </c>
      <c r="P50" s="138">
        <v>771</v>
      </c>
      <c r="Q50" s="139">
        <f t="shared" si="0"/>
        <v>0.65499351491569391</v>
      </c>
    </row>
    <row r="51" spans="1:17" ht="16.7" customHeight="1" x14ac:dyDescent="0.25">
      <c r="A51" s="65">
        <v>25</v>
      </c>
      <c r="B51" s="66">
        <v>1355</v>
      </c>
      <c r="C51" s="67" t="s">
        <v>126</v>
      </c>
      <c r="D51" s="140">
        <v>0</v>
      </c>
      <c r="E51" s="141">
        <v>46</v>
      </c>
      <c r="F51" s="141">
        <v>0</v>
      </c>
      <c r="G51" s="141">
        <v>2</v>
      </c>
      <c r="H51" s="141">
        <v>48</v>
      </c>
      <c r="I51" s="141">
        <v>71</v>
      </c>
      <c r="J51" s="141">
        <v>20</v>
      </c>
      <c r="K51" s="141">
        <v>1</v>
      </c>
      <c r="L51" s="141">
        <v>13</v>
      </c>
      <c r="M51" s="141">
        <v>0</v>
      </c>
      <c r="N51" s="141">
        <v>0</v>
      </c>
      <c r="O51" s="141">
        <v>153</v>
      </c>
      <c r="P51" s="141">
        <v>251</v>
      </c>
      <c r="Q51" s="142">
        <f t="shared" si="0"/>
        <v>0.60956175298804782</v>
      </c>
    </row>
    <row r="52" spans="1:17" ht="16.7" customHeight="1" x14ac:dyDescent="0.25">
      <c r="A52" s="59" t="s">
        <v>227</v>
      </c>
      <c r="B52" s="60">
        <v>1355</v>
      </c>
      <c r="C52" s="61" t="s">
        <v>9</v>
      </c>
      <c r="D52" s="137">
        <v>100</v>
      </c>
      <c r="E52" s="138">
        <v>46</v>
      </c>
      <c r="F52" s="138">
        <v>0</v>
      </c>
      <c r="G52" s="138">
        <v>2</v>
      </c>
      <c r="H52" s="138">
        <v>48</v>
      </c>
      <c r="I52" s="138">
        <v>71</v>
      </c>
      <c r="J52" s="138">
        <v>20</v>
      </c>
      <c r="K52" s="138">
        <v>1</v>
      </c>
      <c r="L52" s="138">
        <v>13</v>
      </c>
      <c r="M52" s="138">
        <v>0</v>
      </c>
      <c r="N52" s="138">
        <v>0</v>
      </c>
      <c r="O52" s="138">
        <v>153</v>
      </c>
      <c r="P52" s="138">
        <v>251</v>
      </c>
      <c r="Q52" s="139">
        <f t="shared" si="0"/>
        <v>0.60956175298804782</v>
      </c>
    </row>
    <row r="53" spans="1:17" ht="16.7" customHeight="1" x14ac:dyDescent="0.25">
      <c r="A53" s="65">
        <v>26</v>
      </c>
      <c r="B53" s="66">
        <v>1356</v>
      </c>
      <c r="C53" s="67" t="s">
        <v>126</v>
      </c>
      <c r="D53" s="140">
        <v>0</v>
      </c>
      <c r="E53" s="141">
        <v>104</v>
      </c>
      <c r="F53" s="141">
        <v>0</v>
      </c>
      <c r="G53" s="141">
        <v>1</v>
      </c>
      <c r="H53" s="141">
        <v>105</v>
      </c>
      <c r="I53" s="141">
        <v>11</v>
      </c>
      <c r="J53" s="141">
        <v>5</v>
      </c>
      <c r="K53" s="141">
        <v>0</v>
      </c>
      <c r="L53" s="141">
        <v>27</v>
      </c>
      <c r="M53" s="141">
        <v>0</v>
      </c>
      <c r="N53" s="141">
        <v>5</v>
      </c>
      <c r="O53" s="141">
        <v>153</v>
      </c>
      <c r="P53" s="141">
        <v>222</v>
      </c>
      <c r="Q53" s="142">
        <f t="shared" si="0"/>
        <v>0.68918918918918914</v>
      </c>
    </row>
    <row r="54" spans="1:17" ht="16.7" customHeight="1" x14ac:dyDescent="0.25">
      <c r="A54" s="77" t="s">
        <v>227</v>
      </c>
      <c r="B54" s="78">
        <v>1356</v>
      </c>
      <c r="C54" s="79" t="s">
        <v>9</v>
      </c>
      <c r="D54" s="152">
        <v>100</v>
      </c>
      <c r="E54" s="145">
        <v>104</v>
      </c>
      <c r="F54" s="145">
        <v>0</v>
      </c>
      <c r="G54" s="145">
        <v>1</v>
      </c>
      <c r="H54" s="145">
        <v>105</v>
      </c>
      <c r="I54" s="145">
        <v>11</v>
      </c>
      <c r="J54" s="145">
        <v>5</v>
      </c>
      <c r="K54" s="145">
        <v>0</v>
      </c>
      <c r="L54" s="145">
        <v>27</v>
      </c>
      <c r="M54" s="145">
        <v>0</v>
      </c>
      <c r="N54" s="145">
        <v>5</v>
      </c>
      <c r="O54" s="145">
        <v>153</v>
      </c>
      <c r="P54" s="145">
        <v>222</v>
      </c>
      <c r="Q54" s="146">
        <f t="shared" si="0"/>
        <v>0.68918918918918914</v>
      </c>
    </row>
    <row r="55" spans="1:17" ht="16.7" customHeight="1" x14ac:dyDescent="0.25">
      <c r="A55" s="53">
        <v>27</v>
      </c>
      <c r="B55" s="54">
        <v>1357</v>
      </c>
      <c r="C55" s="55" t="s">
        <v>126</v>
      </c>
      <c r="D55" s="131">
        <v>0</v>
      </c>
      <c r="E55" s="132">
        <v>106</v>
      </c>
      <c r="F55" s="132">
        <v>1</v>
      </c>
      <c r="G55" s="132">
        <v>2</v>
      </c>
      <c r="H55" s="132">
        <v>109</v>
      </c>
      <c r="I55" s="132">
        <v>115</v>
      </c>
      <c r="J55" s="132">
        <v>23</v>
      </c>
      <c r="K55" s="132">
        <v>9</v>
      </c>
      <c r="L55" s="132">
        <v>40</v>
      </c>
      <c r="M55" s="132">
        <v>0</v>
      </c>
      <c r="N55" s="132">
        <v>5</v>
      </c>
      <c r="O55" s="132">
        <v>301</v>
      </c>
      <c r="P55" s="132">
        <v>507</v>
      </c>
      <c r="Q55" s="133">
        <f t="shared" si="0"/>
        <v>0.59368836291913218</v>
      </c>
    </row>
    <row r="56" spans="1:17" ht="16.7" customHeight="1" x14ac:dyDescent="0.25">
      <c r="A56" s="71">
        <v>28</v>
      </c>
      <c r="B56" s="72">
        <v>1357</v>
      </c>
      <c r="C56" s="73" t="s">
        <v>128</v>
      </c>
      <c r="D56" s="134">
        <v>1</v>
      </c>
      <c r="E56" s="135">
        <v>109</v>
      </c>
      <c r="F56" s="135">
        <v>4</v>
      </c>
      <c r="G56" s="135">
        <v>1</v>
      </c>
      <c r="H56" s="135">
        <v>114</v>
      </c>
      <c r="I56" s="135">
        <v>96</v>
      </c>
      <c r="J56" s="135">
        <v>18</v>
      </c>
      <c r="K56" s="135">
        <v>13</v>
      </c>
      <c r="L56" s="135">
        <v>36</v>
      </c>
      <c r="M56" s="135">
        <v>0</v>
      </c>
      <c r="N56" s="135">
        <v>9</v>
      </c>
      <c r="O56" s="135">
        <v>286</v>
      </c>
      <c r="P56" s="135">
        <v>507</v>
      </c>
      <c r="Q56" s="136">
        <f t="shared" si="0"/>
        <v>0.5641025641025641</v>
      </c>
    </row>
    <row r="57" spans="1:17" ht="16.7" customHeight="1" x14ac:dyDescent="0.25">
      <c r="A57" s="59" t="s">
        <v>227</v>
      </c>
      <c r="B57" s="60">
        <v>1357</v>
      </c>
      <c r="C57" s="61" t="s">
        <v>11</v>
      </c>
      <c r="D57" s="137">
        <v>100</v>
      </c>
      <c r="E57" s="138">
        <v>215</v>
      </c>
      <c r="F57" s="138">
        <v>5</v>
      </c>
      <c r="G57" s="138">
        <v>3</v>
      </c>
      <c r="H57" s="138">
        <v>223</v>
      </c>
      <c r="I57" s="138">
        <v>211</v>
      </c>
      <c r="J57" s="138">
        <v>41</v>
      </c>
      <c r="K57" s="138">
        <v>22</v>
      </c>
      <c r="L57" s="138">
        <v>76</v>
      </c>
      <c r="M57" s="138">
        <v>0</v>
      </c>
      <c r="N57" s="138">
        <v>14</v>
      </c>
      <c r="O57" s="138">
        <v>587</v>
      </c>
      <c r="P57" s="138">
        <v>1014</v>
      </c>
      <c r="Q57" s="139">
        <f t="shared" si="0"/>
        <v>0.57889546351084809</v>
      </c>
    </row>
    <row r="58" spans="1:17" ht="16.7" customHeight="1" x14ac:dyDescent="0.25">
      <c r="A58" s="71">
        <v>29</v>
      </c>
      <c r="B58" s="72">
        <v>1358</v>
      </c>
      <c r="C58" s="73" t="s">
        <v>126</v>
      </c>
      <c r="D58" s="134">
        <v>0</v>
      </c>
      <c r="E58" s="135">
        <v>96</v>
      </c>
      <c r="F58" s="135">
        <v>3</v>
      </c>
      <c r="G58" s="135">
        <v>2</v>
      </c>
      <c r="H58" s="135">
        <v>101</v>
      </c>
      <c r="I58" s="135">
        <v>92</v>
      </c>
      <c r="J58" s="135">
        <v>18</v>
      </c>
      <c r="K58" s="135">
        <v>17</v>
      </c>
      <c r="L58" s="135">
        <v>25</v>
      </c>
      <c r="M58" s="135">
        <v>0</v>
      </c>
      <c r="N58" s="135">
        <v>8</v>
      </c>
      <c r="O58" s="135">
        <v>261</v>
      </c>
      <c r="P58" s="135">
        <v>449</v>
      </c>
      <c r="Q58" s="136">
        <f t="shared" si="0"/>
        <v>0.58129175946547884</v>
      </c>
    </row>
    <row r="59" spans="1:17" ht="16.7" customHeight="1" x14ac:dyDescent="0.25">
      <c r="A59" s="65">
        <v>30</v>
      </c>
      <c r="B59" s="66">
        <v>1358</v>
      </c>
      <c r="C59" s="67" t="s">
        <v>128</v>
      </c>
      <c r="D59" s="140">
        <v>1</v>
      </c>
      <c r="E59" s="141">
        <v>102</v>
      </c>
      <c r="F59" s="141">
        <v>1</v>
      </c>
      <c r="G59" s="141">
        <v>0</v>
      </c>
      <c r="H59" s="141">
        <v>103</v>
      </c>
      <c r="I59" s="141">
        <v>69</v>
      </c>
      <c r="J59" s="141">
        <v>13</v>
      </c>
      <c r="K59" s="141">
        <v>10</v>
      </c>
      <c r="L59" s="141">
        <v>33</v>
      </c>
      <c r="M59" s="141">
        <v>0</v>
      </c>
      <c r="N59" s="141">
        <v>11</v>
      </c>
      <c r="O59" s="141">
        <v>239</v>
      </c>
      <c r="P59" s="141">
        <v>449</v>
      </c>
      <c r="Q59" s="142">
        <f t="shared" si="0"/>
        <v>0.53229398663697103</v>
      </c>
    </row>
    <row r="60" spans="1:17" ht="16.7" customHeight="1" x14ac:dyDescent="0.25">
      <c r="A60" s="59" t="s">
        <v>227</v>
      </c>
      <c r="B60" s="60">
        <v>1358</v>
      </c>
      <c r="C60" s="61" t="s">
        <v>11</v>
      </c>
      <c r="D60" s="137">
        <v>100</v>
      </c>
      <c r="E60" s="138">
        <v>198</v>
      </c>
      <c r="F60" s="138">
        <v>4</v>
      </c>
      <c r="G60" s="138">
        <v>2</v>
      </c>
      <c r="H60" s="138">
        <v>204</v>
      </c>
      <c r="I60" s="138">
        <v>161</v>
      </c>
      <c r="J60" s="138">
        <v>31</v>
      </c>
      <c r="K60" s="138">
        <v>27</v>
      </c>
      <c r="L60" s="138">
        <v>58</v>
      </c>
      <c r="M60" s="138">
        <v>0</v>
      </c>
      <c r="N60" s="138">
        <v>19</v>
      </c>
      <c r="O60" s="138">
        <v>500</v>
      </c>
      <c r="P60" s="138">
        <v>898</v>
      </c>
      <c r="Q60" s="139">
        <f t="shared" si="0"/>
        <v>0.55679287305122493</v>
      </c>
    </row>
    <row r="61" spans="1:17" ht="16.7" customHeight="1" x14ac:dyDescent="0.25">
      <c r="A61" s="65">
        <v>31</v>
      </c>
      <c r="B61" s="66">
        <v>1359</v>
      </c>
      <c r="C61" s="67" t="s">
        <v>126</v>
      </c>
      <c r="D61" s="140">
        <v>0</v>
      </c>
      <c r="E61" s="141">
        <v>145</v>
      </c>
      <c r="F61" s="141">
        <v>3</v>
      </c>
      <c r="G61" s="141">
        <v>4</v>
      </c>
      <c r="H61" s="141">
        <v>152</v>
      </c>
      <c r="I61" s="141">
        <v>70</v>
      </c>
      <c r="J61" s="141">
        <v>1</v>
      </c>
      <c r="K61" s="141">
        <v>1</v>
      </c>
      <c r="L61" s="141">
        <v>61</v>
      </c>
      <c r="M61" s="141">
        <v>0</v>
      </c>
      <c r="N61" s="141">
        <v>2</v>
      </c>
      <c r="O61" s="141">
        <v>287</v>
      </c>
      <c r="P61" s="141">
        <v>452</v>
      </c>
      <c r="Q61" s="142">
        <f t="shared" si="0"/>
        <v>0.63495575221238942</v>
      </c>
    </row>
    <row r="62" spans="1:17" ht="16.7" customHeight="1" x14ac:dyDescent="0.25">
      <c r="A62" s="71">
        <v>32</v>
      </c>
      <c r="B62" s="72">
        <v>1359</v>
      </c>
      <c r="C62" s="73" t="s">
        <v>128</v>
      </c>
      <c r="D62" s="134">
        <v>1</v>
      </c>
      <c r="E62" s="135">
        <v>152</v>
      </c>
      <c r="F62" s="135">
        <v>1</v>
      </c>
      <c r="G62" s="135">
        <v>1</v>
      </c>
      <c r="H62" s="135">
        <v>154</v>
      </c>
      <c r="I62" s="135">
        <v>58</v>
      </c>
      <c r="J62" s="135">
        <v>2</v>
      </c>
      <c r="K62" s="135">
        <v>2</v>
      </c>
      <c r="L62" s="135">
        <v>47</v>
      </c>
      <c r="M62" s="135">
        <v>0</v>
      </c>
      <c r="N62" s="135">
        <v>5</v>
      </c>
      <c r="O62" s="135">
        <v>268</v>
      </c>
      <c r="P62" s="135">
        <v>452</v>
      </c>
      <c r="Q62" s="136">
        <f t="shared" si="0"/>
        <v>0.59292035398230092</v>
      </c>
    </row>
    <row r="63" spans="1:17" ht="16.7" customHeight="1" x14ac:dyDescent="0.25">
      <c r="A63" s="77" t="s">
        <v>227</v>
      </c>
      <c r="B63" s="78">
        <v>1359</v>
      </c>
      <c r="C63" s="79" t="s">
        <v>11</v>
      </c>
      <c r="D63" s="152">
        <v>100</v>
      </c>
      <c r="E63" s="145">
        <v>297</v>
      </c>
      <c r="F63" s="145">
        <v>4</v>
      </c>
      <c r="G63" s="145">
        <v>5</v>
      </c>
      <c r="H63" s="145">
        <v>306</v>
      </c>
      <c r="I63" s="145">
        <v>128</v>
      </c>
      <c r="J63" s="145">
        <v>3</v>
      </c>
      <c r="K63" s="145">
        <v>3</v>
      </c>
      <c r="L63" s="145">
        <v>108</v>
      </c>
      <c r="M63" s="145">
        <v>0</v>
      </c>
      <c r="N63" s="145">
        <v>7</v>
      </c>
      <c r="O63" s="145">
        <v>555</v>
      </c>
      <c r="P63" s="145">
        <v>904</v>
      </c>
      <c r="Q63" s="146">
        <f t="shared" si="0"/>
        <v>0.61393805309734517</v>
      </c>
    </row>
    <row r="64" spans="1:17" ht="11.1" customHeight="1" x14ac:dyDescent="0.25">
      <c r="B64" s="2"/>
      <c r="C64" s="2"/>
      <c r="D64" s="2"/>
    </row>
    <row r="65" spans="1:17" ht="17.100000000000001" customHeight="1" x14ac:dyDescent="0.3">
      <c r="A65" s="427" t="s">
        <v>43</v>
      </c>
      <c r="B65" s="405"/>
      <c r="C65" s="406"/>
      <c r="D65" s="407" t="s">
        <v>35</v>
      </c>
      <c r="E65" s="520" t="s">
        <v>234</v>
      </c>
      <c r="F65" s="521"/>
      <c r="G65" s="521"/>
      <c r="H65" s="521"/>
      <c r="I65" s="521"/>
      <c r="J65" s="521"/>
      <c r="K65" s="521"/>
      <c r="L65" s="521"/>
      <c r="M65" s="521"/>
      <c r="N65" s="522"/>
      <c r="O65" s="407" t="s">
        <v>39</v>
      </c>
      <c r="P65" s="407" t="s">
        <v>211</v>
      </c>
      <c r="Q65" s="366" t="s">
        <v>33</v>
      </c>
    </row>
    <row r="66" spans="1:17" ht="15.95" customHeight="1" x14ac:dyDescent="0.25">
      <c r="A66" s="431" t="s">
        <v>123</v>
      </c>
      <c r="B66" s="425" t="s">
        <v>25</v>
      </c>
      <c r="C66" s="425" t="s">
        <v>26</v>
      </c>
      <c r="D66" s="364"/>
      <c r="E66" s="14"/>
      <c r="F66" s="7"/>
      <c r="G66" s="52" t="s">
        <v>38</v>
      </c>
      <c r="H66" s="410" t="s">
        <v>34</v>
      </c>
      <c r="I66" s="35"/>
      <c r="J66" s="6"/>
      <c r="K66" s="7"/>
      <c r="L66" s="7"/>
      <c r="M66" s="43"/>
      <c r="N66" s="96"/>
      <c r="O66" s="408"/>
      <c r="P66" s="408"/>
      <c r="Q66" s="367"/>
    </row>
    <row r="67" spans="1:17" ht="15.75" x14ac:dyDescent="0.25">
      <c r="A67" s="432"/>
      <c r="B67" s="360"/>
      <c r="C67" s="360"/>
      <c r="D67" s="364"/>
      <c r="E67" s="14"/>
      <c r="F67" s="7"/>
      <c r="G67" s="7"/>
      <c r="H67" s="410"/>
      <c r="I67" s="35"/>
      <c r="J67" s="7"/>
      <c r="K67" s="7"/>
      <c r="L67" s="7"/>
      <c r="M67" s="317"/>
      <c r="N67" s="318"/>
      <c r="O67" s="408"/>
      <c r="P67" s="408"/>
      <c r="Q67" s="367"/>
    </row>
    <row r="68" spans="1:17" ht="15.75" x14ac:dyDescent="0.25">
      <c r="A68" s="432"/>
      <c r="B68" s="360"/>
      <c r="C68" s="360"/>
      <c r="D68" s="364"/>
      <c r="E68" s="15"/>
      <c r="F68" s="8"/>
      <c r="G68" s="8"/>
      <c r="H68" s="8"/>
      <c r="I68" s="35"/>
      <c r="J68" s="7"/>
      <c r="K68" s="8"/>
      <c r="L68" s="8"/>
      <c r="M68" s="319"/>
      <c r="N68" s="320"/>
      <c r="O68" s="408"/>
      <c r="P68" s="408"/>
      <c r="Q68" s="367"/>
    </row>
    <row r="69" spans="1:17" ht="17.100000000000001" customHeight="1" x14ac:dyDescent="0.25">
      <c r="A69" s="433"/>
      <c r="B69" s="360"/>
      <c r="C69" s="426"/>
      <c r="D69" s="365"/>
      <c r="E69" s="305" t="s">
        <v>0</v>
      </c>
      <c r="F69" s="294" t="s">
        <v>2</v>
      </c>
      <c r="G69" s="294" t="s">
        <v>8</v>
      </c>
      <c r="H69" s="294" t="s">
        <v>34</v>
      </c>
      <c r="I69" s="294" t="s">
        <v>1</v>
      </c>
      <c r="J69" s="294" t="s">
        <v>4</v>
      </c>
      <c r="K69" s="294" t="s">
        <v>6</v>
      </c>
      <c r="L69" s="294" t="s">
        <v>7</v>
      </c>
      <c r="M69" s="321" t="s">
        <v>32</v>
      </c>
      <c r="N69" s="322" t="s">
        <v>40</v>
      </c>
      <c r="O69" s="409"/>
      <c r="P69" s="409"/>
      <c r="Q69" s="368"/>
    </row>
    <row r="70" spans="1:17" s="30" customFormat="1" ht="17.100000000000001" customHeight="1" x14ac:dyDescent="0.25">
      <c r="A70" s="434" t="s">
        <v>227</v>
      </c>
      <c r="B70" s="517">
        <v>23</v>
      </c>
      <c r="C70" s="517">
        <v>32</v>
      </c>
      <c r="D70" s="211">
        <f>(LARGE(H70:L70,1)-LARGE(H70:L70,2))</f>
        <v>443</v>
      </c>
      <c r="E70" s="125">
        <f t="shared" ref="E70:N70" si="1">SUM(E9:E63)/2</f>
        <v>3266</v>
      </c>
      <c r="F70" s="125">
        <f t="shared" si="1"/>
        <v>81</v>
      </c>
      <c r="G70" s="125">
        <f t="shared" si="1"/>
        <v>54</v>
      </c>
      <c r="H70" s="199">
        <f t="shared" si="1"/>
        <v>3401</v>
      </c>
      <c r="I70" s="199">
        <f t="shared" si="1"/>
        <v>3844</v>
      </c>
      <c r="J70" s="199">
        <f t="shared" si="1"/>
        <v>256</v>
      </c>
      <c r="K70" s="199">
        <f t="shared" si="1"/>
        <v>486</v>
      </c>
      <c r="L70" s="199">
        <f t="shared" si="1"/>
        <v>1408</v>
      </c>
      <c r="M70" s="125">
        <f t="shared" si="1"/>
        <v>2</v>
      </c>
      <c r="N70" s="125">
        <f t="shared" si="1"/>
        <v>160</v>
      </c>
      <c r="O70" s="33">
        <f>SUM(H70:N70)</f>
        <v>9557</v>
      </c>
      <c r="P70" s="125">
        <f>SUM(P9:P63)/2</f>
        <v>14967</v>
      </c>
      <c r="Q70" s="126">
        <f>O70/P70</f>
        <v>0.63853811719115383</v>
      </c>
    </row>
    <row r="71" spans="1:17" s="30" customFormat="1" ht="17.100000000000001" customHeight="1" x14ac:dyDescent="0.25">
      <c r="A71" s="435"/>
      <c r="B71" s="517"/>
      <c r="C71" s="517"/>
      <c r="D71" s="127">
        <f t="shared" ref="D71:O71" si="2">D70/$O70</f>
        <v>4.6353458198179348E-2</v>
      </c>
      <c r="E71" s="127">
        <f t="shared" si="2"/>
        <v>0.34173903944752537</v>
      </c>
      <c r="F71" s="127">
        <f t="shared" si="2"/>
        <v>8.4754630114052525E-3</v>
      </c>
      <c r="G71" s="127">
        <f t="shared" si="2"/>
        <v>5.6503086742701681E-3</v>
      </c>
      <c r="H71" s="127">
        <f t="shared" si="2"/>
        <v>0.35586481113320079</v>
      </c>
      <c r="I71" s="127">
        <f t="shared" si="2"/>
        <v>0.40221826933138016</v>
      </c>
      <c r="J71" s="127">
        <f t="shared" si="2"/>
        <v>2.6786648529873391E-2</v>
      </c>
      <c r="K71" s="127">
        <f t="shared" si="2"/>
        <v>5.0852778068431519E-2</v>
      </c>
      <c r="L71" s="127">
        <f t="shared" si="2"/>
        <v>0.14732656691430365</v>
      </c>
      <c r="M71" s="127">
        <f t="shared" si="2"/>
        <v>2.0927069163963587E-4</v>
      </c>
      <c r="N71" s="127">
        <f t="shared" si="2"/>
        <v>1.674165533117087E-2</v>
      </c>
      <c r="O71" s="127">
        <f t="shared" si="2"/>
        <v>1</v>
      </c>
      <c r="P71" s="128"/>
      <c r="Q71" s="128"/>
    </row>
    <row r="72" spans="1:17" ht="11.1" customHeight="1" x14ac:dyDescent="0.25">
      <c r="B72" s="2"/>
      <c r="C72" s="2"/>
      <c r="D72" s="2"/>
    </row>
    <row r="73" spans="1:17" ht="17.100000000000001" customHeight="1" x14ac:dyDescent="0.3">
      <c r="A73" s="427" t="s">
        <v>43</v>
      </c>
      <c r="B73" s="405"/>
      <c r="C73" s="406"/>
      <c r="D73" s="407" t="s">
        <v>35</v>
      </c>
      <c r="E73" s="520" t="s">
        <v>235</v>
      </c>
      <c r="F73" s="521"/>
      <c r="G73" s="521"/>
      <c r="H73" s="521"/>
      <c r="I73" s="521"/>
      <c r="J73" s="521"/>
      <c r="K73" s="521"/>
      <c r="L73" s="521"/>
      <c r="M73" s="521"/>
      <c r="N73" s="522"/>
      <c r="O73" s="407" t="s">
        <v>39</v>
      </c>
      <c r="P73" s="407" t="s">
        <v>211</v>
      </c>
      <c r="Q73" s="366" t="s">
        <v>33</v>
      </c>
    </row>
    <row r="74" spans="1:17" ht="15.95" customHeight="1" x14ac:dyDescent="0.25">
      <c r="A74" s="431" t="s">
        <v>123</v>
      </c>
      <c r="B74" s="425" t="s">
        <v>25</v>
      </c>
      <c r="C74" s="425" t="s">
        <v>26</v>
      </c>
      <c r="D74" s="364"/>
      <c r="E74" s="415"/>
      <c r="F74" s="416"/>
      <c r="G74" s="421"/>
      <c r="H74" s="416"/>
      <c r="I74" s="35"/>
      <c r="J74" s="6"/>
      <c r="K74" s="7"/>
      <c r="L74" s="7"/>
      <c r="M74" s="43"/>
      <c r="N74" s="96"/>
      <c r="O74" s="408"/>
      <c r="P74" s="408"/>
      <c r="Q74" s="367"/>
    </row>
    <row r="75" spans="1:17" ht="15.75" x14ac:dyDescent="0.25">
      <c r="A75" s="432"/>
      <c r="B75" s="360"/>
      <c r="C75" s="360"/>
      <c r="D75" s="364"/>
      <c r="E75" s="417"/>
      <c r="F75" s="418"/>
      <c r="G75" s="422"/>
      <c r="H75" s="418"/>
      <c r="I75" s="35"/>
      <c r="J75" s="7"/>
      <c r="K75" s="7"/>
      <c r="L75" s="7"/>
      <c r="M75" s="317"/>
      <c r="N75" s="318"/>
      <c r="O75" s="408"/>
      <c r="P75" s="408"/>
      <c r="Q75" s="367"/>
    </row>
    <row r="76" spans="1:17" ht="15.75" x14ac:dyDescent="0.25">
      <c r="A76" s="432"/>
      <c r="B76" s="360"/>
      <c r="C76" s="360"/>
      <c r="D76" s="364"/>
      <c r="E76" s="456"/>
      <c r="F76" s="450"/>
      <c r="G76" s="451"/>
      <c r="H76" s="450"/>
      <c r="I76" s="35"/>
      <c r="J76" s="7"/>
      <c r="K76" s="8"/>
      <c r="L76" s="8"/>
      <c r="M76" s="319"/>
      <c r="N76" s="320"/>
      <c r="O76" s="408"/>
      <c r="P76" s="408"/>
      <c r="Q76" s="367"/>
    </row>
    <row r="77" spans="1:17" ht="17.100000000000001" customHeight="1" x14ac:dyDescent="0.25">
      <c r="A77" s="433"/>
      <c r="B77" s="360"/>
      <c r="C77" s="426"/>
      <c r="D77" s="365"/>
      <c r="E77" s="457" t="s">
        <v>0</v>
      </c>
      <c r="F77" s="453"/>
      <c r="G77" s="454" t="s">
        <v>2</v>
      </c>
      <c r="H77" s="453"/>
      <c r="I77" s="294" t="s">
        <v>1</v>
      </c>
      <c r="J77" s="294" t="s">
        <v>4</v>
      </c>
      <c r="K77" s="294" t="s">
        <v>6</v>
      </c>
      <c r="L77" s="294" t="s">
        <v>7</v>
      </c>
      <c r="M77" s="321" t="s">
        <v>32</v>
      </c>
      <c r="N77" s="322" t="s">
        <v>40</v>
      </c>
      <c r="O77" s="409"/>
      <c r="P77" s="409"/>
      <c r="Q77" s="368"/>
    </row>
    <row r="78" spans="1:17" s="30" customFormat="1" ht="17.100000000000001" customHeight="1" x14ac:dyDescent="0.25">
      <c r="A78" s="434" t="s">
        <v>227</v>
      </c>
      <c r="B78" s="517">
        <v>23</v>
      </c>
      <c r="C78" s="517">
        <v>32</v>
      </c>
      <c r="D78" s="210">
        <f>(LARGE(E78:L78,1)-LARGE(E78:L78,2))</f>
        <v>551</v>
      </c>
      <c r="E78" s="515">
        <f>ROUND(G70/2,0)+E70</f>
        <v>3293</v>
      </c>
      <c r="F78" s="516"/>
      <c r="G78" s="515">
        <f>INT(G70/2)+F70</f>
        <v>108</v>
      </c>
      <c r="H78" s="516"/>
      <c r="I78" s="125">
        <f t="shared" ref="I78:N78" si="3">I70</f>
        <v>3844</v>
      </c>
      <c r="J78" s="125">
        <f t="shared" si="3"/>
        <v>256</v>
      </c>
      <c r="K78" s="125">
        <f t="shared" si="3"/>
        <v>486</v>
      </c>
      <c r="L78" s="125">
        <f t="shared" si="3"/>
        <v>1408</v>
      </c>
      <c r="M78" s="125">
        <f t="shared" si="3"/>
        <v>2</v>
      </c>
      <c r="N78" s="125">
        <f t="shared" si="3"/>
        <v>160</v>
      </c>
      <c r="O78" s="33">
        <f>INT(SUM(E78:N78))</f>
        <v>9557</v>
      </c>
      <c r="P78" s="125">
        <f>P70</f>
        <v>14967</v>
      </c>
      <c r="Q78" s="126">
        <f>O78/P78</f>
        <v>0.63853811719115383</v>
      </c>
    </row>
    <row r="79" spans="1:17" s="30" customFormat="1" ht="17.100000000000001" customHeight="1" x14ac:dyDescent="0.25">
      <c r="A79" s="435"/>
      <c r="B79" s="517"/>
      <c r="C79" s="517"/>
      <c r="D79" s="127">
        <f>D78/$O78</f>
        <v>5.7654075546719682E-2</v>
      </c>
      <c r="E79" s="445">
        <f>E78/$O78</f>
        <v>0.34456419378466047</v>
      </c>
      <c r="F79" s="446"/>
      <c r="G79" s="445">
        <f>G78/$O78</f>
        <v>1.1300617348540336E-2</v>
      </c>
      <c r="H79" s="446"/>
      <c r="I79" s="127">
        <f t="shared" ref="I79:O79" si="4">I78/$O78</f>
        <v>0.40221826933138016</v>
      </c>
      <c r="J79" s="127">
        <f t="shared" si="4"/>
        <v>2.6786648529873391E-2</v>
      </c>
      <c r="K79" s="127">
        <f t="shared" si="4"/>
        <v>5.0852778068431519E-2</v>
      </c>
      <c r="L79" s="127">
        <f t="shared" si="4"/>
        <v>0.14732656691430365</v>
      </c>
      <c r="M79" s="127">
        <f t="shared" si="4"/>
        <v>2.0927069163963587E-4</v>
      </c>
      <c r="N79" s="127">
        <f t="shared" si="4"/>
        <v>1.674165533117087E-2</v>
      </c>
      <c r="O79" s="127">
        <f t="shared" si="4"/>
        <v>1</v>
      </c>
      <c r="P79" s="128"/>
      <c r="Q79" s="128"/>
    </row>
    <row r="80" spans="1:17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</sheetData>
  <mergeCells count="40">
    <mergeCell ref="B78:B79"/>
    <mergeCell ref="C78:C79"/>
    <mergeCell ref="D73:D77"/>
    <mergeCell ref="E73:N73"/>
    <mergeCell ref="G77:H77"/>
    <mergeCell ref="E77:F77"/>
    <mergeCell ref="E74:F76"/>
    <mergeCell ref="A66:A69"/>
    <mergeCell ref="A73:C73"/>
    <mergeCell ref="E78:F78"/>
    <mergeCell ref="G78:H78"/>
    <mergeCell ref="A74:A77"/>
    <mergeCell ref="G74:H76"/>
    <mergeCell ref="D65:D69"/>
    <mergeCell ref="A65:C65"/>
    <mergeCell ref="B66:B69"/>
    <mergeCell ref="C66:C69"/>
    <mergeCell ref="A70:A71"/>
    <mergeCell ref="A78:A79"/>
    <mergeCell ref="E79:F79"/>
    <mergeCell ref="G79:H79"/>
    <mergeCell ref="B74:B77"/>
    <mergeCell ref="C74:C77"/>
    <mergeCell ref="D4:D8"/>
    <mergeCell ref="B70:B71"/>
    <mergeCell ref="C70:C71"/>
    <mergeCell ref="E65:N65"/>
    <mergeCell ref="E4:N4"/>
    <mergeCell ref="B5:C7"/>
    <mergeCell ref="H5:H6"/>
    <mergeCell ref="H66:H67"/>
    <mergeCell ref="Q4:Q8"/>
    <mergeCell ref="O65:O69"/>
    <mergeCell ref="P65:P69"/>
    <mergeCell ref="Q65:Q69"/>
    <mergeCell ref="O73:O77"/>
    <mergeCell ref="P73:P77"/>
    <mergeCell ref="Q73:Q77"/>
    <mergeCell ref="O4:O8"/>
    <mergeCell ref="P4:P8"/>
  </mergeCells>
  <conditionalFormatting sqref="H11:L11">
    <cfRule type="cellIs" dxfId="147" priority="49" operator="equal">
      <formula>LARGE($H11:$L11,2)</formula>
    </cfRule>
    <cfRule type="cellIs" dxfId="146" priority="50" operator="equal">
      <formula>LARGE($H11:$L11,1)</formula>
    </cfRule>
  </conditionalFormatting>
  <conditionalFormatting sqref="H14:L14">
    <cfRule type="cellIs" dxfId="145" priority="47" operator="equal">
      <formula>LARGE($H14:$L14,2)</formula>
    </cfRule>
    <cfRule type="cellIs" dxfId="144" priority="48" operator="equal">
      <formula>LARGE($H14:$L14,1)</formula>
    </cfRule>
  </conditionalFormatting>
  <conditionalFormatting sqref="H25:L25">
    <cfRule type="cellIs" dxfId="143" priority="45" operator="equal">
      <formula>LARGE($H25:$L25,2)</formula>
    </cfRule>
    <cfRule type="cellIs" dxfId="142" priority="46" operator="equal">
      <formula>LARGE($H25:$L25,1)</formula>
    </cfRule>
  </conditionalFormatting>
  <conditionalFormatting sqref="H19:L19">
    <cfRule type="cellIs" dxfId="141" priority="43" operator="equal">
      <formula>LARGE($H19:$L19,2)</formula>
    </cfRule>
    <cfRule type="cellIs" dxfId="140" priority="44" operator="equal">
      <formula>LARGE($H19:$L19,1)</formula>
    </cfRule>
  </conditionalFormatting>
  <conditionalFormatting sqref="H17:L17">
    <cfRule type="cellIs" dxfId="139" priority="41" operator="equal">
      <formula>LARGE($H17:$L17,2)</formula>
    </cfRule>
    <cfRule type="cellIs" dxfId="138" priority="42" operator="equal">
      <formula>LARGE($H17:$L17,1)</formula>
    </cfRule>
  </conditionalFormatting>
  <conditionalFormatting sqref="H23:L23">
    <cfRule type="cellIs" dxfId="137" priority="39" operator="equal">
      <formula>LARGE($H23:$L23,2)</formula>
    </cfRule>
    <cfRule type="cellIs" dxfId="136" priority="40" operator="equal">
      <formula>LARGE($H23:$L23,1)</formula>
    </cfRule>
  </conditionalFormatting>
  <conditionalFormatting sqref="H21:L21">
    <cfRule type="cellIs" dxfId="135" priority="37" operator="equal">
      <formula>LARGE($H21:$L21,2)</formula>
    </cfRule>
    <cfRule type="cellIs" dxfId="134" priority="38" operator="equal">
      <formula>LARGE($H21:$L21,1)</formula>
    </cfRule>
  </conditionalFormatting>
  <conditionalFormatting sqref="H35:L35">
    <cfRule type="cellIs" dxfId="133" priority="35" operator="equal">
      <formula>LARGE($H35:$L35,2)</formula>
    </cfRule>
    <cfRule type="cellIs" dxfId="132" priority="36" operator="equal">
      <formula>LARGE($H35:$L35,1)</formula>
    </cfRule>
  </conditionalFormatting>
  <conditionalFormatting sqref="H29:L29">
    <cfRule type="cellIs" dxfId="131" priority="33" operator="equal">
      <formula>LARGE($H29:$L29,2)</formula>
    </cfRule>
    <cfRule type="cellIs" dxfId="130" priority="34" operator="equal">
      <formula>LARGE($H29:$L29,1)</formula>
    </cfRule>
  </conditionalFormatting>
  <conditionalFormatting sqref="H27:L27">
    <cfRule type="cellIs" dxfId="129" priority="31" operator="equal">
      <formula>LARGE($H27:$L27,2)</formula>
    </cfRule>
    <cfRule type="cellIs" dxfId="128" priority="32" operator="equal">
      <formula>LARGE($H27:$L27,1)</formula>
    </cfRule>
  </conditionalFormatting>
  <conditionalFormatting sqref="H31:L31">
    <cfRule type="cellIs" dxfId="127" priority="29" operator="equal">
      <formula>LARGE($H31:$L31,2)</formula>
    </cfRule>
    <cfRule type="cellIs" dxfId="126" priority="30" operator="equal">
      <formula>LARGE($H31:$L31,1)</formula>
    </cfRule>
  </conditionalFormatting>
  <conditionalFormatting sqref="H33:L33">
    <cfRule type="cellIs" dxfId="125" priority="27" operator="equal">
      <formula>LARGE($H33:$L33,2)</formula>
    </cfRule>
    <cfRule type="cellIs" dxfId="124" priority="28" operator="equal">
      <formula>LARGE($H33:$L33,1)</formula>
    </cfRule>
  </conditionalFormatting>
  <conditionalFormatting sqref="H40:L40">
    <cfRule type="cellIs" dxfId="123" priority="25" operator="equal">
      <formula>LARGE($H40:$L40,2)</formula>
    </cfRule>
    <cfRule type="cellIs" dxfId="122" priority="26" operator="equal">
      <formula>LARGE($H40:$L40,1)</formula>
    </cfRule>
  </conditionalFormatting>
  <conditionalFormatting sqref="H38:L38">
    <cfRule type="cellIs" dxfId="121" priority="23" operator="equal">
      <formula>LARGE($H38:$L38,2)</formula>
    </cfRule>
    <cfRule type="cellIs" dxfId="120" priority="24" operator="equal">
      <formula>LARGE($H38:$L38,1)</formula>
    </cfRule>
  </conditionalFormatting>
  <conditionalFormatting sqref="H47:L47">
    <cfRule type="cellIs" dxfId="119" priority="21" operator="equal">
      <formula>LARGE($H47:$L47,2)</formula>
    </cfRule>
    <cfRule type="cellIs" dxfId="118" priority="22" operator="equal">
      <formula>LARGE($H47:$L47,1)</formula>
    </cfRule>
  </conditionalFormatting>
  <conditionalFormatting sqref="H42:L42">
    <cfRule type="cellIs" dxfId="117" priority="19" operator="equal">
      <formula>LARGE($H42:$L42,2)</formula>
    </cfRule>
    <cfRule type="cellIs" dxfId="116" priority="20" operator="equal">
      <formula>LARGE($H42:$L42,1)</formula>
    </cfRule>
  </conditionalFormatting>
  <conditionalFormatting sqref="H44:L44">
    <cfRule type="cellIs" dxfId="115" priority="17" operator="equal">
      <formula>LARGE($H44:$L44,2)</formula>
    </cfRule>
    <cfRule type="cellIs" dxfId="114" priority="18" operator="equal">
      <formula>LARGE($H44:$L44,1)</formula>
    </cfRule>
  </conditionalFormatting>
  <conditionalFormatting sqref="H54:L54">
    <cfRule type="cellIs" dxfId="113" priority="15" operator="equal">
      <formula>LARGE($H54:$L54,2)</formula>
    </cfRule>
    <cfRule type="cellIs" dxfId="112" priority="16" operator="equal">
      <formula>LARGE($H54:$L54,1)</formula>
    </cfRule>
  </conditionalFormatting>
  <conditionalFormatting sqref="H50:L50">
    <cfRule type="cellIs" dxfId="111" priority="13" operator="equal">
      <formula>LARGE($H50:$L50,2)</formula>
    </cfRule>
    <cfRule type="cellIs" dxfId="110" priority="14" operator="equal">
      <formula>LARGE($H50:$L50,1)</formula>
    </cfRule>
  </conditionalFormatting>
  <conditionalFormatting sqref="H52:L52">
    <cfRule type="cellIs" dxfId="109" priority="11" operator="equal">
      <formula>LARGE($H52:$L52,2)</formula>
    </cfRule>
    <cfRule type="cellIs" dxfId="108" priority="12" operator="equal">
      <formula>LARGE($H52:$L52,1)</formula>
    </cfRule>
  </conditionalFormatting>
  <conditionalFormatting sqref="H57:L57">
    <cfRule type="cellIs" dxfId="107" priority="9" operator="equal">
      <formula>LARGE($H57:$L57,2)</formula>
    </cfRule>
    <cfRule type="cellIs" dxfId="106" priority="10" operator="equal">
      <formula>LARGE($H57:$L57,1)</formula>
    </cfRule>
  </conditionalFormatting>
  <conditionalFormatting sqref="H60:L60">
    <cfRule type="cellIs" dxfId="105" priority="7" operator="equal">
      <formula>LARGE($H60:$L60,2)</formula>
    </cfRule>
    <cfRule type="cellIs" dxfId="104" priority="8" operator="equal">
      <formula>LARGE($H60:$L60,1)</formula>
    </cfRule>
  </conditionalFormatting>
  <conditionalFormatting sqref="H63:L63">
    <cfRule type="cellIs" dxfId="103" priority="5" operator="equal">
      <formula>LARGE($H63:$L63,2)</formula>
    </cfRule>
    <cfRule type="cellIs" dxfId="102" priority="6" operator="equal">
      <formula>LARGE($H63:$L63,1)</formula>
    </cfRule>
  </conditionalFormatting>
  <conditionalFormatting sqref="H70:L70">
    <cfRule type="cellIs" dxfId="101" priority="3" operator="equal">
      <formula>LARGE($H70:$L70,2)</formula>
    </cfRule>
    <cfRule type="cellIs" dxfId="100" priority="4" operator="equal">
      <formula>LARGE($H70:$L70,1)</formula>
    </cfRule>
  </conditionalFormatting>
  <conditionalFormatting sqref="E78:L78">
    <cfRule type="cellIs" dxfId="99" priority="1" operator="equal">
      <formula>LARGE($E78:$L78,2)</formula>
    </cfRule>
    <cfRule type="cellIs" dxfId="98" priority="2" operator="equal">
      <formula>LARGE($E78:$L78,1)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2405"/>
  <sheetViews>
    <sheetView view="pageBreakPreview" zoomScaleNormal="155" zoomScaleSheetLayoutView="100" workbookViewId="0">
      <selection activeCell="D38" sqref="D38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4" width="12.140625" customWidth="1"/>
    <col min="15" max="17" width="12" customWidth="1"/>
  </cols>
  <sheetData>
    <row r="1" spans="1:17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7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7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7" ht="17.100000000000001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407" t="s">
        <v>39</v>
      </c>
      <c r="P4" s="407" t="s">
        <v>211</v>
      </c>
      <c r="Q4" s="366" t="s">
        <v>33</v>
      </c>
    </row>
    <row r="5" spans="1:17" ht="15.75" x14ac:dyDescent="0.25">
      <c r="B5" s="513" t="s">
        <v>228</v>
      </c>
      <c r="C5" s="513"/>
      <c r="D5" s="364"/>
      <c r="E5" s="14"/>
      <c r="F5" s="7"/>
      <c r="G5" s="52" t="s">
        <v>38</v>
      </c>
      <c r="H5" s="410" t="s">
        <v>34</v>
      </c>
      <c r="I5" s="35"/>
      <c r="J5" s="6"/>
      <c r="K5" s="7"/>
      <c r="L5" s="7"/>
      <c r="M5" s="43"/>
      <c r="N5" s="96"/>
      <c r="O5" s="408"/>
      <c r="P5" s="408"/>
      <c r="Q5" s="367"/>
    </row>
    <row r="6" spans="1:17" ht="15.75" x14ac:dyDescent="0.25">
      <c r="B6" s="513"/>
      <c r="C6" s="513"/>
      <c r="D6" s="364"/>
      <c r="E6" s="14"/>
      <c r="F6" s="7"/>
      <c r="G6" s="7"/>
      <c r="H6" s="410"/>
      <c r="I6" s="35"/>
      <c r="J6" s="7"/>
      <c r="K6" s="7"/>
      <c r="L6" s="7"/>
      <c r="M6" s="317"/>
      <c r="N6" s="318"/>
      <c r="O6" s="408"/>
      <c r="P6" s="408"/>
      <c r="Q6" s="367"/>
    </row>
    <row r="7" spans="1:17" ht="15.75" x14ac:dyDescent="0.25">
      <c r="B7" s="424"/>
      <c r="C7" s="424"/>
      <c r="D7" s="364"/>
      <c r="E7" s="15"/>
      <c r="F7" s="8"/>
      <c r="G7" s="8"/>
      <c r="H7" s="8"/>
      <c r="I7" s="35"/>
      <c r="J7" s="7"/>
      <c r="K7" s="8"/>
      <c r="L7" s="8"/>
      <c r="M7" s="319"/>
      <c r="N7" s="320"/>
      <c r="O7" s="408"/>
      <c r="P7" s="408"/>
      <c r="Q7" s="367"/>
    </row>
    <row r="8" spans="1:17" ht="17.100000000000001" customHeight="1" x14ac:dyDescent="0.25">
      <c r="A8" s="279" t="s">
        <v>123</v>
      </c>
      <c r="B8" s="280" t="s">
        <v>36</v>
      </c>
      <c r="C8" s="281" t="s">
        <v>31</v>
      </c>
      <c r="D8" s="365"/>
      <c r="E8" s="305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5</v>
      </c>
      <c r="L8" s="294" t="s">
        <v>7</v>
      </c>
      <c r="M8" s="321" t="s">
        <v>32</v>
      </c>
      <c r="N8" s="322" t="s">
        <v>40</v>
      </c>
      <c r="O8" s="409"/>
      <c r="P8" s="409"/>
      <c r="Q8" s="368"/>
    </row>
    <row r="9" spans="1:17" ht="17.100000000000001" customHeight="1" x14ac:dyDescent="0.25">
      <c r="A9" s="53">
        <v>1</v>
      </c>
      <c r="B9" s="54">
        <v>1360</v>
      </c>
      <c r="C9" s="55" t="s">
        <v>126</v>
      </c>
      <c r="D9" s="131">
        <f t="shared" ref="D9:D37" si="0">(LARGE(H9:L9,1)-LARGE(H9:L9,2))</f>
        <v>3</v>
      </c>
      <c r="E9" s="132">
        <v>91</v>
      </c>
      <c r="F9" s="132">
        <v>1</v>
      </c>
      <c r="G9" s="132">
        <v>1</v>
      </c>
      <c r="H9" s="132">
        <v>93</v>
      </c>
      <c r="I9" s="132">
        <v>96</v>
      </c>
      <c r="J9" s="132">
        <v>0</v>
      </c>
      <c r="K9" s="132">
        <v>27</v>
      </c>
      <c r="L9" s="132">
        <v>55</v>
      </c>
      <c r="M9" s="132">
        <v>0</v>
      </c>
      <c r="N9" s="132">
        <v>3</v>
      </c>
      <c r="O9" s="132">
        <v>274</v>
      </c>
      <c r="P9" s="132">
        <v>424</v>
      </c>
      <c r="Q9" s="133">
        <f t="shared" ref="Q9:Q37" si="1">O9/P9</f>
        <v>0.64622641509433965</v>
      </c>
    </row>
    <row r="10" spans="1:17" ht="17.100000000000001" customHeight="1" x14ac:dyDescent="0.25">
      <c r="A10" s="71">
        <v>2</v>
      </c>
      <c r="B10" s="72">
        <v>1360</v>
      </c>
      <c r="C10" s="73" t="s">
        <v>128</v>
      </c>
      <c r="D10" s="134">
        <f t="shared" si="0"/>
        <v>39</v>
      </c>
      <c r="E10" s="135">
        <v>94</v>
      </c>
      <c r="F10" s="135">
        <v>2</v>
      </c>
      <c r="G10" s="135">
        <v>1</v>
      </c>
      <c r="H10" s="135">
        <v>97</v>
      </c>
      <c r="I10" s="135">
        <v>58</v>
      </c>
      <c r="J10" s="135">
        <v>3</v>
      </c>
      <c r="K10" s="135">
        <v>51</v>
      </c>
      <c r="L10" s="135">
        <v>55</v>
      </c>
      <c r="M10" s="135">
        <v>0</v>
      </c>
      <c r="N10" s="135">
        <v>6</v>
      </c>
      <c r="O10" s="135">
        <v>270</v>
      </c>
      <c r="P10" s="135">
        <v>423</v>
      </c>
      <c r="Q10" s="136">
        <f t="shared" si="1"/>
        <v>0.63829787234042556</v>
      </c>
    </row>
    <row r="11" spans="1:17" ht="17.100000000000001" customHeight="1" x14ac:dyDescent="0.25">
      <c r="A11" s="59" t="s">
        <v>229</v>
      </c>
      <c r="B11" s="60">
        <v>1360</v>
      </c>
      <c r="C11" s="61" t="s">
        <v>11</v>
      </c>
      <c r="D11" s="137">
        <f t="shared" si="0"/>
        <v>36</v>
      </c>
      <c r="E11" s="138">
        <v>185</v>
      </c>
      <c r="F11" s="138">
        <v>3</v>
      </c>
      <c r="G11" s="138">
        <v>2</v>
      </c>
      <c r="H11" s="138">
        <v>190</v>
      </c>
      <c r="I11" s="138">
        <v>154</v>
      </c>
      <c r="J11" s="138">
        <v>3</v>
      </c>
      <c r="K11" s="138">
        <v>78</v>
      </c>
      <c r="L11" s="138">
        <v>110</v>
      </c>
      <c r="M11" s="138">
        <v>0</v>
      </c>
      <c r="N11" s="138">
        <v>9</v>
      </c>
      <c r="O11" s="138">
        <v>544</v>
      </c>
      <c r="P11" s="138">
        <v>847</v>
      </c>
      <c r="Q11" s="139">
        <f t="shared" si="1"/>
        <v>0.64226682408500591</v>
      </c>
    </row>
    <row r="12" spans="1:17" ht="17.100000000000001" customHeight="1" x14ac:dyDescent="0.25">
      <c r="A12" s="65">
        <v>3</v>
      </c>
      <c r="B12" s="66">
        <v>1361</v>
      </c>
      <c r="C12" s="67" t="s">
        <v>126</v>
      </c>
      <c r="D12" s="140">
        <f t="shared" si="0"/>
        <v>7</v>
      </c>
      <c r="E12" s="141">
        <v>103</v>
      </c>
      <c r="F12" s="141">
        <v>0</v>
      </c>
      <c r="G12" s="141">
        <v>1</v>
      </c>
      <c r="H12" s="141">
        <v>104</v>
      </c>
      <c r="I12" s="141">
        <v>71</v>
      </c>
      <c r="J12" s="141">
        <v>4</v>
      </c>
      <c r="K12" s="141">
        <v>38</v>
      </c>
      <c r="L12" s="141">
        <v>97</v>
      </c>
      <c r="M12" s="141">
        <v>0</v>
      </c>
      <c r="N12" s="141">
        <v>8</v>
      </c>
      <c r="O12" s="141">
        <v>322</v>
      </c>
      <c r="P12" s="141">
        <v>491</v>
      </c>
      <c r="Q12" s="142">
        <f t="shared" si="1"/>
        <v>0.65580448065173114</v>
      </c>
    </row>
    <row r="13" spans="1:17" ht="17.100000000000001" customHeight="1" x14ac:dyDescent="0.25">
      <c r="A13" s="59" t="s">
        <v>229</v>
      </c>
      <c r="B13" s="60">
        <v>1361</v>
      </c>
      <c r="C13" s="61" t="s">
        <v>9</v>
      </c>
      <c r="D13" s="137">
        <f t="shared" si="0"/>
        <v>7</v>
      </c>
      <c r="E13" s="138">
        <v>103</v>
      </c>
      <c r="F13" s="138">
        <v>0</v>
      </c>
      <c r="G13" s="138">
        <v>1</v>
      </c>
      <c r="H13" s="138">
        <v>104</v>
      </c>
      <c r="I13" s="138">
        <v>71</v>
      </c>
      <c r="J13" s="138">
        <v>4</v>
      </c>
      <c r="K13" s="138">
        <v>38</v>
      </c>
      <c r="L13" s="138">
        <v>97</v>
      </c>
      <c r="M13" s="138">
        <v>0</v>
      </c>
      <c r="N13" s="138">
        <v>8</v>
      </c>
      <c r="O13" s="138">
        <v>322</v>
      </c>
      <c r="P13" s="138">
        <v>491</v>
      </c>
      <c r="Q13" s="139">
        <f t="shared" si="1"/>
        <v>0.65580448065173114</v>
      </c>
    </row>
    <row r="14" spans="1:17" ht="17.100000000000001" customHeight="1" x14ac:dyDescent="0.25">
      <c r="A14" s="65">
        <v>4</v>
      </c>
      <c r="B14" s="66">
        <v>1362</v>
      </c>
      <c r="C14" s="67" t="s">
        <v>126</v>
      </c>
      <c r="D14" s="140">
        <f t="shared" si="0"/>
        <v>124</v>
      </c>
      <c r="E14" s="141">
        <v>203</v>
      </c>
      <c r="F14" s="141">
        <v>3</v>
      </c>
      <c r="G14" s="141">
        <v>2</v>
      </c>
      <c r="H14" s="141">
        <v>208</v>
      </c>
      <c r="I14" s="141">
        <v>66</v>
      </c>
      <c r="J14" s="141">
        <v>7</v>
      </c>
      <c r="K14" s="141">
        <v>50</v>
      </c>
      <c r="L14" s="141">
        <v>84</v>
      </c>
      <c r="M14" s="141">
        <v>0</v>
      </c>
      <c r="N14" s="141">
        <v>6</v>
      </c>
      <c r="O14" s="141">
        <v>421</v>
      </c>
      <c r="P14" s="141">
        <v>607</v>
      </c>
      <c r="Q14" s="142">
        <f t="shared" si="1"/>
        <v>0.69357495881383857</v>
      </c>
    </row>
    <row r="15" spans="1:17" ht="17.100000000000001" customHeight="1" x14ac:dyDescent="0.25">
      <c r="A15" s="59" t="s">
        <v>229</v>
      </c>
      <c r="B15" s="60">
        <v>1362</v>
      </c>
      <c r="C15" s="61" t="s">
        <v>9</v>
      </c>
      <c r="D15" s="137">
        <f t="shared" si="0"/>
        <v>124</v>
      </c>
      <c r="E15" s="138">
        <v>203</v>
      </c>
      <c r="F15" s="138">
        <v>3</v>
      </c>
      <c r="G15" s="138">
        <v>2</v>
      </c>
      <c r="H15" s="138">
        <v>208</v>
      </c>
      <c r="I15" s="138">
        <v>66</v>
      </c>
      <c r="J15" s="138">
        <v>7</v>
      </c>
      <c r="K15" s="138">
        <v>50</v>
      </c>
      <c r="L15" s="138">
        <v>84</v>
      </c>
      <c r="M15" s="138">
        <v>0</v>
      </c>
      <c r="N15" s="138">
        <v>6</v>
      </c>
      <c r="O15" s="138">
        <v>421</v>
      </c>
      <c r="P15" s="138">
        <v>607</v>
      </c>
      <c r="Q15" s="139">
        <f t="shared" si="1"/>
        <v>0.69357495881383857</v>
      </c>
    </row>
    <row r="16" spans="1:17" ht="17.100000000000001" customHeight="1" x14ac:dyDescent="0.25">
      <c r="A16" s="65">
        <v>5</v>
      </c>
      <c r="B16" s="66">
        <v>1363</v>
      </c>
      <c r="C16" s="67" t="s">
        <v>126</v>
      </c>
      <c r="D16" s="140">
        <f t="shared" si="0"/>
        <v>6</v>
      </c>
      <c r="E16" s="141">
        <v>36</v>
      </c>
      <c r="F16" s="141">
        <v>0</v>
      </c>
      <c r="G16" s="141">
        <v>1</v>
      </c>
      <c r="H16" s="141">
        <v>37</v>
      </c>
      <c r="I16" s="141">
        <v>43</v>
      </c>
      <c r="J16" s="141">
        <v>0</v>
      </c>
      <c r="K16" s="141">
        <v>4</v>
      </c>
      <c r="L16" s="141">
        <v>17</v>
      </c>
      <c r="M16" s="141">
        <v>0</v>
      </c>
      <c r="N16" s="141">
        <v>1</v>
      </c>
      <c r="O16" s="141">
        <v>102</v>
      </c>
      <c r="P16" s="141">
        <v>134</v>
      </c>
      <c r="Q16" s="142">
        <f t="shared" si="1"/>
        <v>0.76119402985074625</v>
      </c>
    </row>
    <row r="17" spans="1:17" ht="17.100000000000001" customHeight="1" x14ac:dyDescent="0.25">
      <c r="A17" s="59" t="s">
        <v>229</v>
      </c>
      <c r="B17" s="60">
        <v>1363</v>
      </c>
      <c r="C17" s="61" t="s">
        <v>9</v>
      </c>
      <c r="D17" s="137">
        <f t="shared" si="0"/>
        <v>6</v>
      </c>
      <c r="E17" s="138">
        <v>36</v>
      </c>
      <c r="F17" s="138">
        <v>0</v>
      </c>
      <c r="G17" s="138">
        <v>1</v>
      </c>
      <c r="H17" s="138">
        <v>37</v>
      </c>
      <c r="I17" s="138">
        <v>43</v>
      </c>
      <c r="J17" s="138">
        <v>0</v>
      </c>
      <c r="K17" s="138">
        <v>4</v>
      </c>
      <c r="L17" s="138">
        <v>17</v>
      </c>
      <c r="M17" s="138">
        <v>0</v>
      </c>
      <c r="N17" s="138">
        <v>1</v>
      </c>
      <c r="O17" s="138">
        <v>102</v>
      </c>
      <c r="P17" s="138">
        <v>134</v>
      </c>
      <c r="Q17" s="139">
        <f t="shared" si="1"/>
        <v>0.76119402985074625</v>
      </c>
    </row>
    <row r="18" spans="1:17" ht="17.100000000000001" customHeight="1" x14ac:dyDescent="0.25">
      <c r="A18" s="65">
        <v>6</v>
      </c>
      <c r="B18" s="66">
        <v>1364</v>
      </c>
      <c r="C18" s="67" t="s">
        <v>126</v>
      </c>
      <c r="D18" s="140">
        <f t="shared" si="0"/>
        <v>13</v>
      </c>
      <c r="E18" s="141">
        <v>18</v>
      </c>
      <c r="F18" s="141">
        <v>2</v>
      </c>
      <c r="G18" s="141">
        <v>0</v>
      </c>
      <c r="H18" s="141">
        <v>20</v>
      </c>
      <c r="I18" s="141">
        <v>35</v>
      </c>
      <c r="J18" s="141">
        <v>2</v>
      </c>
      <c r="K18" s="141">
        <v>3</v>
      </c>
      <c r="L18" s="141">
        <v>22</v>
      </c>
      <c r="M18" s="141">
        <v>0</v>
      </c>
      <c r="N18" s="141">
        <v>0</v>
      </c>
      <c r="O18" s="141">
        <v>82</v>
      </c>
      <c r="P18" s="141">
        <v>126</v>
      </c>
      <c r="Q18" s="142">
        <f t="shared" si="1"/>
        <v>0.65079365079365081</v>
      </c>
    </row>
    <row r="19" spans="1:17" ht="17.100000000000001" customHeight="1" x14ac:dyDescent="0.25">
      <c r="A19" s="59" t="s">
        <v>229</v>
      </c>
      <c r="B19" s="60">
        <v>1364</v>
      </c>
      <c r="C19" s="61" t="s">
        <v>9</v>
      </c>
      <c r="D19" s="137">
        <f t="shared" si="0"/>
        <v>13</v>
      </c>
      <c r="E19" s="138">
        <v>18</v>
      </c>
      <c r="F19" s="138">
        <v>2</v>
      </c>
      <c r="G19" s="138">
        <v>0</v>
      </c>
      <c r="H19" s="138">
        <v>20</v>
      </c>
      <c r="I19" s="138">
        <v>35</v>
      </c>
      <c r="J19" s="138">
        <v>2</v>
      </c>
      <c r="K19" s="138">
        <v>3</v>
      </c>
      <c r="L19" s="138">
        <v>22</v>
      </c>
      <c r="M19" s="138">
        <v>0</v>
      </c>
      <c r="N19" s="138">
        <v>0</v>
      </c>
      <c r="O19" s="138">
        <v>82</v>
      </c>
      <c r="P19" s="138">
        <v>126</v>
      </c>
      <c r="Q19" s="139">
        <f t="shared" si="1"/>
        <v>0.65079365079365081</v>
      </c>
    </row>
    <row r="20" spans="1:17" ht="17.100000000000001" customHeight="1" x14ac:dyDescent="0.25">
      <c r="A20" s="65">
        <v>7</v>
      </c>
      <c r="B20" s="66">
        <v>1365</v>
      </c>
      <c r="C20" s="67" t="s">
        <v>126</v>
      </c>
      <c r="D20" s="140">
        <f t="shared" si="0"/>
        <v>5</v>
      </c>
      <c r="E20" s="141">
        <v>89</v>
      </c>
      <c r="F20" s="141">
        <v>1</v>
      </c>
      <c r="G20" s="141">
        <v>0</v>
      </c>
      <c r="H20" s="141">
        <v>90</v>
      </c>
      <c r="I20" s="141">
        <v>73</v>
      </c>
      <c r="J20" s="141">
        <v>1</v>
      </c>
      <c r="K20" s="141">
        <v>35</v>
      </c>
      <c r="L20" s="141">
        <v>85</v>
      </c>
      <c r="M20" s="141">
        <v>0</v>
      </c>
      <c r="N20" s="141">
        <v>3</v>
      </c>
      <c r="O20" s="141">
        <v>287</v>
      </c>
      <c r="P20" s="141">
        <v>420</v>
      </c>
      <c r="Q20" s="142">
        <f t="shared" si="1"/>
        <v>0.68333333333333335</v>
      </c>
    </row>
    <row r="21" spans="1:17" ht="17.100000000000001" customHeight="1" x14ac:dyDescent="0.25">
      <c r="A21" s="59" t="s">
        <v>229</v>
      </c>
      <c r="B21" s="60">
        <v>1365</v>
      </c>
      <c r="C21" s="61" t="s">
        <v>9</v>
      </c>
      <c r="D21" s="137">
        <f t="shared" si="0"/>
        <v>5</v>
      </c>
      <c r="E21" s="138">
        <v>89</v>
      </c>
      <c r="F21" s="138">
        <v>1</v>
      </c>
      <c r="G21" s="138">
        <v>0</v>
      </c>
      <c r="H21" s="138">
        <v>90</v>
      </c>
      <c r="I21" s="138">
        <v>73</v>
      </c>
      <c r="J21" s="138">
        <v>1</v>
      </c>
      <c r="K21" s="138">
        <v>35</v>
      </c>
      <c r="L21" s="138">
        <v>85</v>
      </c>
      <c r="M21" s="138">
        <v>0</v>
      </c>
      <c r="N21" s="138">
        <v>3</v>
      </c>
      <c r="O21" s="138">
        <v>287</v>
      </c>
      <c r="P21" s="138">
        <v>420</v>
      </c>
      <c r="Q21" s="139">
        <f t="shared" si="1"/>
        <v>0.68333333333333335</v>
      </c>
    </row>
    <row r="22" spans="1:17" ht="17.100000000000001" customHeight="1" x14ac:dyDescent="0.25">
      <c r="A22" s="65">
        <v>8</v>
      </c>
      <c r="B22" s="66">
        <v>1367</v>
      </c>
      <c r="C22" s="67" t="s">
        <v>126</v>
      </c>
      <c r="D22" s="140">
        <f t="shared" si="0"/>
        <v>20</v>
      </c>
      <c r="E22" s="141">
        <v>70</v>
      </c>
      <c r="F22" s="141">
        <v>0</v>
      </c>
      <c r="G22" s="141">
        <v>0</v>
      </c>
      <c r="H22" s="141">
        <v>70</v>
      </c>
      <c r="I22" s="141">
        <v>50</v>
      </c>
      <c r="J22" s="141">
        <v>0</v>
      </c>
      <c r="K22" s="141">
        <v>1</v>
      </c>
      <c r="L22" s="141">
        <v>26</v>
      </c>
      <c r="M22" s="141">
        <v>0</v>
      </c>
      <c r="N22" s="141">
        <v>3</v>
      </c>
      <c r="O22" s="141">
        <v>150</v>
      </c>
      <c r="P22" s="141">
        <v>290</v>
      </c>
      <c r="Q22" s="142">
        <f t="shared" si="1"/>
        <v>0.51724137931034486</v>
      </c>
    </row>
    <row r="23" spans="1:17" ht="17.100000000000001" customHeight="1" x14ac:dyDescent="0.25">
      <c r="A23" s="59" t="s">
        <v>229</v>
      </c>
      <c r="B23" s="60">
        <v>1367</v>
      </c>
      <c r="C23" s="61" t="s">
        <v>9</v>
      </c>
      <c r="D23" s="137">
        <f t="shared" si="0"/>
        <v>20</v>
      </c>
      <c r="E23" s="138">
        <v>70</v>
      </c>
      <c r="F23" s="138">
        <v>0</v>
      </c>
      <c r="G23" s="138">
        <v>0</v>
      </c>
      <c r="H23" s="138">
        <v>70</v>
      </c>
      <c r="I23" s="138">
        <v>50</v>
      </c>
      <c r="J23" s="138">
        <v>0</v>
      </c>
      <c r="K23" s="138">
        <v>1</v>
      </c>
      <c r="L23" s="138">
        <v>26</v>
      </c>
      <c r="M23" s="138">
        <v>0</v>
      </c>
      <c r="N23" s="138">
        <v>3</v>
      </c>
      <c r="O23" s="138">
        <v>150</v>
      </c>
      <c r="P23" s="138">
        <v>290</v>
      </c>
      <c r="Q23" s="139">
        <f t="shared" si="1"/>
        <v>0.51724137931034486</v>
      </c>
    </row>
    <row r="24" spans="1:17" ht="17.100000000000001" customHeight="1" x14ac:dyDescent="0.25">
      <c r="A24" s="71">
        <v>9</v>
      </c>
      <c r="B24" s="72">
        <v>1368</v>
      </c>
      <c r="C24" s="73" t="s">
        <v>126</v>
      </c>
      <c r="D24" s="134">
        <f t="shared" si="0"/>
        <v>17</v>
      </c>
      <c r="E24" s="135">
        <v>32</v>
      </c>
      <c r="F24" s="135">
        <v>2</v>
      </c>
      <c r="G24" s="135">
        <v>0</v>
      </c>
      <c r="H24" s="135">
        <v>34</v>
      </c>
      <c r="I24" s="135">
        <v>53</v>
      </c>
      <c r="J24" s="135">
        <v>3</v>
      </c>
      <c r="K24" s="135">
        <v>2</v>
      </c>
      <c r="L24" s="135">
        <v>36</v>
      </c>
      <c r="M24" s="135">
        <v>0</v>
      </c>
      <c r="N24" s="135">
        <v>4</v>
      </c>
      <c r="O24" s="135">
        <v>132</v>
      </c>
      <c r="P24" s="135">
        <v>350</v>
      </c>
      <c r="Q24" s="136">
        <f t="shared" si="1"/>
        <v>0.37714285714285717</v>
      </c>
    </row>
    <row r="25" spans="1:17" ht="17.100000000000001" customHeight="1" x14ac:dyDescent="0.25">
      <c r="A25" s="59" t="s">
        <v>229</v>
      </c>
      <c r="B25" s="60">
        <v>1368</v>
      </c>
      <c r="C25" s="61" t="s">
        <v>9</v>
      </c>
      <c r="D25" s="137">
        <f t="shared" si="0"/>
        <v>17</v>
      </c>
      <c r="E25" s="138">
        <v>32</v>
      </c>
      <c r="F25" s="138">
        <v>2</v>
      </c>
      <c r="G25" s="138">
        <v>0</v>
      </c>
      <c r="H25" s="138">
        <v>34</v>
      </c>
      <c r="I25" s="138">
        <v>53</v>
      </c>
      <c r="J25" s="138">
        <v>3</v>
      </c>
      <c r="K25" s="138">
        <v>2</v>
      </c>
      <c r="L25" s="138">
        <v>36</v>
      </c>
      <c r="M25" s="138">
        <v>0</v>
      </c>
      <c r="N25" s="138">
        <v>4</v>
      </c>
      <c r="O25" s="138">
        <v>132</v>
      </c>
      <c r="P25" s="138">
        <v>350</v>
      </c>
      <c r="Q25" s="139">
        <f t="shared" si="1"/>
        <v>0.37714285714285717</v>
      </c>
    </row>
    <row r="26" spans="1:17" ht="17.100000000000001" customHeight="1" x14ac:dyDescent="0.25">
      <c r="A26" s="71">
        <v>10</v>
      </c>
      <c r="B26" s="72">
        <v>1369</v>
      </c>
      <c r="C26" s="73" t="s">
        <v>126</v>
      </c>
      <c r="D26" s="134">
        <f t="shared" si="0"/>
        <v>15</v>
      </c>
      <c r="E26" s="135">
        <v>130</v>
      </c>
      <c r="F26" s="135">
        <v>0</v>
      </c>
      <c r="G26" s="135">
        <v>0</v>
      </c>
      <c r="H26" s="135">
        <v>130</v>
      </c>
      <c r="I26" s="135">
        <v>115</v>
      </c>
      <c r="J26" s="135">
        <v>0</v>
      </c>
      <c r="K26" s="135">
        <v>31</v>
      </c>
      <c r="L26" s="135">
        <v>38</v>
      </c>
      <c r="M26" s="135">
        <v>0</v>
      </c>
      <c r="N26" s="135">
        <v>6</v>
      </c>
      <c r="O26" s="135">
        <v>320</v>
      </c>
      <c r="P26" s="135">
        <v>508</v>
      </c>
      <c r="Q26" s="136">
        <f t="shared" si="1"/>
        <v>0.62992125984251968</v>
      </c>
    </row>
    <row r="27" spans="1:17" ht="17.100000000000001" customHeight="1" x14ac:dyDescent="0.25">
      <c r="A27" s="65">
        <v>11</v>
      </c>
      <c r="B27" s="66">
        <v>1369</v>
      </c>
      <c r="C27" s="67" t="s">
        <v>130</v>
      </c>
      <c r="D27" s="140">
        <f t="shared" si="0"/>
        <v>32</v>
      </c>
      <c r="E27" s="141">
        <v>48</v>
      </c>
      <c r="F27" s="141">
        <v>0</v>
      </c>
      <c r="G27" s="141">
        <v>8</v>
      </c>
      <c r="H27" s="141">
        <v>56</v>
      </c>
      <c r="I27" s="141">
        <v>38</v>
      </c>
      <c r="J27" s="141">
        <v>2</v>
      </c>
      <c r="K27" s="141">
        <v>7</v>
      </c>
      <c r="L27" s="141">
        <v>88</v>
      </c>
      <c r="M27" s="141">
        <v>0</v>
      </c>
      <c r="N27" s="141">
        <v>7</v>
      </c>
      <c r="O27" s="141">
        <v>198</v>
      </c>
      <c r="P27" s="141">
        <v>361</v>
      </c>
      <c r="Q27" s="142">
        <f t="shared" si="1"/>
        <v>0.54847645429362879</v>
      </c>
    </row>
    <row r="28" spans="1:17" ht="17.100000000000001" customHeight="1" x14ac:dyDescent="0.25">
      <c r="A28" s="59" t="s">
        <v>229</v>
      </c>
      <c r="B28" s="60">
        <v>1369</v>
      </c>
      <c r="C28" s="61" t="s">
        <v>11</v>
      </c>
      <c r="D28" s="137">
        <f t="shared" si="0"/>
        <v>33</v>
      </c>
      <c r="E28" s="138">
        <v>178</v>
      </c>
      <c r="F28" s="138">
        <v>0</v>
      </c>
      <c r="G28" s="138">
        <v>8</v>
      </c>
      <c r="H28" s="138">
        <v>186</v>
      </c>
      <c r="I28" s="138">
        <v>153</v>
      </c>
      <c r="J28" s="138">
        <v>2</v>
      </c>
      <c r="K28" s="138">
        <v>38</v>
      </c>
      <c r="L28" s="138">
        <v>126</v>
      </c>
      <c r="M28" s="138">
        <v>0</v>
      </c>
      <c r="N28" s="138">
        <v>13</v>
      </c>
      <c r="O28" s="138">
        <v>518</v>
      </c>
      <c r="P28" s="138">
        <v>869</v>
      </c>
      <c r="Q28" s="139">
        <f t="shared" si="1"/>
        <v>0.59608745684695053</v>
      </c>
    </row>
    <row r="29" spans="1:17" ht="17.100000000000001" customHeight="1" x14ac:dyDescent="0.25">
      <c r="A29" s="65">
        <v>12</v>
      </c>
      <c r="B29" s="66">
        <v>1370</v>
      </c>
      <c r="C29" s="67" t="s">
        <v>126</v>
      </c>
      <c r="D29" s="140">
        <f t="shared" si="0"/>
        <v>8</v>
      </c>
      <c r="E29" s="141">
        <v>33</v>
      </c>
      <c r="F29" s="141">
        <v>0</v>
      </c>
      <c r="G29" s="141">
        <v>0</v>
      </c>
      <c r="H29" s="141">
        <v>33</v>
      </c>
      <c r="I29" s="141">
        <v>22</v>
      </c>
      <c r="J29" s="141">
        <v>1</v>
      </c>
      <c r="K29" s="141">
        <v>6</v>
      </c>
      <c r="L29" s="141">
        <v>41</v>
      </c>
      <c r="M29" s="141">
        <v>0</v>
      </c>
      <c r="N29" s="141">
        <v>1</v>
      </c>
      <c r="O29" s="141">
        <v>104</v>
      </c>
      <c r="P29" s="141">
        <v>168</v>
      </c>
      <c r="Q29" s="142">
        <f t="shared" si="1"/>
        <v>0.61904761904761907</v>
      </c>
    </row>
    <row r="30" spans="1:17" ht="17.100000000000001" customHeight="1" x14ac:dyDescent="0.25">
      <c r="A30" s="59" t="s">
        <v>229</v>
      </c>
      <c r="B30" s="60">
        <v>1370</v>
      </c>
      <c r="C30" s="61" t="s">
        <v>9</v>
      </c>
      <c r="D30" s="137">
        <f t="shared" si="0"/>
        <v>8</v>
      </c>
      <c r="E30" s="138">
        <v>33</v>
      </c>
      <c r="F30" s="138">
        <v>0</v>
      </c>
      <c r="G30" s="138">
        <v>0</v>
      </c>
      <c r="H30" s="138">
        <v>33</v>
      </c>
      <c r="I30" s="138">
        <v>22</v>
      </c>
      <c r="J30" s="138">
        <v>1</v>
      </c>
      <c r="K30" s="138">
        <v>6</v>
      </c>
      <c r="L30" s="138">
        <v>41</v>
      </c>
      <c r="M30" s="138">
        <v>0</v>
      </c>
      <c r="N30" s="138">
        <v>1</v>
      </c>
      <c r="O30" s="138">
        <v>104</v>
      </c>
      <c r="P30" s="138">
        <v>168</v>
      </c>
      <c r="Q30" s="139">
        <f t="shared" si="1"/>
        <v>0.61904761904761907</v>
      </c>
    </row>
    <row r="31" spans="1:17" ht="17.100000000000001" customHeight="1" x14ac:dyDescent="0.25">
      <c r="A31" s="65">
        <v>13</v>
      </c>
      <c r="B31" s="66">
        <v>1371</v>
      </c>
      <c r="C31" s="67" t="s">
        <v>126</v>
      </c>
      <c r="D31" s="140">
        <f t="shared" si="0"/>
        <v>7</v>
      </c>
      <c r="E31" s="141">
        <v>66</v>
      </c>
      <c r="F31" s="141">
        <v>2</v>
      </c>
      <c r="G31" s="141">
        <v>0</v>
      </c>
      <c r="H31" s="141">
        <v>68</v>
      </c>
      <c r="I31" s="141">
        <v>12</v>
      </c>
      <c r="J31" s="141">
        <v>0</v>
      </c>
      <c r="K31" s="141">
        <v>3</v>
      </c>
      <c r="L31" s="141">
        <v>75</v>
      </c>
      <c r="M31" s="141">
        <v>0</v>
      </c>
      <c r="N31" s="141">
        <v>0</v>
      </c>
      <c r="O31" s="141">
        <v>158</v>
      </c>
      <c r="P31" s="141">
        <v>247</v>
      </c>
      <c r="Q31" s="142">
        <f t="shared" si="1"/>
        <v>0.63967611336032393</v>
      </c>
    </row>
    <row r="32" spans="1:17" ht="17.100000000000001" customHeight="1" x14ac:dyDescent="0.25">
      <c r="A32" s="59" t="s">
        <v>229</v>
      </c>
      <c r="B32" s="60">
        <v>1371</v>
      </c>
      <c r="C32" s="61" t="s">
        <v>9</v>
      </c>
      <c r="D32" s="137">
        <f t="shared" si="0"/>
        <v>7</v>
      </c>
      <c r="E32" s="138">
        <v>66</v>
      </c>
      <c r="F32" s="138">
        <v>2</v>
      </c>
      <c r="G32" s="138">
        <v>0</v>
      </c>
      <c r="H32" s="138">
        <v>68</v>
      </c>
      <c r="I32" s="138">
        <v>12</v>
      </c>
      <c r="J32" s="138">
        <v>0</v>
      </c>
      <c r="K32" s="138">
        <v>3</v>
      </c>
      <c r="L32" s="138">
        <v>75</v>
      </c>
      <c r="M32" s="138">
        <v>0</v>
      </c>
      <c r="N32" s="138">
        <v>0</v>
      </c>
      <c r="O32" s="138">
        <v>158</v>
      </c>
      <c r="P32" s="138">
        <v>247</v>
      </c>
      <c r="Q32" s="139">
        <f t="shared" si="1"/>
        <v>0.63967611336032393</v>
      </c>
    </row>
    <row r="33" spans="1:17" ht="17.100000000000001" customHeight="1" x14ac:dyDescent="0.25">
      <c r="A33" s="65">
        <v>14</v>
      </c>
      <c r="B33" s="66">
        <v>1372</v>
      </c>
      <c r="C33" s="67" t="s">
        <v>126</v>
      </c>
      <c r="D33" s="140">
        <f t="shared" si="0"/>
        <v>47</v>
      </c>
      <c r="E33" s="141">
        <v>53</v>
      </c>
      <c r="F33" s="141">
        <v>2</v>
      </c>
      <c r="G33" s="141">
        <v>0</v>
      </c>
      <c r="H33" s="141">
        <v>55</v>
      </c>
      <c r="I33" s="141">
        <v>64</v>
      </c>
      <c r="J33" s="141">
        <v>3</v>
      </c>
      <c r="K33" s="141">
        <v>3</v>
      </c>
      <c r="L33" s="141">
        <v>111</v>
      </c>
      <c r="M33" s="141">
        <v>0</v>
      </c>
      <c r="N33" s="141">
        <v>4</v>
      </c>
      <c r="O33" s="141">
        <v>240</v>
      </c>
      <c r="P33" s="141">
        <v>421</v>
      </c>
      <c r="Q33" s="142">
        <f t="shared" si="1"/>
        <v>0.57007125890736343</v>
      </c>
    </row>
    <row r="34" spans="1:17" ht="17.100000000000001" customHeight="1" x14ac:dyDescent="0.25">
      <c r="A34" s="59" t="s">
        <v>229</v>
      </c>
      <c r="B34" s="60">
        <v>1372</v>
      </c>
      <c r="C34" s="61" t="s">
        <v>9</v>
      </c>
      <c r="D34" s="137">
        <f t="shared" si="0"/>
        <v>47</v>
      </c>
      <c r="E34" s="138">
        <v>53</v>
      </c>
      <c r="F34" s="138">
        <v>2</v>
      </c>
      <c r="G34" s="138">
        <v>0</v>
      </c>
      <c r="H34" s="138">
        <v>55</v>
      </c>
      <c r="I34" s="138">
        <v>64</v>
      </c>
      <c r="J34" s="138">
        <v>3</v>
      </c>
      <c r="K34" s="138">
        <v>3</v>
      </c>
      <c r="L34" s="138">
        <v>111</v>
      </c>
      <c r="M34" s="138">
        <v>0</v>
      </c>
      <c r="N34" s="138">
        <v>4</v>
      </c>
      <c r="O34" s="138">
        <v>240</v>
      </c>
      <c r="P34" s="138">
        <v>421</v>
      </c>
      <c r="Q34" s="139">
        <f t="shared" si="1"/>
        <v>0.57007125890736343</v>
      </c>
    </row>
    <row r="35" spans="1:17" ht="17.100000000000001" customHeight="1" x14ac:dyDescent="0.25">
      <c r="A35" s="65">
        <v>15</v>
      </c>
      <c r="B35" s="66">
        <v>1373</v>
      </c>
      <c r="C35" s="67" t="s">
        <v>126</v>
      </c>
      <c r="D35" s="140">
        <f t="shared" si="0"/>
        <v>16</v>
      </c>
      <c r="E35" s="141">
        <v>78</v>
      </c>
      <c r="F35" s="141">
        <v>1</v>
      </c>
      <c r="G35" s="141">
        <v>0</v>
      </c>
      <c r="H35" s="141">
        <v>79</v>
      </c>
      <c r="I35" s="141">
        <v>54</v>
      </c>
      <c r="J35" s="141">
        <v>1</v>
      </c>
      <c r="K35" s="141">
        <v>9</v>
      </c>
      <c r="L35" s="141">
        <v>63</v>
      </c>
      <c r="M35" s="141">
        <v>0</v>
      </c>
      <c r="N35" s="141">
        <v>4</v>
      </c>
      <c r="O35" s="141">
        <v>210</v>
      </c>
      <c r="P35" s="141">
        <v>402</v>
      </c>
      <c r="Q35" s="142">
        <f t="shared" si="1"/>
        <v>0.52238805970149249</v>
      </c>
    </row>
    <row r="36" spans="1:17" ht="17.100000000000001" customHeight="1" x14ac:dyDescent="0.25">
      <c r="A36" s="71">
        <v>16</v>
      </c>
      <c r="B36" s="72">
        <v>1373</v>
      </c>
      <c r="C36" s="73" t="s">
        <v>128</v>
      </c>
      <c r="D36" s="134">
        <f t="shared" si="0"/>
        <v>34</v>
      </c>
      <c r="E36" s="135">
        <v>78</v>
      </c>
      <c r="F36" s="135">
        <v>0</v>
      </c>
      <c r="G36" s="135">
        <v>2</v>
      </c>
      <c r="H36" s="135">
        <v>80</v>
      </c>
      <c r="I36" s="135">
        <v>45</v>
      </c>
      <c r="J36" s="135">
        <v>1</v>
      </c>
      <c r="K36" s="135">
        <v>9</v>
      </c>
      <c r="L36" s="135">
        <v>46</v>
      </c>
      <c r="M36" s="135">
        <v>0</v>
      </c>
      <c r="N36" s="135">
        <v>3</v>
      </c>
      <c r="O36" s="135">
        <v>184</v>
      </c>
      <c r="P36" s="135">
        <v>401</v>
      </c>
      <c r="Q36" s="136">
        <f t="shared" si="1"/>
        <v>0.45885286783042395</v>
      </c>
    </row>
    <row r="37" spans="1:17" ht="17.100000000000001" customHeight="1" x14ac:dyDescent="0.25">
      <c r="A37" s="77" t="s">
        <v>229</v>
      </c>
      <c r="B37" s="78">
        <v>1373</v>
      </c>
      <c r="C37" s="79" t="s">
        <v>11</v>
      </c>
      <c r="D37" s="152">
        <f t="shared" si="0"/>
        <v>50</v>
      </c>
      <c r="E37" s="145">
        <v>156</v>
      </c>
      <c r="F37" s="145">
        <v>1</v>
      </c>
      <c r="G37" s="145">
        <v>2</v>
      </c>
      <c r="H37" s="145">
        <v>159</v>
      </c>
      <c r="I37" s="145">
        <v>99</v>
      </c>
      <c r="J37" s="145">
        <v>2</v>
      </c>
      <c r="K37" s="145">
        <v>18</v>
      </c>
      <c r="L37" s="145">
        <v>109</v>
      </c>
      <c r="M37" s="145">
        <v>0</v>
      </c>
      <c r="N37" s="145">
        <v>7</v>
      </c>
      <c r="O37" s="145">
        <v>394</v>
      </c>
      <c r="P37" s="145">
        <v>803</v>
      </c>
      <c r="Q37" s="146">
        <f t="shared" si="1"/>
        <v>0.49066002490660027</v>
      </c>
    </row>
    <row r="38" spans="1:17" ht="11.1" customHeight="1" x14ac:dyDescent="0.25">
      <c r="B38" s="2"/>
      <c r="C38" s="2"/>
      <c r="D38" s="2"/>
    </row>
    <row r="39" spans="1:17" ht="17.100000000000001" customHeight="1" x14ac:dyDescent="0.3">
      <c r="A39" s="427" t="s">
        <v>43</v>
      </c>
      <c r="B39" s="405"/>
      <c r="C39" s="406"/>
      <c r="D39" s="407" t="s">
        <v>35</v>
      </c>
      <c r="E39" s="520" t="s">
        <v>234</v>
      </c>
      <c r="F39" s="521"/>
      <c r="G39" s="521"/>
      <c r="H39" s="521"/>
      <c r="I39" s="521"/>
      <c r="J39" s="521"/>
      <c r="K39" s="521"/>
      <c r="L39" s="521"/>
      <c r="M39" s="521"/>
      <c r="N39" s="522"/>
      <c r="O39" s="407" t="s">
        <v>39</v>
      </c>
      <c r="P39" s="407" t="s">
        <v>211</v>
      </c>
      <c r="Q39" s="366" t="s">
        <v>33</v>
      </c>
    </row>
    <row r="40" spans="1:17" ht="15.95" customHeight="1" x14ac:dyDescent="0.25">
      <c r="A40" s="431" t="s">
        <v>123</v>
      </c>
      <c r="B40" s="425" t="s">
        <v>25</v>
      </c>
      <c r="C40" s="425" t="s">
        <v>26</v>
      </c>
      <c r="D40" s="364"/>
      <c r="E40" s="14"/>
      <c r="F40" s="7"/>
      <c r="G40" s="52" t="s">
        <v>38</v>
      </c>
      <c r="H40" s="410" t="s">
        <v>34</v>
      </c>
      <c r="I40" s="35"/>
      <c r="J40" s="6"/>
      <c r="K40" s="7"/>
      <c r="L40" s="7"/>
      <c r="M40" s="43"/>
      <c r="N40" s="96"/>
      <c r="O40" s="408"/>
      <c r="P40" s="408"/>
      <c r="Q40" s="367"/>
    </row>
    <row r="41" spans="1:17" ht="15.75" x14ac:dyDescent="0.25">
      <c r="A41" s="432"/>
      <c r="B41" s="360"/>
      <c r="C41" s="360"/>
      <c r="D41" s="364"/>
      <c r="E41" s="14"/>
      <c r="F41" s="7"/>
      <c r="G41" s="7"/>
      <c r="H41" s="410"/>
      <c r="I41" s="35"/>
      <c r="J41" s="7"/>
      <c r="K41" s="7"/>
      <c r="L41" s="7"/>
      <c r="M41" s="317"/>
      <c r="N41" s="318"/>
      <c r="O41" s="408"/>
      <c r="P41" s="408"/>
      <c r="Q41" s="367"/>
    </row>
    <row r="42" spans="1:17" ht="15.75" x14ac:dyDescent="0.25">
      <c r="A42" s="432"/>
      <c r="B42" s="360"/>
      <c r="C42" s="360"/>
      <c r="D42" s="364"/>
      <c r="E42" s="15"/>
      <c r="F42" s="8"/>
      <c r="G42" s="8"/>
      <c r="H42" s="8"/>
      <c r="I42" s="35"/>
      <c r="J42" s="7"/>
      <c r="K42" s="8"/>
      <c r="L42" s="8"/>
      <c r="M42" s="319"/>
      <c r="N42" s="320"/>
      <c r="O42" s="408"/>
      <c r="P42" s="408"/>
      <c r="Q42" s="367"/>
    </row>
    <row r="43" spans="1:17" ht="17.100000000000001" customHeight="1" x14ac:dyDescent="0.25">
      <c r="A43" s="433"/>
      <c r="B43" s="360"/>
      <c r="C43" s="426"/>
      <c r="D43" s="365"/>
      <c r="E43" s="305" t="s">
        <v>0</v>
      </c>
      <c r="F43" s="294" t="s">
        <v>2</v>
      </c>
      <c r="G43" s="294" t="s">
        <v>8</v>
      </c>
      <c r="H43" s="294" t="s">
        <v>34</v>
      </c>
      <c r="I43" s="294" t="s">
        <v>1</v>
      </c>
      <c r="J43" s="294" t="s">
        <v>4</v>
      </c>
      <c r="K43" s="294" t="s">
        <v>5</v>
      </c>
      <c r="L43" s="294" t="s">
        <v>7</v>
      </c>
      <c r="M43" s="321" t="s">
        <v>32</v>
      </c>
      <c r="N43" s="322" t="s">
        <v>40</v>
      </c>
      <c r="O43" s="409"/>
      <c r="P43" s="409"/>
      <c r="Q43" s="368"/>
    </row>
    <row r="44" spans="1:17" s="30" customFormat="1" ht="17.100000000000001" customHeight="1" x14ac:dyDescent="0.25">
      <c r="A44" s="434" t="s">
        <v>229</v>
      </c>
      <c r="B44" s="517">
        <v>13</v>
      </c>
      <c r="C44" s="517">
        <v>16</v>
      </c>
      <c r="D44" s="211">
        <f>(LARGE(H44:L44,1)-LARGE(H44:L44,2))</f>
        <v>315</v>
      </c>
      <c r="E44" s="125">
        <f>SUM(E9:E37)/2</f>
        <v>1222</v>
      </c>
      <c r="F44" s="125">
        <f t="shared" ref="F44:P44" si="2">SUM(F9:F37)/2</f>
        <v>16</v>
      </c>
      <c r="G44" s="125">
        <f t="shared" si="2"/>
        <v>16</v>
      </c>
      <c r="H44" s="199">
        <f t="shared" si="2"/>
        <v>1254</v>
      </c>
      <c r="I44" s="199">
        <f t="shared" si="2"/>
        <v>895</v>
      </c>
      <c r="J44" s="199">
        <f t="shared" si="2"/>
        <v>28</v>
      </c>
      <c r="K44" s="199">
        <f t="shared" si="2"/>
        <v>279</v>
      </c>
      <c r="L44" s="199">
        <f t="shared" si="2"/>
        <v>939</v>
      </c>
      <c r="M44" s="125">
        <f t="shared" si="2"/>
        <v>0</v>
      </c>
      <c r="N44" s="125">
        <f t="shared" si="2"/>
        <v>59</v>
      </c>
      <c r="O44" s="33">
        <f>SUM(H44:N44)</f>
        <v>3454</v>
      </c>
      <c r="P44" s="125">
        <f t="shared" si="2"/>
        <v>5773</v>
      </c>
      <c r="Q44" s="126">
        <f>O44/P44</f>
        <v>0.59830244240429586</v>
      </c>
    </row>
    <row r="45" spans="1:17" s="30" customFormat="1" ht="17.100000000000001" customHeight="1" x14ac:dyDescent="0.25">
      <c r="A45" s="435"/>
      <c r="B45" s="517"/>
      <c r="C45" s="517"/>
      <c r="D45" s="127">
        <f t="shared" ref="D45:O45" si="3">D44/$O44</f>
        <v>9.1198610306890568E-2</v>
      </c>
      <c r="E45" s="127">
        <f t="shared" si="3"/>
        <v>0.35379270411117547</v>
      </c>
      <c r="F45" s="127">
        <f t="shared" si="3"/>
        <v>4.6323103647944409E-3</v>
      </c>
      <c r="G45" s="127">
        <f t="shared" si="3"/>
        <v>4.6323103647944409E-3</v>
      </c>
      <c r="H45" s="127">
        <f t="shared" si="3"/>
        <v>0.36305732484076431</v>
      </c>
      <c r="I45" s="127">
        <f t="shared" si="3"/>
        <v>0.25911986103068907</v>
      </c>
      <c r="J45" s="127">
        <f t="shared" si="3"/>
        <v>8.1065431383902722E-3</v>
      </c>
      <c r="K45" s="127">
        <f t="shared" si="3"/>
        <v>8.0775911986103066E-2</v>
      </c>
      <c r="L45" s="127">
        <f t="shared" si="3"/>
        <v>0.27185871453387378</v>
      </c>
      <c r="M45" s="127">
        <f t="shared" si="3"/>
        <v>0</v>
      </c>
      <c r="N45" s="127">
        <f t="shared" si="3"/>
        <v>1.7081644470179503E-2</v>
      </c>
      <c r="O45" s="127">
        <f t="shared" si="3"/>
        <v>1</v>
      </c>
      <c r="P45" s="128"/>
      <c r="Q45" s="128"/>
    </row>
    <row r="46" spans="1:17" ht="11.1" customHeight="1" x14ac:dyDescent="0.25">
      <c r="B46" s="2"/>
      <c r="C46" s="2"/>
      <c r="D46" s="2"/>
    </row>
    <row r="47" spans="1:17" ht="17.100000000000001" customHeight="1" x14ac:dyDescent="0.3">
      <c r="A47" s="427" t="s">
        <v>43</v>
      </c>
      <c r="B47" s="405"/>
      <c r="C47" s="406"/>
      <c r="D47" s="407" t="s">
        <v>35</v>
      </c>
      <c r="E47" s="520" t="s">
        <v>235</v>
      </c>
      <c r="F47" s="521"/>
      <c r="G47" s="521"/>
      <c r="H47" s="521"/>
      <c r="I47" s="521"/>
      <c r="J47" s="521"/>
      <c r="K47" s="521"/>
      <c r="L47" s="521"/>
      <c r="M47" s="521"/>
      <c r="N47" s="522"/>
      <c r="O47" s="407" t="s">
        <v>39</v>
      </c>
      <c r="P47" s="407" t="s">
        <v>211</v>
      </c>
      <c r="Q47" s="366" t="s">
        <v>33</v>
      </c>
    </row>
    <row r="48" spans="1:17" ht="15.95" customHeight="1" x14ac:dyDescent="0.25">
      <c r="A48" s="431" t="s">
        <v>123</v>
      </c>
      <c r="B48" s="425" t="s">
        <v>25</v>
      </c>
      <c r="C48" s="425" t="s">
        <v>26</v>
      </c>
      <c r="D48" s="364"/>
      <c r="E48" s="415"/>
      <c r="F48" s="416"/>
      <c r="G48" s="421"/>
      <c r="H48" s="416"/>
      <c r="I48" s="35"/>
      <c r="J48" s="6"/>
      <c r="K48" s="7"/>
      <c r="L48" s="7"/>
      <c r="M48" s="43"/>
      <c r="N48" s="96"/>
      <c r="O48" s="408"/>
      <c r="P48" s="408"/>
      <c r="Q48" s="367"/>
    </row>
    <row r="49" spans="1:17" ht="15.75" x14ac:dyDescent="0.25">
      <c r="A49" s="432"/>
      <c r="B49" s="360"/>
      <c r="C49" s="360"/>
      <c r="D49" s="364"/>
      <c r="E49" s="417"/>
      <c r="F49" s="418"/>
      <c r="G49" s="422"/>
      <c r="H49" s="418"/>
      <c r="I49" s="35"/>
      <c r="J49" s="7"/>
      <c r="K49" s="7"/>
      <c r="L49" s="7"/>
      <c r="M49" s="317"/>
      <c r="N49" s="318"/>
      <c r="O49" s="408"/>
      <c r="P49" s="408"/>
      <c r="Q49" s="367"/>
    </row>
    <row r="50" spans="1:17" ht="15.75" x14ac:dyDescent="0.25">
      <c r="A50" s="432"/>
      <c r="B50" s="360"/>
      <c r="C50" s="360"/>
      <c r="D50" s="364"/>
      <c r="E50" s="456"/>
      <c r="F50" s="450"/>
      <c r="G50" s="451"/>
      <c r="H50" s="450"/>
      <c r="I50" s="35"/>
      <c r="J50" s="7"/>
      <c r="K50" s="8"/>
      <c r="L50" s="8"/>
      <c r="M50" s="319"/>
      <c r="N50" s="320"/>
      <c r="O50" s="408"/>
      <c r="P50" s="408"/>
      <c r="Q50" s="367"/>
    </row>
    <row r="51" spans="1:17" ht="17.100000000000001" customHeight="1" x14ac:dyDescent="0.25">
      <c r="A51" s="433"/>
      <c r="B51" s="360"/>
      <c r="C51" s="426"/>
      <c r="D51" s="365"/>
      <c r="E51" s="457" t="s">
        <v>0</v>
      </c>
      <c r="F51" s="453"/>
      <c r="G51" s="454" t="s">
        <v>2</v>
      </c>
      <c r="H51" s="453"/>
      <c r="I51" s="294" t="s">
        <v>1</v>
      </c>
      <c r="J51" s="294" t="s">
        <v>4</v>
      </c>
      <c r="K51" s="294" t="s">
        <v>5</v>
      </c>
      <c r="L51" s="294" t="s">
        <v>7</v>
      </c>
      <c r="M51" s="321" t="s">
        <v>32</v>
      </c>
      <c r="N51" s="322" t="s">
        <v>40</v>
      </c>
      <c r="O51" s="409"/>
      <c r="P51" s="409"/>
      <c r="Q51" s="368"/>
    </row>
    <row r="52" spans="1:17" s="30" customFormat="1" ht="17.100000000000001" customHeight="1" x14ac:dyDescent="0.25">
      <c r="A52" s="434" t="s">
        <v>229</v>
      </c>
      <c r="B52" s="517">
        <v>13</v>
      </c>
      <c r="C52" s="517">
        <v>16</v>
      </c>
      <c r="D52" s="211">
        <f>(LARGE(E52:L52,1)-LARGE(E52:L52,2))</f>
        <v>291</v>
      </c>
      <c r="E52" s="515">
        <f>ROUND(G44/2,0)+E44</f>
        <v>1230</v>
      </c>
      <c r="F52" s="516"/>
      <c r="G52" s="515">
        <f>INT(G44/2)+F44</f>
        <v>24</v>
      </c>
      <c r="H52" s="516"/>
      <c r="I52" s="125">
        <f t="shared" ref="I52:N52" si="4">I44</f>
        <v>895</v>
      </c>
      <c r="J52" s="125">
        <f t="shared" si="4"/>
        <v>28</v>
      </c>
      <c r="K52" s="125">
        <f t="shared" si="4"/>
        <v>279</v>
      </c>
      <c r="L52" s="125">
        <f t="shared" si="4"/>
        <v>939</v>
      </c>
      <c r="M52" s="125">
        <f t="shared" si="4"/>
        <v>0</v>
      </c>
      <c r="N52" s="125">
        <f t="shared" si="4"/>
        <v>59</v>
      </c>
      <c r="O52" s="33">
        <f>INT(SUM(E52:N52))</f>
        <v>3454</v>
      </c>
      <c r="P52" s="125">
        <f>P44</f>
        <v>5773</v>
      </c>
      <c r="Q52" s="126">
        <f>O52/P52</f>
        <v>0.59830244240429586</v>
      </c>
    </row>
    <row r="53" spans="1:17" s="30" customFormat="1" ht="17.100000000000001" customHeight="1" x14ac:dyDescent="0.25">
      <c r="A53" s="435"/>
      <c r="B53" s="517"/>
      <c r="C53" s="517"/>
      <c r="D53" s="127">
        <f>D52/$O52</f>
        <v>8.42501447596989E-2</v>
      </c>
      <c r="E53" s="445">
        <f>E52/$O52</f>
        <v>0.35610885929357267</v>
      </c>
      <c r="F53" s="446"/>
      <c r="G53" s="445">
        <f>G52/$O52</f>
        <v>6.9484655471916618E-3</v>
      </c>
      <c r="H53" s="446"/>
      <c r="I53" s="127">
        <f t="shared" ref="I53:O53" si="5">I52/$O52</f>
        <v>0.25911986103068907</v>
      </c>
      <c r="J53" s="127">
        <f t="shared" si="5"/>
        <v>8.1065431383902722E-3</v>
      </c>
      <c r="K53" s="127">
        <f t="shared" si="5"/>
        <v>8.0775911986103066E-2</v>
      </c>
      <c r="L53" s="127">
        <f t="shared" si="5"/>
        <v>0.27185871453387378</v>
      </c>
      <c r="M53" s="127">
        <f t="shared" si="5"/>
        <v>0</v>
      </c>
      <c r="N53" s="127">
        <f t="shared" si="5"/>
        <v>1.7081644470179503E-2</v>
      </c>
      <c r="O53" s="127">
        <f t="shared" si="5"/>
        <v>1</v>
      </c>
      <c r="P53" s="128"/>
      <c r="Q53" s="128"/>
    </row>
    <row r="54" spans="1:17" x14ac:dyDescent="0.25">
      <c r="B54" s="2"/>
      <c r="C54" s="2"/>
      <c r="D54" s="2"/>
    </row>
    <row r="55" spans="1:17" x14ac:dyDescent="0.25">
      <c r="B55" s="2"/>
      <c r="C55" s="2"/>
      <c r="D55" s="2"/>
    </row>
    <row r="56" spans="1:17" x14ac:dyDescent="0.25">
      <c r="B56" s="2"/>
      <c r="C56" s="2"/>
      <c r="D56" s="2"/>
    </row>
    <row r="57" spans="1:17" x14ac:dyDescent="0.25">
      <c r="B57" s="2"/>
      <c r="C57" s="2"/>
      <c r="D57" s="2"/>
    </row>
    <row r="58" spans="1:17" x14ac:dyDescent="0.25">
      <c r="B58" s="2"/>
      <c r="C58" s="2"/>
      <c r="D58" s="2"/>
    </row>
    <row r="59" spans="1:17" x14ac:dyDescent="0.25">
      <c r="B59" s="2"/>
      <c r="C59" s="2"/>
      <c r="D59" s="2"/>
    </row>
    <row r="60" spans="1:17" x14ac:dyDescent="0.25">
      <c r="B60" s="2"/>
      <c r="C60" s="2"/>
      <c r="D60" s="2"/>
    </row>
    <row r="61" spans="1:17" x14ac:dyDescent="0.25">
      <c r="B61" s="2"/>
      <c r="C61" s="2"/>
      <c r="D61" s="2"/>
    </row>
    <row r="62" spans="1:17" x14ac:dyDescent="0.25">
      <c r="B62" s="2"/>
      <c r="C62" s="2"/>
      <c r="D62" s="2"/>
    </row>
    <row r="63" spans="1:17" x14ac:dyDescent="0.25">
      <c r="B63" s="2"/>
      <c r="C63" s="2"/>
      <c r="D63" s="2"/>
    </row>
    <row r="64" spans="1:17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</sheetData>
  <mergeCells count="40">
    <mergeCell ref="E51:F51"/>
    <mergeCell ref="G51:H51"/>
    <mergeCell ref="E52:F52"/>
    <mergeCell ref="G52:H52"/>
    <mergeCell ref="E53:F53"/>
    <mergeCell ref="G53:H53"/>
    <mergeCell ref="E4:N4"/>
    <mergeCell ref="E47:N47"/>
    <mergeCell ref="B48:B51"/>
    <mergeCell ref="C48:C51"/>
    <mergeCell ref="H5:H6"/>
    <mergeCell ref="H40:H41"/>
    <mergeCell ref="D39:D43"/>
    <mergeCell ref="E48:F50"/>
    <mergeCell ref="G48:H50"/>
    <mergeCell ref="E39:N39"/>
    <mergeCell ref="A39:C39"/>
    <mergeCell ref="B40:B43"/>
    <mergeCell ref="C40:C43"/>
    <mergeCell ref="B44:B45"/>
    <mergeCell ref="C44:C45"/>
    <mergeCell ref="A47:C47"/>
    <mergeCell ref="A44:A45"/>
    <mergeCell ref="B52:B53"/>
    <mergeCell ref="C52:C53"/>
    <mergeCell ref="D4:D8"/>
    <mergeCell ref="B5:C7"/>
    <mergeCell ref="A40:A43"/>
    <mergeCell ref="D47:D51"/>
    <mergeCell ref="A48:A51"/>
    <mergeCell ref="A52:A53"/>
    <mergeCell ref="O47:O51"/>
    <mergeCell ref="P47:P51"/>
    <mergeCell ref="Q47:Q51"/>
    <mergeCell ref="O4:O8"/>
    <mergeCell ref="P4:P8"/>
    <mergeCell ref="Q4:Q8"/>
    <mergeCell ref="O39:O43"/>
    <mergeCell ref="P39:P43"/>
    <mergeCell ref="Q39:Q43"/>
  </mergeCells>
  <conditionalFormatting sqref="H11:L11">
    <cfRule type="cellIs" dxfId="97" priority="29" operator="equal">
      <formula>LARGE($H11:$L11,2)</formula>
    </cfRule>
    <cfRule type="cellIs" dxfId="96" priority="30" operator="equal">
      <formula>LARGE($H11:$L11,1)</formula>
    </cfRule>
  </conditionalFormatting>
  <conditionalFormatting sqref="H15:L15">
    <cfRule type="cellIs" dxfId="95" priority="27" operator="equal">
      <formula>LARGE($H15:$L15,2)</formula>
    </cfRule>
    <cfRule type="cellIs" dxfId="94" priority="28" operator="equal">
      <formula>LARGE($H15:$L15,1)</formula>
    </cfRule>
  </conditionalFormatting>
  <conditionalFormatting sqref="H13:L13">
    <cfRule type="cellIs" dxfId="93" priority="25" operator="equal">
      <formula>LARGE($H13:$L13,2)</formula>
    </cfRule>
    <cfRule type="cellIs" dxfId="92" priority="26" operator="equal">
      <formula>LARGE($H13:$L13,1)</formula>
    </cfRule>
  </conditionalFormatting>
  <conditionalFormatting sqref="H21:L21">
    <cfRule type="cellIs" dxfId="91" priority="23" operator="equal">
      <formula>LARGE($H21:$L21,2)</formula>
    </cfRule>
    <cfRule type="cellIs" dxfId="90" priority="24" operator="equal">
      <formula>LARGE($H21:$L21,1)</formula>
    </cfRule>
  </conditionalFormatting>
  <conditionalFormatting sqref="H19:L19">
    <cfRule type="cellIs" dxfId="89" priority="21" operator="equal">
      <formula>LARGE($H19:$L19,2)</formula>
    </cfRule>
    <cfRule type="cellIs" dxfId="88" priority="22" operator="equal">
      <formula>LARGE($H19:$L19,1)</formula>
    </cfRule>
  </conditionalFormatting>
  <conditionalFormatting sqref="H17:L17">
    <cfRule type="cellIs" dxfId="87" priority="19" operator="equal">
      <formula>LARGE($H17:$L17,2)</formula>
    </cfRule>
    <cfRule type="cellIs" dxfId="86" priority="20" operator="equal">
      <formula>LARGE($H17:$L17,1)</formula>
    </cfRule>
  </conditionalFormatting>
  <conditionalFormatting sqref="H28:L28">
    <cfRule type="cellIs" dxfId="85" priority="17" operator="equal">
      <formula>LARGE($H28:$L28,2)</formula>
    </cfRule>
    <cfRule type="cellIs" dxfId="84" priority="18" operator="equal">
      <formula>LARGE($H28:$L28,1)</formula>
    </cfRule>
  </conditionalFormatting>
  <conditionalFormatting sqref="H23:L23">
    <cfRule type="cellIs" dxfId="83" priority="15" operator="equal">
      <formula>LARGE($H23:$L23,2)</formula>
    </cfRule>
    <cfRule type="cellIs" dxfId="82" priority="16" operator="equal">
      <formula>LARGE($H23:$L23,1)</formula>
    </cfRule>
  </conditionalFormatting>
  <conditionalFormatting sqref="H25:L25">
    <cfRule type="cellIs" dxfId="81" priority="13" operator="equal">
      <formula>LARGE($H25:$L25,2)</formula>
    </cfRule>
    <cfRule type="cellIs" dxfId="80" priority="14" operator="equal">
      <formula>LARGE($H25:$L25,1)</formula>
    </cfRule>
  </conditionalFormatting>
  <conditionalFormatting sqref="H32:L32">
    <cfRule type="cellIs" dxfId="79" priority="11" operator="equal">
      <formula>LARGE($H32:$L32,2)</formula>
    </cfRule>
    <cfRule type="cellIs" dxfId="78" priority="12" operator="equal">
      <formula>LARGE($H32:$L32,1)</formula>
    </cfRule>
  </conditionalFormatting>
  <conditionalFormatting sqref="H30:L30">
    <cfRule type="cellIs" dxfId="77" priority="9" operator="equal">
      <formula>LARGE($H30:$L30,2)</formula>
    </cfRule>
    <cfRule type="cellIs" dxfId="76" priority="10" operator="equal">
      <formula>LARGE($H30:$L30,1)</formula>
    </cfRule>
  </conditionalFormatting>
  <conditionalFormatting sqref="H34:L34">
    <cfRule type="cellIs" dxfId="75" priority="7" operator="equal">
      <formula>LARGE($H34:$L34,2)</formula>
    </cfRule>
    <cfRule type="cellIs" dxfId="74" priority="8" operator="equal">
      <formula>LARGE($H34:$L34,1)</formula>
    </cfRule>
  </conditionalFormatting>
  <conditionalFormatting sqref="H37:L37">
    <cfRule type="cellIs" dxfId="73" priority="5" operator="equal">
      <formula>LARGE($H37:$L37,2)</formula>
    </cfRule>
    <cfRule type="cellIs" dxfId="72" priority="6" operator="equal">
      <formula>LARGE($H37:$L37,1)</formula>
    </cfRule>
  </conditionalFormatting>
  <conditionalFormatting sqref="H44:L44">
    <cfRule type="cellIs" dxfId="71" priority="3" operator="equal">
      <formula>LARGE($H44:$L44,2)</formula>
    </cfRule>
    <cfRule type="cellIs" dxfId="70" priority="4" operator="equal">
      <formula>LARGE($H44:$L44,1)</formula>
    </cfRule>
  </conditionalFormatting>
  <conditionalFormatting sqref="E52:L52">
    <cfRule type="cellIs" dxfId="69" priority="1" operator="equal">
      <formula>LARGE($E52:$L52,2)</formula>
    </cfRule>
    <cfRule type="cellIs" dxfId="68" priority="2" operator="equal">
      <formula>LARGE($E52:$L52,1)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R2288"/>
  <sheetViews>
    <sheetView view="pageBreakPreview" zoomScaleNormal="156" zoomScaleSheetLayoutView="100" workbookViewId="0">
      <selection activeCell="V18" sqref="V18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11" width="11" customWidth="1"/>
    <col min="12" max="13" width="11.140625" customWidth="1"/>
    <col min="14" max="15" width="11.28515625" customWidth="1"/>
    <col min="16" max="18" width="11.7109375" customWidth="1"/>
  </cols>
  <sheetData>
    <row r="1" spans="1:18" ht="25.5" customHeight="1" x14ac:dyDescent="0.25">
      <c r="C1" s="282" t="s">
        <v>157</v>
      </c>
      <c r="D1" s="24"/>
      <c r="E1" s="84"/>
      <c r="F1" s="84"/>
      <c r="G1" s="84"/>
      <c r="H1" s="84"/>
      <c r="I1" s="84"/>
      <c r="J1" s="84"/>
      <c r="K1" s="85"/>
      <c r="L1" s="85"/>
      <c r="M1" s="85"/>
      <c r="N1" s="85"/>
      <c r="O1" s="85"/>
    </row>
    <row r="2" spans="1:18" ht="15" customHeight="1" x14ac:dyDescent="0.25">
      <c r="C2" s="38" t="s">
        <v>124</v>
      </c>
      <c r="D2" s="25"/>
      <c r="E2" s="86"/>
      <c r="F2" s="86"/>
      <c r="G2" s="86"/>
      <c r="H2" s="86"/>
      <c r="I2" s="86"/>
      <c r="J2" s="86"/>
      <c r="K2" s="85"/>
      <c r="L2" s="85"/>
      <c r="M2" s="85"/>
      <c r="N2" s="85"/>
      <c r="O2" s="85"/>
    </row>
    <row r="3" spans="1:18" ht="15" customHeight="1" x14ac:dyDescent="0.25">
      <c r="C3" s="44" t="s">
        <v>125</v>
      </c>
      <c r="D3" s="26"/>
      <c r="E3" s="87"/>
      <c r="F3" s="87"/>
      <c r="G3" s="87"/>
      <c r="H3" s="87"/>
      <c r="I3" s="87"/>
      <c r="J3" s="87"/>
      <c r="K3" s="85"/>
      <c r="L3" s="85"/>
      <c r="M3" s="85"/>
      <c r="N3" s="85"/>
      <c r="O3" s="85"/>
    </row>
    <row r="4" spans="1:18" ht="17.100000000000001" customHeight="1" x14ac:dyDescent="0.3">
      <c r="B4" s="1"/>
      <c r="C4" s="1"/>
      <c r="D4" s="407" t="s">
        <v>35</v>
      </c>
      <c r="E4" s="512" t="s">
        <v>233</v>
      </c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407" t="s">
        <v>39</v>
      </c>
      <c r="Q4" s="407" t="s">
        <v>211</v>
      </c>
      <c r="R4" s="366" t="s">
        <v>33</v>
      </c>
    </row>
    <row r="5" spans="1:18" ht="15.75" x14ac:dyDescent="0.25">
      <c r="B5" s="513" t="s">
        <v>111</v>
      </c>
      <c r="C5" s="513"/>
      <c r="D5" s="364"/>
      <c r="E5" s="14"/>
      <c r="F5" s="7"/>
      <c r="G5" s="52" t="s">
        <v>38</v>
      </c>
      <c r="H5" s="410" t="s">
        <v>34</v>
      </c>
      <c r="I5" s="35"/>
      <c r="J5" s="6"/>
      <c r="K5" s="7"/>
      <c r="L5" s="7"/>
      <c r="M5" s="7"/>
      <c r="N5" s="43"/>
      <c r="O5" s="96"/>
      <c r="P5" s="408"/>
      <c r="Q5" s="408"/>
      <c r="R5" s="367"/>
    </row>
    <row r="6" spans="1:18" ht="15.75" x14ac:dyDescent="0.25">
      <c r="B6" s="513"/>
      <c r="C6" s="513"/>
      <c r="D6" s="364"/>
      <c r="E6" s="14"/>
      <c r="F6" s="7"/>
      <c r="G6" s="7"/>
      <c r="H6" s="410"/>
      <c r="I6" s="35"/>
      <c r="J6" s="7"/>
      <c r="K6" s="7"/>
      <c r="L6" s="7"/>
      <c r="M6" s="7"/>
      <c r="N6" s="317"/>
      <c r="O6" s="318"/>
      <c r="P6" s="408"/>
      <c r="Q6" s="408"/>
      <c r="R6" s="367"/>
    </row>
    <row r="7" spans="1:18" ht="15.75" x14ac:dyDescent="0.25">
      <c r="B7" s="424"/>
      <c r="C7" s="424"/>
      <c r="D7" s="364"/>
      <c r="E7" s="15"/>
      <c r="F7" s="8"/>
      <c r="G7" s="8"/>
      <c r="H7" s="8"/>
      <c r="I7" s="35"/>
      <c r="J7" s="7"/>
      <c r="K7" s="8"/>
      <c r="L7" s="8"/>
      <c r="M7" s="8"/>
      <c r="N7" s="319"/>
      <c r="O7" s="320"/>
      <c r="P7" s="408"/>
      <c r="Q7" s="408"/>
      <c r="R7" s="367"/>
    </row>
    <row r="8" spans="1:18" ht="17.100000000000001" customHeight="1" x14ac:dyDescent="0.25">
      <c r="A8" s="279" t="s">
        <v>123</v>
      </c>
      <c r="B8" s="280" t="s">
        <v>36</v>
      </c>
      <c r="C8" s="281" t="s">
        <v>31</v>
      </c>
      <c r="D8" s="365"/>
      <c r="E8" s="305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4</v>
      </c>
      <c r="K8" s="294" t="s">
        <v>5</v>
      </c>
      <c r="L8" s="294" t="s">
        <v>6</v>
      </c>
      <c r="M8" s="294" t="s">
        <v>7</v>
      </c>
      <c r="N8" s="321" t="s">
        <v>32</v>
      </c>
      <c r="O8" s="322" t="s">
        <v>40</v>
      </c>
      <c r="P8" s="409"/>
      <c r="Q8" s="409"/>
      <c r="R8" s="368"/>
    </row>
    <row r="9" spans="1:18" ht="16.5" customHeight="1" x14ac:dyDescent="0.25">
      <c r="A9" s="53">
        <v>1</v>
      </c>
      <c r="B9" s="54">
        <v>1374</v>
      </c>
      <c r="C9" s="55" t="s">
        <v>126</v>
      </c>
      <c r="D9" s="131">
        <f t="shared" ref="D9:D55" si="0">(LARGE(H9:M9,1)-LARGE(H9:M9,2))</f>
        <v>72</v>
      </c>
      <c r="E9" s="132">
        <v>152</v>
      </c>
      <c r="F9" s="132">
        <v>6</v>
      </c>
      <c r="G9" s="132">
        <v>3</v>
      </c>
      <c r="H9" s="132">
        <v>161</v>
      </c>
      <c r="I9" s="132">
        <v>51</v>
      </c>
      <c r="J9" s="132">
        <v>89</v>
      </c>
      <c r="K9" s="132">
        <v>9</v>
      </c>
      <c r="L9" s="132">
        <v>0</v>
      </c>
      <c r="M9" s="132">
        <v>17</v>
      </c>
      <c r="N9" s="132">
        <v>0</v>
      </c>
      <c r="O9" s="132">
        <v>6</v>
      </c>
      <c r="P9" s="132">
        <v>333</v>
      </c>
      <c r="Q9" s="132">
        <v>619</v>
      </c>
      <c r="R9" s="133">
        <f t="shared" ref="R9:R55" si="1">P9/Q9</f>
        <v>0.53796445880452337</v>
      </c>
    </row>
    <row r="10" spans="1:18" ht="16.5" customHeight="1" x14ac:dyDescent="0.25">
      <c r="A10" s="71">
        <v>2</v>
      </c>
      <c r="B10" s="72">
        <v>1374</v>
      </c>
      <c r="C10" s="73" t="s">
        <v>128</v>
      </c>
      <c r="D10" s="134">
        <f t="shared" si="0"/>
        <v>48</v>
      </c>
      <c r="E10" s="135">
        <v>129</v>
      </c>
      <c r="F10" s="135">
        <v>6</v>
      </c>
      <c r="G10" s="135">
        <v>0</v>
      </c>
      <c r="H10" s="135">
        <v>135</v>
      </c>
      <c r="I10" s="135">
        <v>76</v>
      </c>
      <c r="J10" s="135">
        <v>87</v>
      </c>
      <c r="K10" s="135">
        <v>11</v>
      </c>
      <c r="L10" s="135">
        <v>0</v>
      </c>
      <c r="M10" s="135">
        <v>21</v>
      </c>
      <c r="N10" s="135">
        <v>0</v>
      </c>
      <c r="O10" s="135">
        <v>6</v>
      </c>
      <c r="P10" s="135">
        <v>336</v>
      </c>
      <c r="Q10" s="135">
        <v>618</v>
      </c>
      <c r="R10" s="136">
        <f t="shared" si="1"/>
        <v>0.5436893203883495</v>
      </c>
    </row>
    <row r="11" spans="1:18" ht="16.5" customHeight="1" x14ac:dyDescent="0.25">
      <c r="A11" s="59" t="s">
        <v>230</v>
      </c>
      <c r="B11" s="60">
        <v>1374</v>
      </c>
      <c r="C11" s="61" t="s">
        <v>11</v>
      </c>
      <c r="D11" s="137">
        <f t="shared" si="0"/>
        <v>120</v>
      </c>
      <c r="E11" s="138">
        <v>281</v>
      </c>
      <c r="F11" s="138">
        <v>12</v>
      </c>
      <c r="G11" s="138">
        <v>3</v>
      </c>
      <c r="H11" s="138">
        <v>296</v>
      </c>
      <c r="I11" s="138">
        <v>127</v>
      </c>
      <c r="J11" s="138">
        <v>176</v>
      </c>
      <c r="K11" s="138">
        <v>20</v>
      </c>
      <c r="L11" s="138">
        <v>0</v>
      </c>
      <c r="M11" s="138">
        <v>38</v>
      </c>
      <c r="N11" s="138">
        <v>0</v>
      </c>
      <c r="O11" s="138">
        <v>12</v>
      </c>
      <c r="P11" s="138">
        <v>669</v>
      </c>
      <c r="Q11" s="138">
        <v>1237</v>
      </c>
      <c r="R11" s="139">
        <f t="shared" si="1"/>
        <v>0.54082457558609542</v>
      </c>
    </row>
    <row r="12" spans="1:18" ht="16.5" customHeight="1" x14ac:dyDescent="0.25">
      <c r="A12" s="71">
        <v>3</v>
      </c>
      <c r="B12" s="72">
        <v>1375</v>
      </c>
      <c r="C12" s="73" t="s">
        <v>126</v>
      </c>
      <c r="D12" s="134">
        <f t="shared" si="0"/>
        <v>36</v>
      </c>
      <c r="E12" s="135">
        <v>122</v>
      </c>
      <c r="F12" s="135">
        <v>3</v>
      </c>
      <c r="G12" s="135">
        <v>3</v>
      </c>
      <c r="H12" s="135">
        <v>128</v>
      </c>
      <c r="I12" s="135">
        <v>65</v>
      </c>
      <c r="J12" s="135">
        <v>92</v>
      </c>
      <c r="K12" s="135">
        <v>10</v>
      </c>
      <c r="L12" s="135">
        <v>0</v>
      </c>
      <c r="M12" s="135">
        <v>24</v>
      </c>
      <c r="N12" s="135">
        <v>0</v>
      </c>
      <c r="O12" s="135">
        <v>6</v>
      </c>
      <c r="P12" s="135">
        <v>325</v>
      </c>
      <c r="Q12" s="135">
        <v>586</v>
      </c>
      <c r="R12" s="136">
        <f t="shared" si="1"/>
        <v>0.55460750853242324</v>
      </c>
    </row>
    <row r="13" spans="1:18" ht="16.5" customHeight="1" x14ac:dyDescent="0.25">
      <c r="A13" s="65">
        <v>4</v>
      </c>
      <c r="B13" s="66">
        <v>1375</v>
      </c>
      <c r="C13" s="67" t="s">
        <v>128</v>
      </c>
      <c r="D13" s="140">
        <f t="shared" si="0"/>
        <v>5</v>
      </c>
      <c r="E13" s="141">
        <v>118</v>
      </c>
      <c r="F13" s="141">
        <v>1</v>
      </c>
      <c r="G13" s="141">
        <v>1</v>
      </c>
      <c r="H13" s="141">
        <v>120</v>
      </c>
      <c r="I13" s="141">
        <v>71</v>
      </c>
      <c r="J13" s="141">
        <v>115</v>
      </c>
      <c r="K13" s="141">
        <v>5</v>
      </c>
      <c r="L13" s="141">
        <v>0</v>
      </c>
      <c r="M13" s="141">
        <v>25</v>
      </c>
      <c r="N13" s="141">
        <v>0</v>
      </c>
      <c r="O13" s="141">
        <v>5</v>
      </c>
      <c r="P13" s="141">
        <v>341</v>
      </c>
      <c r="Q13" s="141">
        <v>585</v>
      </c>
      <c r="R13" s="142">
        <f t="shared" si="1"/>
        <v>0.58290598290598294</v>
      </c>
    </row>
    <row r="14" spans="1:18" ht="16.5" customHeight="1" x14ac:dyDescent="0.25">
      <c r="A14" s="71">
        <v>5</v>
      </c>
      <c r="B14" s="72">
        <v>1375</v>
      </c>
      <c r="C14" s="73" t="s">
        <v>129</v>
      </c>
      <c r="D14" s="134">
        <f t="shared" si="0"/>
        <v>33</v>
      </c>
      <c r="E14" s="135">
        <v>138</v>
      </c>
      <c r="F14" s="135">
        <v>1</v>
      </c>
      <c r="G14" s="135">
        <v>3</v>
      </c>
      <c r="H14" s="135">
        <v>142</v>
      </c>
      <c r="I14" s="135">
        <v>46</v>
      </c>
      <c r="J14" s="135">
        <v>109</v>
      </c>
      <c r="K14" s="135">
        <v>10</v>
      </c>
      <c r="L14" s="135">
        <v>0</v>
      </c>
      <c r="M14" s="135">
        <v>21</v>
      </c>
      <c r="N14" s="135">
        <v>0</v>
      </c>
      <c r="O14" s="135">
        <v>7</v>
      </c>
      <c r="P14" s="135">
        <v>335</v>
      </c>
      <c r="Q14" s="135">
        <v>585</v>
      </c>
      <c r="R14" s="136">
        <f t="shared" si="1"/>
        <v>0.57264957264957261</v>
      </c>
    </row>
    <row r="15" spans="1:18" ht="16.5" customHeight="1" x14ac:dyDescent="0.25">
      <c r="A15" s="59" t="s">
        <v>230</v>
      </c>
      <c r="B15" s="60">
        <v>1375</v>
      </c>
      <c r="C15" s="61" t="s">
        <v>12</v>
      </c>
      <c r="D15" s="137">
        <f t="shared" si="0"/>
        <v>74</v>
      </c>
      <c r="E15" s="138">
        <v>378</v>
      </c>
      <c r="F15" s="138">
        <v>5</v>
      </c>
      <c r="G15" s="138">
        <v>7</v>
      </c>
      <c r="H15" s="138">
        <v>390</v>
      </c>
      <c r="I15" s="138">
        <v>182</v>
      </c>
      <c r="J15" s="138">
        <v>316</v>
      </c>
      <c r="K15" s="138">
        <v>25</v>
      </c>
      <c r="L15" s="138">
        <v>0</v>
      </c>
      <c r="M15" s="138">
        <v>70</v>
      </c>
      <c r="N15" s="138">
        <v>0</v>
      </c>
      <c r="O15" s="138">
        <v>18</v>
      </c>
      <c r="P15" s="138">
        <v>1001</v>
      </c>
      <c r="Q15" s="138">
        <v>1756</v>
      </c>
      <c r="R15" s="139">
        <f t="shared" si="1"/>
        <v>0.57004555808656032</v>
      </c>
    </row>
    <row r="16" spans="1:18" ht="16.5" customHeight="1" x14ac:dyDescent="0.25">
      <c r="A16" s="71">
        <v>6</v>
      </c>
      <c r="B16" s="72">
        <v>1376</v>
      </c>
      <c r="C16" s="73" t="s">
        <v>126</v>
      </c>
      <c r="D16" s="134">
        <f t="shared" si="0"/>
        <v>1</v>
      </c>
      <c r="E16" s="135">
        <v>97</v>
      </c>
      <c r="F16" s="135">
        <v>2</v>
      </c>
      <c r="G16" s="135">
        <v>2</v>
      </c>
      <c r="H16" s="135">
        <v>101</v>
      </c>
      <c r="I16" s="135">
        <v>54</v>
      </c>
      <c r="J16" s="135">
        <v>102</v>
      </c>
      <c r="K16" s="135">
        <v>17</v>
      </c>
      <c r="L16" s="135">
        <v>2</v>
      </c>
      <c r="M16" s="135">
        <v>50</v>
      </c>
      <c r="N16" s="135">
        <v>0</v>
      </c>
      <c r="O16" s="135">
        <v>5</v>
      </c>
      <c r="P16" s="135">
        <v>331</v>
      </c>
      <c r="Q16" s="135">
        <v>601</v>
      </c>
      <c r="R16" s="136">
        <f t="shared" si="1"/>
        <v>0.55074875207986684</v>
      </c>
    </row>
    <row r="17" spans="1:18" ht="16.5" customHeight="1" x14ac:dyDescent="0.25">
      <c r="A17" s="65">
        <v>7</v>
      </c>
      <c r="B17" s="66">
        <v>1376</v>
      </c>
      <c r="C17" s="67" t="s">
        <v>128</v>
      </c>
      <c r="D17" s="140">
        <f t="shared" si="0"/>
        <v>12</v>
      </c>
      <c r="E17" s="141">
        <v>84</v>
      </c>
      <c r="F17" s="141">
        <v>1</v>
      </c>
      <c r="G17" s="141">
        <v>0</v>
      </c>
      <c r="H17" s="141">
        <v>85</v>
      </c>
      <c r="I17" s="141">
        <v>82</v>
      </c>
      <c r="J17" s="141">
        <v>97</v>
      </c>
      <c r="K17" s="141">
        <v>19</v>
      </c>
      <c r="L17" s="141">
        <v>0</v>
      </c>
      <c r="M17" s="141">
        <v>41</v>
      </c>
      <c r="N17" s="141">
        <v>0</v>
      </c>
      <c r="O17" s="141">
        <v>5</v>
      </c>
      <c r="P17" s="141">
        <v>329</v>
      </c>
      <c r="Q17" s="141">
        <v>600</v>
      </c>
      <c r="R17" s="142">
        <f t="shared" si="1"/>
        <v>0.54833333333333334</v>
      </c>
    </row>
    <row r="18" spans="1:18" ht="16.5" customHeight="1" x14ac:dyDescent="0.25">
      <c r="A18" s="59" t="s">
        <v>230</v>
      </c>
      <c r="B18" s="60">
        <v>1376</v>
      </c>
      <c r="C18" s="61" t="s">
        <v>11</v>
      </c>
      <c r="D18" s="137">
        <f t="shared" si="0"/>
        <v>13</v>
      </c>
      <c r="E18" s="138">
        <v>181</v>
      </c>
      <c r="F18" s="138">
        <v>3</v>
      </c>
      <c r="G18" s="138">
        <v>2</v>
      </c>
      <c r="H18" s="138">
        <v>186</v>
      </c>
      <c r="I18" s="138">
        <v>136</v>
      </c>
      <c r="J18" s="138">
        <v>199</v>
      </c>
      <c r="K18" s="138">
        <v>36</v>
      </c>
      <c r="L18" s="138">
        <v>2</v>
      </c>
      <c r="M18" s="138">
        <v>91</v>
      </c>
      <c r="N18" s="138">
        <v>0</v>
      </c>
      <c r="O18" s="138">
        <v>10</v>
      </c>
      <c r="P18" s="138">
        <v>660</v>
      </c>
      <c r="Q18" s="138">
        <v>1201</v>
      </c>
      <c r="R18" s="139">
        <f t="shared" si="1"/>
        <v>0.54954204829308906</v>
      </c>
    </row>
    <row r="19" spans="1:18" ht="16.5" customHeight="1" x14ac:dyDescent="0.25">
      <c r="A19" s="65">
        <v>8</v>
      </c>
      <c r="B19" s="66">
        <v>1377</v>
      </c>
      <c r="C19" s="67" t="s">
        <v>126</v>
      </c>
      <c r="D19" s="140">
        <f t="shared" si="0"/>
        <v>30</v>
      </c>
      <c r="E19" s="141">
        <v>101</v>
      </c>
      <c r="F19" s="141">
        <v>0</v>
      </c>
      <c r="G19" s="141">
        <v>6</v>
      </c>
      <c r="H19" s="141">
        <v>107</v>
      </c>
      <c r="I19" s="141">
        <v>77</v>
      </c>
      <c r="J19" s="141">
        <v>58</v>
      </c>
      <c r="K19" s="141">
        <v>12</v>
      </c>
      <c r="L19" s="141">
        <v>0</v>
      </c>
      <c r="M19" s="141">
        <v>27</v>
      </c>
      <c r="N19" s="141">
        <v>0</v>
      </c>
      <c r="O19" s="141">
        <v>8</v>
      </c>
      <c r="P19" s="141">
        <v>289</v>
      </c>
      <c r="Q19" s="141">
        <v>517</v>
      </c>
      <c r="R19" s="142">
        <f t="shared" si="1"/>
        <v>0.55899419729206967</v>
      </c>
    </row>
    <row r="20" spans="1:18" ht="16.5" customHeight="1" x14ac:dyDescent="0.25">
      <c r="A20" s="71">
        <v>9</v>
      </c>
      <c r="B20" s="72">
        <v>1377</v>
      </c>
      <c r="C20" s="73" t="s">
        <v>128</v>
      </c>
      <c r="D20" s="134">
        <f t="shared" si="0"/>
        <v>58</v>
      </c>
      <c r="E20" s="135">
        <v>118</v>
      </c>
      <c r="F20" s="135">
        <v>3</v>
      </c>
      <c r="G20" s="135">
        <v>1</v>
      </c>
      <c r="H20" s="135">
        <v>122</v>
      </c>
      <c r="I20" s="135">
        <v>57</v>
      </c>
      <c r="J20" s="135">
        <v>64</v>
      </c>
      <c r="K20" s="135">
        <v>9</v>
      </c>
      <c r="L20" s="135">
        <v>1</v>
      </c>
      <c r="M20" s="135">
        <v>28</v>
      </c>
      <c r="N20" s="135">
        <v>0</v>
      </c>
      <c r="O20" s="135">
        <v>5</v>
      </c>
      <c r="P20" s="135">
        <v>286</v>
      </c>
      <c r="Q20" s="135">
        <v>516</v>
      </c>
      <c r="R20" s="136">
        <f t="shared" si="1"/>
        <v>0.55426356589147285</v>
      </c>
    </row>
    <row r="21" spans="1:18" ht="16.5" customHeight="1" x14ac:dyDescent="0.25">
      <c r="A21" s="59" t="s">
        <v>230</v>
      </c>
      <c r="B21" s="60">
        <v>1377</v>
      </c>
      <c r="C21" s="61" t="s">
        <v>11</v>
      </c>
      <c r="D21" s="137">
        <f t="shared" si="0"/>
        <v>95</v>
      </c>
      <c r="E21" s="138">
        <v>219</v>
      </c>
      <c r="F21" s="138">
        <v>3</v>
      </c>
      <c r="G21" s="138">
        <v>7</v>
      </c>
      <c r="H21" s="138">
        <v>229</v>
      </c>
      <c r="I21" s="138">
        <v>134</v>
      </c>
      <c r="J21" s="138">
        <v>122</v>
      </c>
      <c r="K21" s="138">
        <v>21</v>
      </c>
      <c r="L21" s="138">
        <v>1</v>
      </c>
      <c r="M21" s="138">
        <v>55</v>
      </c>
      <c r="N21" s="138">
        <v>0</v>
      </c>
      <c r="O21" s="138">
        <v>13</v>
      </c>
      <c r="P21" s="138">
        <v>575</v>
      </c>
      <c r="Q21" s="138">
        <v>1033</v>
      </c>
      <c r="R21" s="139">
        <f t="shared" si="1"/>
        <v>0.55663117134559537</v>
      </c>
    </row>
    <row r="22" spans="1:18" ht="16.5" customHeight="1" x14ac:dyDescent="0.25">
      <c r="A22" s="71">
        <v>10</v>
      </c>
      <c r="B22" s="72">
        <v>1378</v>
      </c>
      <c r="C22" s="73" t="s">
        <v>126</v>
      </c>
      <c r="D22" s="134">
        <f t="shared" si="0"/>
        <v>17</v>
      </c>
      <c r="E22" s="135">
        <v>84</v>
      </c>
      <c r="F22" s="135">
        <v>1</v>
      </c>
      <c r="G22" s="135">
        <v>1</v>
      </c>
      <c r="H22" s="135">
        <v>86</v>
      </c>
      <c r="I22" s="135">
        <v>60</v>
      </c>
      <c r="J22" s="135">
        <v>69</v>
      </c>
      <c r="K22" s="135">
        <v>7</v>
      </c>
      <c r="L22" s="135">
        <v>3</v>
      </c>
      <c r="M22" s="135">
        <v>14</v>
      </c>
      <c r="N22" s="135">
        <v>0</v>
      </c>
      <c r="O22" s="135">
        <v>4</v>
      </c>
      <c r="P22" s="135">
        <v>243</v>
      </c>
      <c r="Q22" s="135">
        <v>435</v>
      </c>
      <c r="R22" s="136">
        <f t="shared" si="1"/>
        <v>0.55862068965517242</v>
      </c>
    </row>
    <row r="23" spans="1:18" ht="16.5" customHeight="1" x14ac:dyDescent="0.25">
      <c r="A23" s="65">
        <v>11</v>
      </c>
      <c r="B23" s="66">
        <v>1378</v>
      </c>
      <c r="C23" s="67" t="s">
        <v>128</v>
      </c>
      <c r="D23" s="140">
        <f t="shared" si="0"/>
        <v>22</v>
      </c>
      <c r="E23" s="141">
        <v>85</v>
      </c>
      <c r="F23" s="141">
        <v>1</v>
      </c>
      <c r="G23" s="141">
        <v>1</v>
      </c>
      <c r="H23" s="141">
        <v>87</v>
      </c>
      <c r="I23" s="141">
        <v>55</v>
      </c>
      <c r="J23" s="141">
        <v>65</v>
      </c>
      <c r="K23" s="141">
        <v>5</v>
      </c>
      <c r="L23" s="141">
        <v>1</v>
      </c>
      <c r="M23" s="141">
        <v>23</v>
      </c>
      <c r="N23" s="141">
        <v>0</v>
      </c>
      <c r="O23" s="141">
        <v>3</v>
      </c>
      <c r="P23" s="141">
        <v>239</v>
      </c>
      <c r="Q23" s="141">
        <v>434</v>
      </c>
      <c r="R23" s="142">
        <f t="shared" si="1"/>
        <v>0.55069124423963134</v>
      </c>
    </row>
    <row r="24" spans="1:18" ht="16.5" customHeight="1" x14ac:dyDescent="0.25">
      <c r="A24" s="59" t="s">
        <v>230</v>
      </c>
      <c r="B24" s="60">
        <v>1378</v>
      </c>
      <c r="C24" s="61" t="s">
        <v>11</v>
      </c>
      <c r="D24" s="137">
        <f t="shared" si="0"/>
        <v>39</v>
      </c>
      <c r="E24" s="138">
        <v>169</v>
      </c>
      <c r="F24" s="138">
        <v>2</v>
      </c>
      <c r="G24" s="138">
        <v>2</v>
      </c>
      <c r="H24" s="138">
        <v>173</v>
      </c>
      <c r="I24" s="138">
        <v>115</v>
      </c>
      <c r="J24" s="138">
        <v>134</v>
      </c>
      <c r="K24" s="138">
        <v>12</v>
      </c>
      <c r="L24" s="138">
        <v>4</v>
      </c>
      <c r="M24" s="138">
        <v>37</v>
      </c>
      <c r="N24" s="138">
        <v>0</v>
      </c>
      <c r="O24" s="138">
        <v>7</v>
      </c>
      <c r="P24" s="138">
        <v>482</v>
      </c>
      <c r="Q24" s="138">
        <v>869</v>
      </c>
      <c r="R24" s="139">
        <f t="shared" si="1"/>
        <v>0.55466052934407362</v>
      </c>
    </row>
    <row r="25" spans="1:18" ht="16.5" customHeight="1" x14ac:dyDescent="0.25">
      <c r="A25" s="65">
        <v>12</v>
      </c>
      <c r="B25" s="66">
        <v>1379</v>
      </c>
      <c r="C25" s="67" t="s">
        <v>126</v>
      </c>
      <c r="D25" s="140">
        <f t="shared" si="0"/>
        <v>40</v>
      </c>
      <c r="E25" s="141">
        <v>153</v>
      </c>
      <c r="F25" s="141">
        <v>0</v>
      </c>
      <c r="G25" s="141">
        <v>5</v>
      </c>
      <c r="H25" s="141">
        <v>158</v>
      </c>
      <c r="I25" s="141">
        <v>118</v>
      </c>
      <c r="J25" s="141">
        <v>68</v>
      </c>
      <c r="K25" s="141">
        <v>26</v>
      </c>
      <c r="L25" s="141">
        <v>0</v>
      </c>
      <c r="M25" s="141">
        <v>20</v>
      </c>
      <c r="N25" s="141">
        <v>0</v>
      </c>
      <c r="O25" s="141">
        <v>5</v>
      </c>
      <c r="P25" s="141">
        <v>395</v>
      </c>
      <c r="Q25" s="141">
        <v>661</v>
      </c>
      <c r="R25" s="142">
        <f t="shared" si="1"/>
        <v>0.5975794251134644</v>
      </c>
    </row>
    <row r="26" spans="1:18" ht="16.5" customHeight="1" x14ac:dyDescent="0.25">
      <c r="A26" s="59" t="s">
        <v>230</v>
      </c>
      <c r="B26" s="60">
        <v>1379</v>
      </c>
      <c r="C26" s="61" t="s">
        <v>9</v>
      </c>
      <c r="D26" s="137">
        <f t="shared" si="0"/>
        <v>40</v>
      </c>
      <c r="E26" s="138">
        <v>153</v>
      </c>
      <c r="F26" s="138">
        <v>0</v>
      </c>
      <c r="G26" s="138">
        <v>5</v>
      </c>
      <c r="H26" s="138">
        <v>158</v>
      </c>
      <c r="I26" s="138">
        <v>118</v>
      </c>
      <c r="J26" s="138">
        <v>68</v>
      </c>
      <c r="K26" s="138">
        <v>26</v>
      </c>
      <c r="L26" s="138">
        <v>0</v>
      </c>
      <c r="M26" s="138">
        <v>20</v>
      </c>
      <c r="N26" s="138">
        <v>0</v>
      </c>
      <c r="O26" s="138">
        <v>5</v>
      </c>
      <c r="P26" s="138">
        <v>395</v>
      </c>
      <c r="Q26" s="138">
        <v>661</v>
      </c>
      <c r="R26" s="139">
        <f t="shared" si="1"/>
        <v>0.5975794251134644</v>
      </c>
    </row>
    <row r="27" spans="1:18" ht="16.5" customHeight="1" x14ac:dyDescent="0.25">
      <c r="A27" s="65">
        <v>13</v>
      </c>
      <c r="B27" s="66">
        <v>1380</v>
      </c>
      <c r="C27" s="67" t="s">
        <v>126</v>
      </c>
      <c r="D27" s="140">
        <f t="shared" si="0"/>
        <v>45</v>
      </c>
      <c r="E27" s="141">
        <v>122</v>
      </c>
      <c r="F27" s="141">
        <v>3</v>
      </c>
      <c r="G27" s="141">
        <v>4</v>
      </c>
      <c r="H27" s="141">
        <v>129</v>
      </c>
      <c r="I27" s="141">
        <v>36</v>
      </c>
      <c r="J27" s="141">
        <v>84</v>
      </c>
      <c r="K27" s="141">
        <v>17</v>
      </c>
      <c r="L27" s="141">
        <v>0</v>
      </c>
      <c r="M27" s="141">
        <v>26</v>
      </c>
      <c r="N27" s="141">
        <v>0</v>
      </c>
      <c r="O27" s="141">
        <v>5</v>
      </c>
      <c r="P27" s="141">
        <v>297</v>
      </c>
      <c r="Q27" s="141">
        <v>539</v>
      </c>
      <c r="R27" s="142">
        <f t="shared" si="1"/>
        <v>0.55102040816326525</v>
      </c>
    </row>
    <row r="28" spans="1:18" ht="16.5" customHeight="1" x14ac:dyDescent="0.25">
      <c r="A28" s="71">
        <v>14</v>
      </c>
      <c r="B28" s="72">
        <v>1380</v>
      </c>
      <c r="C28" s="73" t="s">
        <v>128</v>
      </c>
      <c r="D28" s="134">
        <f t="shared" si="0"/>
        <v>3</v>
      </c>
      <c r="E28" s="135">
        <v>98</v>
      </c>
      <c r="F28" s="135">
        <v>2</v>
      </c>
      <c r="G28" s="135">
        <v>0</v>
      </c>
      <c r="H28" s="135">
        <v>100</v>
      </c>
      <c r="I28" s="135">
        <v>46</v>
      </c>
      <c r="J28" s="135">
        <v>103</v>
      </c>
      <c r="K28" s="135">
        <v>9</v>
      </c>
      <c r="L28" s="135">
        <v>1</v>
      </c>
      <c r="M28" s="135">
        <v>24</v>
      </c>
      <c r="N28" s="135">
        <v>0</v>
      </c>
      <c r="O28" s="135">
        <v>8</v>
      </c>
      <c r="P28" s="135">
        <v>291</v>
      </c>
      <c r="Q28" s="135">
        <v>538</v>
      </c>
      <c r="R28" s="136">
        <f t="shared" si="1"/>
        <v>0.54089219330855021</v>
      </c>
    </row>
    <row r="29" spans="1:18" ht="16.5" customHeight="1" x14ac:dyDescent="0.25">
      <c r="A29" s="59" t="s">
        <v>230</v>
      </c>
      <c r="B29" s="60">
        <v>1380</v>
      </c>
      <c r="C29" s="61" t="s">
        <v>11</v>
      </c>
      <c r="D29" s="137">
        <f t="shared" si="0"/>
        <v>42</v>
      </c>
      <c r="E29" s="138">
        <v>220</v>
      </c>
      <c r="F29" s="138">
        <v>5</v>
      </c>
      <c r="G29" s="138">
        <v>4</v>
      </c>
      <c r="H29" s="138">
        <v>229</v>
      </c>
      <c r="I29" s="138">
        <v>82</v>
      </c>
      <c r="J29" s="138">
        <v>187</v>
      </c>
      <c r="K29" s="138">
        <v>26</v>
      </c>
      <c r="L29" s="138">
        <v>1</v>
      </c>
      <c r="M29" s="138">
        <v>50</v>
      </c>
      <c r="N29" s="138">
        <v>0</v>
      </c>
      <c r="O29" s="138">
        <v>13</v>
      </c>
      <c r="P29" s="138">
        <v>588</v>
      </c>
      <c r="Q29" s="138">
        <v>1077</v>
      </c>
      <c r="R29" s="139">
        <f t="shared" si="1"/>
        <v>0.54596100278551529</v>
      </c>
    </row>
    <row r="30" spans="1:18" ht="16.5" customHeight="1" x14ac:dyDescent="0.25">
      <c r="A30" s="71">
        <v>15</v>
      </c>
      <c r="B30" s="72">
        <v>1381</v>
      </c>
      <c r="C30" s="73" t="s">
        <v>126</v>
      </c>
      <c r="D30" s="134">
        <f t="shared" si="0"/>
        <v>14</v>
      </c>
      <c r="E30" s="135">
        <v>106</v>
      </c>
      <c r="F30" s="135">
        <v>1</v>
      </c>
      <c r="G30" s="135">
        <v>2</v>
      </c>
      <c r="H30" s="135">
        <v>109</v>
      </c>
      <c r="I30" s="135">
        <v>45</v>
      </c>
      <c r="J30" s="135">
        <v>123</v>
      </c>
      <c r="K30" s="135">
        <v>10</v>
      </c>
      <c r="L30" s="135">
        <v>0</v>
      </c>
      <c r="M30" s="135">
        <v>25</v>
      </c>
      <c r="N30" s="135">
        <v>0</v>
      </c>
      <c r="O30" s="135">
        <v>4</v>
      </c>
      <c r="P30" s="135">
        <v>316</v>
      </c>
      <c r="Q30" s="135">
        <v>565</v>
      </c>
      <c r="R30" s="136">
        <f t="shared" si="1"/>
        <v>0.55929203539823014</v>
      </c>
    </row>
    <row r="31" spans="1:18" ht="16.5" customHeight="1" x14ac:dyDescent="0.25">
      <c r="A31" s="65">
        <v>16</v>
      </c>
      <c r="B31" s="66">
        <v>1381</v>
      </c>
      <c r="C31" s="67" t="s">
        <v>128</v>
      </c>
      <c r="D31" s="140">
        <f t="shared" si="0"/>
        <v>28</v>
      </c>
      <c r="E31" s="141">
        <v>92</v>
      </c>
      <c r="F31" s="141">
        <v>2</v>
      </c>
      <c r="G31" s="141">
        <v>1</v>
      </c>
      <c r="H31" s="141">
        <v>95</v>
      </c>
      <c r="I31" s="141">
        <v>42</v>
      </c>
      <c r="J31" s="141">
        <v>123</v>
      </c>
      <c r="K31" s="141">
        <v>5</v>
      </c>
      <c r="L31" s="141">
        <v>1</v>
      </c>
      <c r="M31" s="141">
        <v>24</v>
      </c>
      <c r="N31" s="141">
        <v>0</v>
      </c>
      <c r="O31" s="141">
        <v>3</v>
      </c>
      <c r="P31" s="141">
        <v>293</v>
      </c>
      <c r="Q31" s="141">
        <v>565</v>
      </c>
      <c r="R31" s="142">
        <f t="shared" si="1"/>
        <v>0.51858407079646018</v>
      </c>
    </row>
    <row r="32" spans="1:18" ht="16.5" customHeight="1" x14ac:dyDescent="0.25">
      <c r="A32" s="71">
        <v>17</v>
      </c>
      <c r="B32" s="72">
        <v>1381</v>
      </c>
      <c r="C32" s="73" t="s">
        <v>129</v>
      </c>
      <c r="D32" s="134">
        <f t="shared" si="0"/>
        <v>32</v>
      </c>
      <c r="E32" s="135">
        <v>88</v>
      </c>
      <c r="F32" s="135">
        <v>1</v>
      </c>
      <c r="G32" s="135">
        <v>2</v>
      </c>
      <c r="H32" s="135">
        <v>91</v>
      </c>
      <c r="I32" s="135">
        <v>58</v>
      </c>
      <c r="J32" s="135">
        <v>123</v>
      </c>
      <c r="K32" s="135">
        <v>13</v>
      </c>
      <c r="L32" s="135">
        <v>2</v>
      </c>
      <c r="M32" s="135">
        <v>34</v>
      </c>
      <c r="N32" s="135">
        <v>0</v>
      </c>
      <c r="O32" s="135">
        <v>10</v>
      </c>
      <c r="P32" s="135">
        <v>331</v>
      </c>
      <c r="Q32" s="135">
        <v>565</v>
      </c>
      <c r="R32" s="136">
        <f t="shared" si="1"/>
        <v>0.58584070796460175</v>
      </c>
    </row>
    <row r="33" spans="1:18" ht="16.5" customHeight="1" x14ac:dyDescent="0.25">
      <c r="A33" s="59" t="s">
        <v>230</v>
      </c>
      <c r="B33" s="60">
        <v>1381</v>
      </c>
      <c r="C33" s="61" t="s">
        <v>12</v>
      </c>
      <c r="D33" s="137">
        <f t="shared" si="0"/>
        <v>74</v>
      </c>
      <c r="E33" s="138">
        <v>286</v>
      </c>
      <c r="F33" s="138">
        <v>4</v>
      </c>
      <c r="G33" s="138">
        <v>5</v>
      </c>
      <c r="H33" s="138">
        <v>295</v>
      </c>
      <c r="I33" s="138">
        <v>145</v>
      </c>
      <c r="J33" s="138">
        <v>369</v>
      </c>
      <c r="K33" s="138">
        <v>28</v>
      </c>
      <c r="L33" s="138">
        <v>3</v>
      </c>
      <c r="M33" s="138">
        <v>83</v>
      </c>
      <c r="N33" s="138">
        <v>0</v>
      </c>
      <c r="O33" s="138">
        <v>17</v>
      </c>
      <c r="P33" s="138">
        <v>940</v>
      </c>
      <c r="Q33" s="138">
        <v>1695</v>
      </c>
      <c r="R33" s="139">
        <f t="shared" si="1"/>
        <v>0.55457227138643073</v>
      </c>
    </row>
    <row r="34" spans="1:18" ht="16.5" customHeight="1" x14ac:dyDescent="0.25">
      <c r="A34" s="71">
        <v>18</v>
      </c>
      <c r="B34" s="72">
        <v>1382</v>
      </c>
      <c r="C34" s="73" t="s">
        <v>126</v>
      </c>
      <c r="D34" s="134">
        <f t="shared" si="0"/>
        <v>53</v>
      </c>
      <c r="E34" s="135">
        <v>67</v>
      </c>
      <c r="F34" s="135">
        <v>2</v>
      </c>
      <c r="G34" s="135">
        <v>1</v>
      </c>
      <c r="H34" s="135">
        <v>70</v>
      </c>
      <c r="I34" s="135">
        <v>32</v>
      </c>
      <c r="J34" s="135">
        <v>123</v>
      </c>
      <c r="K34" s="135">
        <v>7</v>
      </c>
      <c r="L34" s="135">
        <v>1</v>
      </c>
      <c r="M34" s="135">
        <v>28</v>
      </c>
      <c r="N34" s="135">
        <v>0</v>
      </c>
      <c r="O34" s="135">
        <v>6</v>
      </c>
      <c r="P34" s="135">
        <v>267</v>
      </c>
      <c r="Q34" s="135">
        <v>487</v>
      </c>
      <c r="R34" s="136">
        <f t="shared" si="1"/>
        <v>0.54825462012320325</v>
      </c>
    </row>
    <row r="35" spans="1:18" ht="16.5" customHeight="1" x14ac:dyDescent="0.25">
      <c r="A35" s="65">
        <v>19</v>
      </c>
      <c r="B35" s="66">
        <v>1382</v>
      </c>
      <c r="C35" s="67" t="s">
        <v>128</v>
      </c>
      <c r="D35" s="140">
        <f t="shared" si="0"/>
        <v>74</v>
      </c>
      <c r="E35" s="141">
        <v>55</v>
      </c>
      <c r="F35" s="141">
        <v>2</v>
      </c>
      <c r="G35" s="141">
        <v>0</v>
      </c>
      <c r="H35" s="141">
        <v>57</v>
      </c>
      <c r="I35" s="141">
        <v>45</v>
      </c>
      <c r="J35" s="141">
        <v>131</v>
      </c>
      <c r="K35" s="141">
        <v>9</v>
      </c>
      <c r="L35" s="141">
        <v>1</v>
      </c>
      <c r="M35" s="141">
        <v>29</v>
      </c>
      <c r="N35" s="141">
        <v>0</v>
      </c>
      <c r="O35" s="141">
        <v>5</v>
      </c>
      <c r="P35" s="141">
        <v>277</v>
      </c>
      <c r="Q35" s="141">
        <v>487</v>
      </c>
      <c r="R35" s="142">
        <f t="shared" si="1"/>
        <v>0.56878850102669409</v>
      </c>
    </row>
    <row r="36" spans="1:18" ht="16.5" customHeight="1" x14ac:dyDescent="0.25">
      <c r="A36" s="59" t="s">
        <v>230</v>
      </c>
      <c r="B36" s="60">
        <v>1382</v>
      </c>
      <c r="C36" s="61" t="s">
        <v>11</v>
      </c>
      <c r="D36" s="137">
        <f t="shared" si="0"/>
        <v>127</v>
      </c>
      <c r="E36" s="138">
        <v>122</v>
      </c>
      <c r="F36" s="138">
        <v>4</v>
      </c>
      <c r="G36" s="138">
        <v>1</v>
      </c>
      <c r="H36" s="138">
        <v>127</v>
      </c>
      <c r="I36" s="138">
        <v>77</v>
      </c>
      <c r="J36" s="138">
        <v>254</v>
      </c>
      <c r="K36" s="138">
        <v>16</v>
      </c>
      <c r="L36" s="138">
        <v>2</v>
      </c>
      <c r="M36" s="138">
        <v>57</v>
      </c>
      <c r="N36" s="138">
        <v>0</v>
      </c>
      <c r="O36" s="138">
        <v>11</v>
      </c>
      <c r="P36" s="138">
        <v>544</v>
      </c>
      <c r="Q36" s="138">
        <v>974</v>
      </c>
      <c r="R36" s="139">
        <f t="shared" si="1"/>
        <v>0.55852156057494862</v>
      </c>
    </row>
    <row r="37" spans="1:18" ht="16.5" customHeight="1" x14ac:dyDescent="0.25">
      <c r="A37" s="65">
        <v>20</v>
      </c>
      <c r="B37" s="66">
        <v>1383</v>
      </c>
      <c r="C37" s="67" t="s">
        <v>126</v>
      </c>
      <c r="D37" s="140">
        <f t="shared" si="0"/>
        <v>17</v>
      </c>
      <c r="E37" s="141">
        <v>125</v>
      </c>
      <c r="F37" s="141">
        <v>3</v>
      </c>
      <c r="G37" s="141">
        <v>2</v>
      </c>
      <c r="H37" s="141">
        <v>130</v>
      </c>
      <c r="I37" s="141">
        <v>63</v>
      </c>
      <c r="J37" s="141">
        <v>113</v>
      </c>
      <c r="K37" s="141">
        <v>9</v>
      </c>
      <c r="L37" s="141">
        <v>1</v>
      </c>
      <c r="M37" s="141">
        <v>34</v>
      </c>
      <c r="N37" s="141">
        <v>0</v>
      </c>
      <c r="O37" s="141">
        <v>7</v>
      </c>
      <c r="P37" s="141">
        <v>357</v>
      </c>
      <c r="Q37" s="141">
        <v>619</v>
      </c>
      <c r="R37" s="142">
        <f t="shared" si="1"/>
        <v>0.57673667205169632</v>
      </c>
    </row>
    <row r="38" spans="1:18" ht="16.5" customHeight="1" x14ac:dyDescent="0.25">
      <c r="A38" s="71">
        <v>21</v>
      </c>
      <c r="B38" s="72">
        <v>1383</v>
      </c>
      <c r="C38" s="73" t="s">
        <v>128</v>
      </c>
      <c r="D38" s="134">
        <f t="shared" si="0"/>
        <v>18</v>
      </c>
      <c r="E38" s="135">
        <v>104</v>
      </c>
      <c r="F38" s="135">
        <v>2</v>
      </c>
      <c r="G38" s="135">
        <v>3</v>
      </c>
      <c r="H38" s="135">
        <v>109</v>
      </c>
      <c r="I38" s="135">
        <v>46</v>
      </c>
      <c r="J38" s="135">
        <v>91</v>
      </c>
      <c r="K38" s="135">
        <v>11</v>
      </c>
      <c r="L38" s="135">
        <v>0</v>
      </c>
      <c r="M38" s="135">
        <v>19</v>
      </c>
      <c r="N38" s="135">
        <v>0</v>
      </c>
      <c r="O38" s="135">
        <v>6</v>
      </c>
      <c r="P38" s="135">
        <v>282</v>
      </c>
      <c r="Q38" s="135">
        <v>520</v>
      </c>
      <c r="R38" s="136">
        <f t="shared" si="1"/>
        <v>0.54230769230769227</v>
      </c>
    </row>
    <row r="39" spans="1:18" ht="16.5" customHeight="1" x14ac:dyDescent="0.25">
      <c r="A39" s="59" t="s">
        <v>230</v>
      </c>
      <c r="B39" s="60">
        <v>1383</v>
      </c>
      <c r="C39" s="61" t="s">
        <v>11</v>
      </c>
      <c r="D39" s="137">
        <f t="shared" si="0"/>
        <v>35</v>
      </c>
      <c r="E39" s="138">
        <v>229</v>
      </c>
      <c r="F39" s="138">
        <v>5</v>
      </c>
      <c r="G39" s="138">
        <v>5</v>
      </c>
      <c r="H39" s="138">
        <v>239</v>
      </c>
      <c r="I39" s="138">
        <v>109</v>
      </c>
      <c r="J39" s="138">
        <v>204</v>
      </c>
      <c r="K39" s="138">
        <v>20</v>
      </c>
      <c r="L39" s="138">
        <v>1</v>
      </c>
      <c r="M39" s="138">
        <v>53</v>
      </c>
      <c r="N39" s="138">
        <v>0</v>
      </c>
      <c r="O39" s="138">
        <v>13</v>
      </c>
      <c r="P39" s="138">
        <v>639</v>
      </c>
      <c r="Q39" s="138">
        <v>1139</v>
      </c>
      <c r="R39" s="139">
        <f t="shared" si="1"/>
        <v>0.56101843722563649</v>
      </c>
    </row>
    <row r="40" spans="1:18" ht="16.5" customHeight="1" x14ac:dyDescent="0.25">
      <c r="A40" s="71">
        <v>22</v>
      </c>
      <c r="B40" s="72">
        <v>1384</v>
      </c>
      <c r="C40" s="73" t="s">
        <v>126</v>
      </c>
      <c r="D40" s="134">
        <f t="shared" si="0"/>
        <v>48</v>
      </c>
      <c r="E40" s="135">
        <v>97</v>
      </c>
      <c r="F40" s="135">
        <v>1</v>
      </c>
      <c r="G40" s="135">
        <v>0</v>
      </c>
      <c r="H40" s="135">
        <v>98</v>
      </c>
      <c r="I40" s="135">
        <v>49</v>
      </c>
      <c r="J40" s="135">
        <v>146</v>
      </c>
      <c r="K40" s="135">
        <v>10</v>
      </c>
      <c r="L40" s="135">
        <v>2</v>
      </c>
      <c r="M40" s="135">
        <v>29</v>
      </c>
      <c r="N40" s="135">
        <v>0</v>
      </c>
      <c r="O40" s="135">
        <v>5</v>
      </c>
      <c r="P40" s="135">
        <v>339</v>
      </c>
      <c r="Q40" s="135">
        <v>625</v>
      </c>
      <c r="R40" s="136">
        <f t="shared" si="1"/>
        <v>0.54239999999999999</v>
      </c>
    </row>
    <row r="41" spans="1:18" ht="16.5" customHeight="1" x14ac:dyDescent="0.25">
      <c r="A41" s="65">
        <v>23</v>
      </c>
      <c r="B41" s="66">
        <v>1384</v>
      </c>
      <c r="C41" s="67" t="s">
        <v>128</v>
      </c>
      <c r="D41" s="140">
        <f t="shared" si="0"/>
        <v>55</v>
      </c>
      <c r="E41" s="141">
        <v>98</v>
      </c>
      <c r="F41" s="141">
        <v>0</v>
      </c>
      <c r="G41" s="141">
        <v>0</v>
      </c>
      <c r="H41" s="141">
        <v>98</v>
      </c>
      <c r="I41" s="141">
        <v>53</v>
      </c>
      <c r="J41" s="141">
        <v>153</v>
      </c>
      <c r="K41" s="141">
        <v>11</v>
      </c>
      <c r="L41" s="141">
        <v>3</v>
      </c>
      <c r="M41" s="141">
        <v>39</v>
      </c>
      <c r="N41" s="141">
        <v>0</v>
      </c>
      <c r="O41" s="141">
        <v>5</v>
      </c>
      <c r="P41" s="141">
        <v>362</v>
      </c>
      <c r="Q41" s="141">
        <v>625</v>
      </c>
      <c r="R41" s="142">
        <f t="shared" si="1"/>
        <v>0.57920000000000005</v>
      </c>
    </row>
    <row r="42" spans="1:18" ht="16.5" customHeight="1" x14ac:dyDescent="0.25">
      <c r="A42" s="71">
        <v>24</v>
      </c>
      <c r="B42" s="72">
        <v>1384</v>
      </c>
      <c r="C42" s="73" t="s">
        <v>129</v>
      </c>
      <c r="D42" s="134">
        <f t="shared" si="0"/>
        <v>44</v>
      </c>
      <c r="E42" s="135">
        <v>76</v>
      </c>
      <c r="F42" s="135">
        <v>1</v>
      </c>
      <c r="G42" s="135">
        <v>2</v>
      </c>
      <c r="H42" s="135">
        <v>79</v>
      </c>
      <c r="I42" s="135">
        <v>41</v>
      </c>
      <c r="J42" s="135">
        <v>123</v>
      </c>
      <c r="K42" s="135">
        <v>8</v>
      </c>
      <c r="L42" s="135">
        <v>0</v>
      </c>
      <c r="M42" s="135">
        <v>55</v>
      </c>
      <c r="N42" s="135">
        <v>0</v>
      </c>
      <c r="O42" s="135">
        <v>5</v>
      </c>
      <c r="P42" s="135">
        <v>311</v>
      </c>
      <c r="Q42" s="135">
        <v>624</v>
      </c>
      <c r="R42" s="136">
        <f t="shared" si="1"/>
        <v>0.4983974358974359</v>
      </c>
    </row>
    <row r="43" spans="1:18" ht="16.5" customHeight="1" x14ac:dyDescent="0.25">
      <c r="A43" s="59" t="s">
        <v>230</v>
      </c>
      <c r="B43" s="60">
        <v>1384</v>
      </c>
      <c r="C43" s="61" t="s">
        <v>12</v>
      </c>
      <c r="D43" s="137">
        <f t="shared" si="0"/>
        <v>147</v>
      </c>
      <c r="E43" s="138">
        <v>271</v>
      </c>
      <c r="F43" s="138">
        <v>2</v>
      </c>
      <c r="G43" s="138">
        <v>2</v>
      </c>
      <c r="H43" s="138">
        <v>275</v>
      </c>
      <c r="I43" s="138">
        <v>143</v>
      </c>
      <c r="J43" s="138">
        <v>422</v>
      </c>
      <c r="K43" s="138">
        <v>29</v>
      </c>
      <c r="L43" s="138">
        <v>5</v>
      </c>
      <c r="M43" s="138">
        <v>123</v>
      </c>
      <c r="N43" s="138">
        <v>0</v>
      </c>
      <c r="O43" s="138">
        <v>15</v>
      </c>
      <c r="P43" s="138">
        <v>1012</v>
      </c>
      <c r="Q43" s="138">
        <v>1874</v>
      </c>
      <c r="R43" s="139">
        <f t="shared" si="1"/>
        <v>0.54002134471718255</v>
      </c>
    </row>
    <row r="44" spans="1:18" ht="16.5" customHeight="1" x14ac:dyDescent="0.25">
      <c r="A44" s="71">
        <v>25</v>
      </c>
      <c r="B44" s="72">
        <v>1385</v>
      </c>
      <c r="C44" s="73" t="s">
        <v>126</v>
      </c>
      <c r="D44" s="134">
        <f t="shared" si="0"/>
        <v>8</v>
      </c>
      <c r="E44" s="135">
        <v>69</v>
      </c>
      <c r="F44" s="135">
        <v>4</v>
      </c>
      <c r="G44" s="135">
        <v>0</v>
      </c>
      <c r="H44" s="135">
        <v>73</v>
      </c>
      <c r="I44" s="135">
        <v>42</v>
      </c>
      <c r="J44" s="135">
        <v>81</v>
      </c>
      <c r="K44" s="135">
        <v>8</v>
      </c>
      <c r="L44" s="135">
        <v>1</v>
      </c>
      <c r="M44" s="135">
        <v>14</v>
      </c>
      <c r="N44" s="135">
        <v>0</v>
      </c>
      <c r="O44" s="135">
        <v>3</v>
      </c>
      <c r="P44" s="135">
        <v>222</v>
      </c>
      <c r="Q44" s="135">
        <v>406</v>
      </c>
      <c r="R44" s="136">
        <f t="shared" si="1"/>
        <v>0.54679802955665024</v>
      </c>
    </row>
    <row r="45" spans="1:18" ht="16.5" customHeight="1" x14ac:dyDescent="0.25">
      <c r="A45" s="65">
        <v>26</v>
      </c>
      <c r="B45" s="66">
        <v>1385</v>
      </c>
      <c r="C45" s="67" t="s">
        <v>128</v>
      </c>
      <c r="D45" s="140">
        <f t="shared" si="0"/>
        <v>16</v>
      </c>
      <c r="E45" s="141">
        <v>63</v>
      </c>
      <c r="F45" s="141">
        <v>1</v>
      </c>
      <c r="G45" s="141">
        <v>0</v>
      </c>
      <c r="H45" s="141">
        <v>64</v>
      </c>
      <c r="I45" s="141">
        <v>47</v>
      </c>
      <c r="J45" s="141">
        <v>80</v>
      </c>
      <c r="K45" s="141">
        <v>4</v>
      </c>
      <c r="L45" s="141">
        <v>1</v>
      </c>
      <c r="M45" s="141">
        <v>18</v>
      </c>
      <c r="N45" s="141">
        <v>0</v>
      </c>
      <c r="O45" s="141">
        <v>2</v>
      </c>
      <c r="P45" s="141">
        <v>216</v>
      </c>
      <c r="Q45" s="141">
        <v>406</v>
      </c>
      <c r="R45" s="142">
        <f t="shared" si="1"/>
        <v>0.53201970443349755</v>
      </c>
    </row>
    <row r="46" spans="1:18" ht="16.5" customHeight="1" x14ac:dyDescent="0.25">
      <c r="A46" s="59" t="s">
        <v>230</v>
      </c>
      <c r="B46" s="60">
        <v>1385</v>
      </c>
      <c r="C46" s="61" t="s">
        <v>11</v>
      </c>
      <c r="D46" s="137">
        <f t="shared" si="0"/>
        <v>24</v>
      </c>
      <c r="E46" s="138">
        <v>132</v>
      </c>
      <c r="F46" s="138">
        <v>5</v>
      </c>
      <c r="G46" s="138">
        <v>0</v>
      </c>
      <c r="H46" s="138">
        <v>137</v>
      </c>
      <c r="I46" s="138">
        <v>89</v>
      </c>
      <c r="J46" s="138">
        <v>161</v>
      </c>
      <c r="K46" s="138">
        <v>12</v>
      </c>
      <c r="L46" s="138">
        <v>2</v>
      </c>
      <c r="M46" s="138">
        <v>32</v>
      </c>
      <c r="N46" s="138">
        <v>0</v>
      </c>
      <c r="O46" s="138">
        <v>5</v>
      </c>
      <c r="P46" s="138">
        <v>438</v>
      </c>
      <c r="Q46" s="138">
        <v>812</v>
      </c>
      <c r="R46" s="139">
        <f t="shared" si="1"/>
        <v>0.53940886699507384</v>
      </c>
    </row>
    <row r="47" spans="1:18" ht="15.95" customHeight="1" x14ac:dyDescent="0.25">
      <c r="A47" s="65">
        <v>27</v>
      </c>
      <c r="B47" s="66">
        <v>1386</v>
      </c>
      <c r="C47" s="67" t="s">
        <v>126</v>
      </c>
      <c r="D47" s="140">
        <f t="shared" si="0"/>
        <v>27</v>
      </c>
      <c r="E47" s="141">
        <v>60</v>
      </c>
      <c r="F47" s="141">
        <v>2</v>
      </c>
      <c r="G47" s="141">
        <v>0</v>
      </c>
      <c r="H47" s="141">
        <v>62</v>
      </c>
      <c r="I47" s="141">
        <v>68</v>
      </c>
      <c r="J47" s="141">
        <v>44</v>
      </c>
      <c r="K47" s="141">
        <v>5</v>
      </c>
      <c r="L47" s="141">
        <v>2</v>
      </c>
      <c r="M47" s="141">
        <v>95</v>
      </c>
      <c r="N47" s="141">
        <v>0</v>
      </c>
      <c r="O47" s="141">
        <v>8</v>
      </c>
      <c r="P47" s="141">
        <v>284</v>
      </c>
      <c r="Q47" s="141">
        <v>548</v>
      </c>
      <c r="R47" s="142">
        <f t="shared" si="1"/>
        <v>0.51824817518248179</v>
      </c>
    </row>
    <row r="48" spans="1:18" ht="15.95" customHeight="1" x14ac:dyDescent="0.25">
      <c r="A48" s="59" t="s">
        <v>230</v>
      </c>
      <c r="B48" s="60">
        <v>1386</v>
      </c>
      <c r="C48" s="61" t="s">
        <v>9</v>
      </c>
      <c r="D48" s="137">
        <f t="shared" si="0"/>
        <v>27</v>
      </c>
      <c r="E48" s="138">
        <v>60</v>
      </c>
      <c r="F48" s="138">
        <v>2</v>
      </c>
      <c r="G48" s="138">
        <v>0</v>
      </c>
      <c r="H48" s="138">
        <v>62</v>
      </c>
      <c r="I48" s="138">
        <v>68</v>
      </c>
      <c r="J48" s="138">
        <v>44</v>
      </c>
      <c r="K48" s="138">
        <v>5</v>
      </c>
      <c r="L48" s="138">
        <v>2</v>
      </c>
      <c r="M48" s="138">
        <v>95</v>
      </c>
      <c r="N48" s="138">
        <v>0</v>
      </c>
      <c r="O48" s="138">
        <v>8</v>
      </c>
      <c r="P48" s="138">
        <v>284</v>
      </c>
      <c r="Q48" s="138">
        <v>548</v>
      </c>
      <c r="R48" s="139">
        <f t="shared" si="1"/>
        <v>0.51824817518248179</v>
      </c>
    </row>
    <row r="49" spans="1:18" ht="15.95" customHeight="1" x14ac:dyDescent="0.25">
      <c r="A49" s="65">
        <v>28</v>
      </c>
      <c r="B49" s="66">
        <v>1387</v>
      </c>
      <c r="C49" s="67" t="s">
        <v>126</v>
      </c>
      <c r="D49" s="140">
        <f t="shared" si="0"/>
        <v>25</v>
      </c>
      <c r="E49" s="141">
        <v>120</v>
      </c>
      <c r="F49" s="141">
        <v>2</v>
      </c>
      <c r="G49" s="141">
        <v>5</v>
      </c>
      <c r="H49" s="141">
        <v>127</v>
      </c>
      <c r="I49" s="141">
        <v>90</v>
      </c>
      <c r="J49" s="141">
        <v>102</v>
      </c>
      <c r="K49" s="141">
        <v>3</v>
      </c>
      <c r="L49" s="141">
        <v>1</v>
      </c>
      <c r="M49" s="141">
        <v>42</v>
      </c>
      <c r="N49" s="141">
        <v>0</v>
      </c>
      <c r="O49" s="141">
        <v>5</v>
      </c>
      <c r="P49" s="141">
        <v>370</v>
      </c>
      <c r="Q49" s="141">
        <v>698</v>
      </c>
      <c r="R49" s="142">
        <f t="shared" si="1"/>
        <v>0.53008595988538687</v>
      </c>
    </row>
    <row r="50" spans="1:18" ht="15.95" customHeight="1" x14ac:dyDescent="0.25">
      <c r="A50" s="71">
        <v>29</v>
      </c>
      <c r="B50" s="72">
        <v>1387</v>
      </c>
      <c r="C50" s="73" t="s">
        <v>128</v>
      </c>
      <c r="D50" s="134">
        <f t="shared" si="0"/>
        <v>32</v>
      </c>
      <c r="E50" s="135">
        <v>114</v>
      </c>
      <c r="F50" s="135">
        <v>4</v>
      </c>
      <c r="G50" s="135">
        <v>2</v>
      </c>
      <c r="H50" s="135">
        <v>120</v>
      </c>
      <c r="I50" s="135">
        <v>80</v>
      </c>
      <c r="J50" s="135">
        <v>88</v>
      </c>
      <c r="K50" s="135">
        <v>12</v>
      </c>
      <c r="L50" s="135">
        <v>1</v>
      </c>
      <c r="M50" s="135">
        <v>43</v>
      </c>
      <c r="N50" s="135">
        <v>0</v>
      </c>
      <c r="O50" s="135">
        <v>5</v>
      </c>
      <c r="P50" s="135">
        <v>349</v>
      </c>
      <c r="Q50" s="135">
        <v>698</v>
      </c>
      <c r="R50" s="136">
        <f t="shared" si="1"/>
        <v>0.5</v>
      </c>
    </row>
    <row r="51" spans="1:18" ht="15.95" customHeight="1" x14ac:dyDescent="0.25">
      <c r="A51" s="59" t="s">
        <v>230</v>
      </c>
      <c r="B51" s="60">
        <v>1387</v>
      </c>
      <c r="C51" s="61" t="s">
        <v>11</v>
      </c>
      <c r="D51" s="137">
        <f t="shared" si="0"/>
        <v>57</v>
      </c>
      <c r="E51" s="138">
        <v>234</v>
      </c>
      <c r="F51" s="138">
        <v>6</v>
      </c>
      <c r="G51" s="138">
        <v>7</v>
      </c>
      <c r="H51" s="138">
        <v>247</v>
      </c>
      <c r="I51" s="138">
        <v>170</v>
      </c>
      <c r="J51" s="138">
        <v>190</v>
      </c>
      <c r="K51" s="138">
        <v>15</v>
      </c>
      <c r="L51" s="138">
        <v>2</v>
      </c>
      <c r="M51" s="138">
        <v>85</v>
      </c>
      <c r="N51" s="138">
        <v>0</v>
      </c>
      <c r="O51" s="138">
        <v>10</v>
      </c>
      <c r="P51" s="138">
        <v>719</v>
      </c>
      <c r="Q51" s="138">
        <v>1396</v>
      </c>
      <c r="R51" s="139">
        <f t="shared" si="1"/>
        <v>0.51504297994269344</v>
      </c>
    </row>
    <row r="52" spans="1:18" ht="15.95" customHeight="1" x14ac:dyDescent="0.25">
      <c r="A52" s="65">
        <v>30</v>
      </c>
      <c r="B52" s="66">
        <v>1389</v>
      </c>
      <c r="C52" s="67" t="s">
        <v>126</v>
      </c>
      <c r="D52" s="140">
        <f t="shared" si="0"/>
        <v>53</v>
      </c>
      <c r="E52" s="141">
        <v>56</v>
      </c>
      <c r="F52" s="141">
        <v>1</v>
      </c>
      <c r="G52" s="141">
        <v>2</v>
      </c>
      <c r="H52" s="141">
        <v>59</v>
      </c>
      <c r="I52" s="141">
        <v>54</v>
      </c>
      <c r="J52" s="141">
        <v>112</v>
      </c>
      <c r="K52" s="141">
        <v>10</v>
      </c>
      <c r="L52" s="141">
        <v>1</v>
      </c>
      <c r="M52" s="141">
        <v>29</v>
      </c>
      <c r="N52" s="141">
        <v>0</v>
      </c>
      <c r="O52" s="141">
        <v>2</v>
      </c>
      <c r="P52" s="141">
        <v>267</v>
      </c>
      <c r="Q52" s="141">
        <v>401</v>
      </c>
      <c r="R52" s="142">
        <f t="shared" si="1"/>
        <v>0.66583541147132175</v>
      </c>
    </row>
    <row r="53" spans="1:18" ht="15.95" customHeight="1" x14ac:dyDescent="0.25">
      <c r="A53" s="65" t="s">
        <v>230</v>
      </c>
      <c r="B53" s="66">
        <v>1389</v>
      </c>
      <c r="C53" s="333" t="s">
        <v>9</v>
      </c>
      <c r="D53" s="140">
        <f t="shared" si="0"/>
        <v>53</v>
      </c>
      <c r="E53" s="141">
        <v>56</v>
      </c>
      <c r="F53" s="141">
        <v>1</v>
      </c>
      <c r="G53" s="141">
        <v>2</v>
      </c>
      <c r="H53" s="141">
        <v>59</v>
      </c>
      <c r="I53" s="141">
        <v>54</v>
      </c>
      <c r="J53" s="141">
        <v>112</v>
      </c>
      <c r="K53" s="141">
        <v>10</v>
      </c>
      <c r="L53" s="141">
        <v>1</v>
      </c>
      <c r="M53" s="141">
        <v>29</v>
      </c>
      <c r="N53" s="141">
        <v>0</v>
      </c>
      <c r="O53" s="141">
        <v>2</v>
      </c>
      <c r="P53" s="141">
        <v>267</v>
      </c>
      <c r="Q53" s="141">
        <v>401</v>
      </c>
      <c r="R53" s="142">
        <f t="shared" si="1"/>
        <v>0.66583541147132175</v>
      </c>
    </row>
    <row r="54" spans="1:18" ht="15.95" customHeight="1" x14ac:dyDescent="0.25">
      <c r="A54" s="65">
        <v>31</v>
      </c>
      <c r="B54" s="66">
        <v>1390</v>
      </c>
      <c r="C54" s="67" t="s">
        <v>126</v>
      </c>
      <c r="D54" s="140">
        <f t="shared" si="0"/>
        <v>10</v>
      </c>
      <c r="E54" s="141">
        <v>99</v>
      </c>
      <c r="F54" s="141">
        <v>6</v>
      </c>
      <c r="G54" s="141">
        <v>10</v>
      </c>
      <c r="H54" s="141">
        <v>115</v>
      </c>
      <c r="I54" s="141">
        <v>85</v>
      </c>
      <c r="J54" s="141">
        <v>125</v>
      </c>
      <c r="K54" s="141">
        <v>4</v>
      </c>
      <c r="L54" s="141">
        <v>0</v>
      </c>
      <c r="M54" s="141">
        <v>12</v>
      </c>
      <c r="N54" s="141">
        <v>0</v>
      </c>
      <c r="O54" s="141">
        <v>4</v>
      </c>
      <c r="P54" s="141">
        <v>345</v>
      </c>
      <c r="Q54" s="141">
        <v>549</v>
      </c>
      <c r="R54" s="142">
        <f t="shared" si="1"/>
        <v>0.62841530054644812</v>
      </c>
    </row>
    <row r="55" spans="1:18" ht="15.95" customHeight="1" x14ac:dyDescent="0.25">
      <c r="A55" s="77" t="s">
        <v>230</v>
      </c>
      <c r="B55" s="78">
        <v>1390</v>
      </c>
      <c r="C55" s="79" t="s">
        <v>9</v>
      </c>
      <c r="D55" s="152">
        <f t="shared" si="0"/>
        <v>10</v>
      </c>
      <c r="E55" s="145">
        <v>99</v>
      </c>
      <c r="F55" s="145">
        <v>6</v>
      </c>
      <c r="G55" s="145">
        <v>10</v>
      </c>
      <c r="H55" s="138">
        <v>115</v>
      </c>
      <c r="I55" s="138">
        <v>85</v>
      </c>
      <c r="J55" s="138">
        <v>125</v>
      </c>
      <c r="K55" s="138">
        <v>4</v>
      </c>
      <c r="L55" s="138">
        <v>0</v>
      </c>
      <c r="M55" s="138">
        <v>12</v>
      </c>
      <c r="N55" s="145">
        <v>0</v>
      </c>
      <c r="O55" s="138">
        <v>4</v>
      </c>
      <c r="P55" s="145">
        <v>345</v>
      </c>
      <c r="Q55" s="145">
        <v>549</v>
      </c>
      <c r="R55" s="146">
        <f t="shared" si="1"/>
        <v>0.62841530054644812</v>
      </c>
    </row>
    <row r="56" spans="1:18" ht="11.1" customHeight="1" x14ac:dyDescent="0.25">
      <c r="B56" s="2"/>
      <c r="C56" s="2"/>
      <c r="D56" s="2"/>
    </row>
    <row r="57" spans="1:18" ht="17.100000000000001" customHeight="1" x14ac:dyDescent="0.3">
      <c r="A57" s="427" t="s">
        <v>43</v>
      </c>
      <c r="B57" s="405"/>
      <c r="C57" s="406"/>
      <c r="D57" s="407" t="s">
        <v>35</v>
      </c>
      <c r="E57" s="520" t="s">
        <v>234</v>
      </c>
      <c r="F57" s="521"/>
      <c r="G57" s="521"/>
      <c r="H57" s="521"/>
      <c r="I57" s="521"/>
      <c r="J57" s="521"/>
      <c r="K57" s="521"/>
      <c r="L57" s="521"/>
      <c r="M57" s="521"/>
      <c r="N57" s="521"/>
      <c r="O57" s="522"/>
      <c r="P57" s="407" t="s">
        <v>39</v>
      </c>
      <c r="Q57" s="407" t="s">
        <v>211</v>
      </c>
      <c r="R57" s="366" t="s">
        <v>33</v>
      </c>
    </row>
    <row r="58" spans="1:18" ht="15.95" customHeight="1" x14ac:dyDescent="0.25">
      <c r="A58" s="431" t="s">
        <v>123</v>
      </c>
      <c r="B58" s="425" t="s">
        <v>25</v>
      </c>
      <c r="C58" s="425" t="s">
        <v>26</v>
      </c>
      <c r="D58" s="364"/>
      <c r="E58" s="14"/>
      <c r="F58" s="7"/>
      <c r="G58" s="52" t="s">
        <v>38</v>
      </c>
      <c r="H58" s="410" t="s">
        <v>34</v>
      </c>
      <c r="I58" s="35"/>
      <c r="J58" s="6"/>
      <c r="K58" s="7"/>
      <c r="L58" s="7"/>
      <c r="M58" s="7"/>
      <c r="N58" s="43"/>
      <c r="O58" s="96"/>
      <c r="P58" s="408"/>
      <c r="Q58" s="408"/>
      <c r="R58" s="367"/>
    </row>
    <row r="59" spans="1:18" ht="15.75" x14ac:dyDescent="0.25">
      <c r="A59" s="432"/>
      <c r="B59" s="360"/>
      <c r="C59" s="360"/>
      <c r="D59" s="364"/>
      <c r="E59" s="14"/>
      <c r="F59" s="7"/>
      <c r="G59" s="7"/>
      <c r="H59" s="410"/>
      <c r="I59" s="35"/>
      <c r="J59" s="7"/>
      <c r="K59" s="7"/>
      <c r="L59" s="7"/>
      <c r="M59" s="7"/>
      <c r="N59" s="317"/>
      <c r="O59" s="318"/>
      <c r="P59" s="408"/>
      <c r="Q59" s="408"/>
      <c r="R59" s="367"/>
    </row>
    <row r="60" spans="1:18" ht="15.75" x14ac:dyDescent="0.25">
      <c r="A60" s="432"/>
      <c r="B60" s="360"/>
      <c r="C60" s="360"/>
      <c r="D60" s="364"/>
      <c r="E60" s="15"/>
      <c r="F60" s="8"/>
      <c r="G60" s="8"/>
      <c r="H60" s="8"/>
      <c r="I60" s="35"/>
      <c r="J60" s="7"/>
      <c r="K60" s="8"/>
      <c r="L60" s="8"/>
      <c r="M60" s="8"/>
      <c r="N60" s="319"/>
      <c r="O60" s="320"/>
      <c r="P60" s="408"/>
      <c r="Q60" s="408"/>
      <c r="R60" s="367"/>
    </row>
    <row r="61" spans="1:18" ht="17.100000000000001" customHeight="1" x14ac:dyDescent="0.25">
      <c r="A61" s="433"/>
      <c r="B61" s="360"/>
      <c r="C61" s="426"/>
      <c r="D61" s="365"/>
      <c r="E61" s="129" t="s">
        <v>0</v>
      </c>
      <c r="F61" s="99" t="s">
        <v>2</v>
      </c>
      <c r="G61" s="99" t="s">
        <v>8</v>
      </c>
      <c r="H61" s="99" t="s">
        <v>34</v>
      </c>
      <c r="I61" s="99" t="s">
        <v>1</v>
      </c>
      <c r="J61" s="99" t="s">
        <v>4</v>
      </c>
      <c r="K61" s="99" t="s">
        <v>5</v>
      </c>
      <c r="L61" s="99" t="s">
        <v>6</v>
      </c>
      <c r="M61" s="99" t="s">
        <v>7</v>
      </c>
      <c r="N61" s="321" t="s">
        <v>32</v>
      </c>
      <c r="O61" s="322" t="s">
        <v>40</v>
      </c>
      <c r="P61" s="409"/>
      <c r="Q61" s="409"/>
      <c r="R61" s="368"/>
    </row>
    <row r="62" spans="1:18" s="30" customFormat="1" ht="17.100000000000001" customHeight="1" x14ac:dyDescent="0.25">
      <c r="A62" s="434" t="s">
        <v>230</v>
      </c>
      <c r="B62" s="517">
        <v>16</v>
      </c>
      <c r="C62" s="517">
        <v>31</v>
      </c>
      <c r="D62" s="210">
        <f>(LARGE(G62:M62,1)-LARGE(G62:M62,2))</f>
        <v>134</v>
      </c>
      <c r="E62" s="125">
        <f>SUM(E9:E55)/2</f>
        <v>3090</v>
      </c>
      <c r="F62" s="125">
        <f t="shared" ref="F62:Q62" si="2">SUM(F9:F55)/2</f>
        <v>65</v>
      </c>
      <c r="G62" s="125">
        <f t="shared" si="2"/>
        <v>62</v>
      </c>
      <c r="H62" s="155">
        <f t="shared" si="2"/>
        <v>3217</v>
      </c>
      <c r="I62" s="155">
        <f t="shared" si="2"/>
        <v>1834</v>
      </c>
      <c r="J62" s="155">
        <f t="shared" si="2"/>
        <v>3083</v>
      </c>
      <c r="K62" s="155">
        <f t="shared" si="2"/>
        <v>305</v>
      </c>
      <c r="L62" s="155">
        <f t="shared" si="2"/>
        <v>26</v>
      </c>
      <c r="M62" s="155">
        <f t="shared" si="2"/>
        <v>930</v>
      </c>
      <c r="N62" s="155">
        <f t="shared" si="2"/>
        <v>0</v>
      </c>
      <c r="O62" s="125">
        <f t="shared" si="2"/>
        <v>163</v>
      </c>
      <c r="P62" s="33">
        <f>SUM(H62:O62)</f>
        <v>9558</v>
      </c>
      <c r="Q62" s="125">
        <f t="shared" si="2"/>
        <v>17222</v>
      </c>
      <c r="R62" s="126">
        <f>P62/Q62</f>
        <v>0.5549878062942748</v>
      </c>
    </row>
    <row r="63" spans="1:18" s="30" customFormat="1" ht="17.100000000000001" customHeight="1" x14ac:dyDescent="0.25">
      <c r="A63" s="435"/>
      <c r="B63" s="517"/>
      <c r="C63" s="517"/>
      <c r="D63" s="127">
        <f t="shared" ref="D63:P63" si="3">D62/$P62</f>
        <v>1.4019669386901025E-2</v>
      </c>
      <c r="E63" s="127">
        <f t="shared" si="3"/>
        <v>0.32328939108600124</v>
      </c>
      <c r="F63" s="127">
        <f t="shared" si="3"/>
        <v>6.8005858966310945E-3</v>
      </c>
      <c r="G63" s="127">
        <f t="shared" si="3"/>
        <v>6.4867127014019673E-3</v>
      </c>
      <c r="H63" s="127">
        <f t="shared" si="3"/>
        <v>0.33657668968403431</v>
      </c>
      <c r="I63" s="127">
        <f t="shared" si="3"/>
        <v>0.19188114668340658</v>
      </c>
      <c r="J63" s="127">
        <f t="shared" si="3"/>
        <v>0.32255702029713329</v>
      </c>
      <c r="K63" s="127">
        <f t="shared" si="3"/>
        <v>3.1910441514961287E-2</v>
      </c>
      <c r="L63" s="127">
        <f t="shared" si="3"/>
        <v>2.7202343586524378E-3</v>
      </c>
      <c r="M63" s="127">
        <f t="shared" si="3"/>
        <v>9.7300690521029506E-2</v>
      </c>
      <c r="N63" s="127">
        <f t="shared" si="3"/>
        <v>0</v>
      </c>
      <c r="O63" s="127">
        <f t="shared" si="3"/>
        <v>1.705377694078259E-2</v>
      </c>
      <c r="P63" s="127">
        <f t="shared" si="3"/>
        <v>1</v>
      </c>
      <c r="Q63" s="128"/>
      <c r="R63" s="128"/>
    </row>
    <row r="64" spans="1:18" ht="11.1" customHeight="1" x14ac:dyDescent="0.25">
      <c r="B64" s="2"/>
      <c r="C64" s="2"/>
      <c r="D64" s="2"/>
    </row>
    <row r="65" spans="1:18" ht="17.100000000000001" customHeight="1" x14ac:dyDescent="0.3">
      <c r="A65" s="427" t="s">
        <v>43</v>
      </c>
      <c r="B65" s="405"/>
      <c r="C65" s="406"/>
      <c r="D65" s="407" t="s">
        <v>35</v>
      </c>
      <c r="E65" s="520" t="s">
        <v>235</v>
      </c>
      <c r="F65" s="521"/>
      <c r="G65" s="521"/>
      <c r="H65" s="521"/>
      <c r="I65" s="521"/>
      <c r="J65" s="521"/>
      <c r="K65" s="521"/>
      <c r="L65" s="521"/>
      <c r="M65" s="521"/>
      <c r="N65" s="521"/>
      <c r="O65" s="522"/>
      <c r="P65" s="407" t="s">
        <v>39</v>
      </c>
      <c r="Q65" s="407" t="s">
        <v>211</v>
      </c>
      <c r="R65" s="366" t="s">
        <v>33</v>
      </c>
    </row>
    <row r="66" spans="1:18" ht="15.95" customHeight="1" x14ac:dyDescent="0.25">
      <c r="A66" s="431" t="s">
        <v>123</v>
      </c>
      <c r="B66" s="425" t="s">
        <v>25</v>
      </c>
      <c r="C66" s="425" t="s">
        <v>26</v>
      </c>
      <c r="D66" s="364"/>
      <c r="E66" s="415"/>
      <c r="F66" s="416"/>
      <c r="G66" s="421"/>
      <c r="H66" s="416"/>
      <c r="I66" s="35"/>
      <c r="J66" s="6"/>
      <c r="K66" s="7"/>
      <c r="L66" s="7"/>
      <c r="M66" s="7"/>
      <c r="N66" s="43"/>
      <c r="O66" s="96"/>
      <c r="P66" s="408"/>
      <c r="Q66" s="408"/>
      <c r="R66" s="367"/>
    </row>
    <row r="67" spans="1:18" ht="15.75" x14ac:dyDescent="0.25">
      <c r="A67" s="432"/>
      <c r="B67" s="360"/>
      <c r="C67" s="360"/>
      <c r="D67" s="364"/>
      <c r="E67" s="417"/>
      <c r="F67" s="418"/>
      <c r="G67" s="422"/>
      <c r="H67" s="418"/>
      <c r="I67" s="35"/>
      <c r="J67" s="7"/>
      <c r="K67" s="7"/>
      <c r="L67" s="7"/>
      <c r="M67" s="7"/>
      <c r="N67" s="317"/>
      <c r="O67" s="318"/>
      <c r="P67" s="408"/>
      <c r="Q67" s="408"/>
      <c r="R67" s="367"/>
    </row>
    <row r="68" spans="1:18" ht="15.75" x14ac:dyDescent="0.25">
      <c r="A68" s="432"/>
      <c r="B68" s="360"/>
      <c r="C68" s="360"/>
      <c r="D68" s="364"/>
      <c r="E68" s="456"/>
      <c r="F68" s="450"/>
      <c r="G68" s="451"/>
      <c r="H68" s="450"/>
      <c r="I68" s="35"/>
      <c r="J68" s="7"/>
      <c r="K68" s="8"/>
      <c r="L68" s="8"/>
      <c r="M68" s="8"/>
      <c r="N68" s="319"/>
      <c r="O68" s="320"/>
      <c r="P68" s="408"/>
      <c r="Q68" s="408"/>
      <c r="R68" s="367"/>
    </row>
    <row r="69" spans="1:18" ht="17.100000000000001" customHeight="1" x14ac:dyDescent="0.25">
      <c r="A69" s="433"/>
      <c r="B69" s="360"/>
      <c r="C69" s="426"/>
      <c r="D69" s="365"/>
      <c r="E69" s="457" t="s">
        <v>0</v>
      </c>
      <c r="F69" s="453"/>
      <c r="G69" s="454" t="s">
        <v>2</v>
      </c>
      <c r="H69" s="453"/>
      <c r="I69" s="294" t="s">
        <v>1</v>
      </c>
      <c r="J69" s="294" t="s">
        <v>4</v>
      </c>
      <c r="K69" s="294" t="s">
        <v>5</v>
      </c>
      <c r="L69" s="294" t="s">
        <v>6</v>
      </c>
      <c r="M69" s="294" t="s">
        <v>7</v>
      </c>
      <c r="N69" s="321" t="s">
        <v>32</v>
      </c>
      <c r="O69" s="322" t="s">
        <v>40</v>
      </c>
      <c r="P69" s="409"/>
      <c r="Q69" s="409"/>
      <c r="R69" s="368"/>
    </row>
    <row r="70" spans="1:18" s="30" customFormat="1" ht="17.100000000000001" customHeight="1" x14ac:dyDescent="0.25">
      <c r="A70" s="434" t="s">
        <v>230</v>
      </c>
      <c r="B70" s="517">
        <v>16</v>
      </c>
      <c r="C70" s="517">
        <v>31</v>
      </c>
      <c r="D70" s="210">
        <f>(LARGE(E70:M70,1)-LARGE(E70:M70,2))</f>
        <v>38</v>
      </c>
      <c r="E70" s="411">
        <f>ROUND(G62/2,0)+E62</f>
        <v>3121</v>
      </c>
      <c r="F70" s="412"/>
      <c r="G70" s="411">
        <f>INT(G62/2)+F62</f>
        <v>96</v>
      </c>
      <c r="H70" s="412"/>
      <c r="I70" s="125">
        <f t="shared" ref="I70:O70" si="4">I62</f>
        <v>1834</v>
      </c>
      <c r="J70" s="125">
        <f t="shared" si="4"/>
        <v>3083</v>
      </c>
      <c r="K70" s="125">
        <f t="shared" si="4"/>
        <v>305</v>
      </c>
      <c r="L70" s="125">
        <f t="shared" si="4"/>
        <v>26</v>
      </c>
      <c r="M70" s="155">
        <f t="shared" si="4"/>
        <v>930</v>
      </c>
      <c r="N70" s="155">
        <f t="shared" si="4"/>
        <v>0</v>
      </c>
      <c r="O70" s="125">
        <f t="shared" si="4"/>
        <v>163</v>
      </c>
      <c r="P70" s="33">
        <f>INT(SUM(E70:O70))</f>
        <v>9558</v>
      </c>
      <c r="Q70" s="125">
        <f>Q62</f>
        <v>17222</v>
      </c>
      <c r="R70" s="126">
        <f>P70/Q70</f>
        <v>0.5549878062942748</v>
      </c>
    </row>
    <row r="71" spans="1:18" s="30" customFormat="1" ht="17.100000000000001" customHeight="1" x14ac:dyDescent="0.25">
      <c r="A71" s="435"/>
      <c r="B71" s="517"/>
      <c r="C71" s="517"/>
      <c r="D71" s="127">
        <f>D70/$P70</f>
        <v>3.9757271395689476E-3</v>
      </c>
      <c r="E71" s="445">
        <f>E70/$P70</f>
        <v>0.32653274743670224</v>
      </c>
      <c r="F71" s="446"/>
      <c r="G71" s="445">
        <f>G70/$P70</f>
        <v>1.0043942247332079E-2</v>
      </c>
      <c r="H71" s="446"/>
      <c r="I71" s="127">
        <f t="shared" ref="I71:P71" si="5">I70/$P70</f>
        <v>0.19188114668340658</v>
      </c>
      <c r="J71" s="127">
        <f t="shared" si="5"/>
        <v>0.32255702029713329</v>
      </c>
      <c r="K71" s="127">
        <f t="shared" si="5"/>
        <v>3.1910441514961287E-2</v>
      </c>
      <c r="L71" s="127">
        <f t="shared" si="5"/>
        <v>2.7202343586524378E-3</v>
      </c>
      <c r="M71" s="127">
        <f t="shared" si="5"/>
        <v>9.7300690521029506E-2</v>
      </c>
      <c r="N71" s="127">
        <f t="shared" si="5"/>
        <v>0</v>
      </c>
      <c r="O71" s="127">
        <f t="shared" si="5"/>
        <v>1.705377694078259E-2</v>
      </c>
      <c r="P71" s="127">
        <f t="shared" si="5"/>
        <v>1</v>
      </c>
      <c r="Q71" s="128"/>
      <c r="R71" s="128"/>
    </row>
    <row r="72" spans="1:18" x14ac:dyDescent="0.25">
      <c r="B72" s="2"/>
      <c r="C72" s="2"/>
      <c r="D72" s="2"/>
    </row>
    <row r="73" spans="1:18" x14ac:dyDescent="0.25">
      <c r="B73" s="2"/>
      <c r="C73" s="2"/>
      <c r="D73" s="2"/>
    </row>
    <row r="74" spans="1:18" x14ac:dyDescent="0.25">
      <c r="B74" s="2"/>
      <c r="C74" s="2"/>
      <c r="D74" s="2"/>
    </row>
    <row r="75" spans="1:18" x14ac:dyDescent="0.25">
      <c r="B75" s="2"/>
      <c r="C75" s="2"/>
      <c r="D75" s="2"/>
    </row>
    <row r="76" spans="1:18" x14ac:dyDescent="0.25">
      <c r="B76" s="2"/>
      <c r="C76" s="2"/>
      <c r="D76" s="2"/>
    </row>
    <row r="77" spans="1:18" x14ac:dyDescent="0.25">
      <c r="B77" s="2"/>
      <c r="C77" s="2"/>
      <c r="D77" s="2"/>
    </row>
    <row r="78" spans="1:18" x14ac:dyDescent="0.25">
      <c r="B78" s="2"/>
      <c r="C78" s="2"/>
      <c r="D78" s="2"/>
    </row>
    <row r="79" spans="1:18" x14ac:dyDescent="0.25">
      <c r="B79" s="2"/>
      <c r="C79" s="2"/>
      <c r="D79" s="2"/>
    </row>
    <row r="80" spans="1:18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</sheetData>
  <mergeCells count="40">
    <mergeCell ref="R4:R8"/>
    <mergeCell ref="P57:P61"/>
    <mergeCell ref="Q57:Q61"/>
    <mergeCell ref="R57:R61"/>
    <mergeCell ref="E70:F70"/>
    <mergeCell ref="G70:H70"/>
    <mergeCell ref="Q4:Q8"/>
    <mergeCell ref="P65:P69"/>
    <mergeCell ref="Q65:Q69"/>
    <mergeCell ref="R65:R69"/>
    <mergeCell ref="A58:A61"/>
    <mergeCell ref="A57:C57"/>
    <mergeCell ref="B58:B61"/>
    <mergeCell ref="C58:C61"/>
    <mergeCell ref="A66:A69"/>
    <mergeCell ref="C66:C69"/>
    <mergeCell ref="D4:D8"/>
    <mergeCell ref="B5:C7"/>
    <mergeCell ref="H5:H6"/>
    <mergeCell ref="H58:H59"/>
    <mergeCell ref="P4:P8"/>
    <mergeCell ref="D57:D61"/>
    <mergeCell ref="E4:O4"/>
    <mergeCell ref="E57:O57"/>
    <mergeCell ref="A70:A71"/>
    <mergeCell ref="A62:A63"/>
    <mergeCell ref="B70:B71"/>
    <mergeCell ref="C70:C71"/>
    <mergeCell ref="E66:F68"/>
    <mergeCell ref="E69:F69"/>
    <mergeCell ref="D65:D69"/>
    <mergeCell ref="B62:B63"/>
    <mergeCell ref="C62:C63"/>
    <mergeCell ref="A65:C65"/>
    <mergeCell ref="B66:B69"/>
    <mergeCell ref="E71:F71"/>
    <mergeCell ref="E65:O65"/>
    <mergeCell ref="G69:H69"/>
    <mergeCell ref="G66:H68"/>
    <mergeCell ref="G71:H71"/>
  </mergeCells>
  <conditionalFormatting sqref="H11:M11">
    <cfRule type="cellIs" dxfId="67" priority="99" operator="equal">
      <formula>LARGE($H11:$N11,2)</formula>
    </cfRule>
    <cfRule type="cellIs" dxfId="66" priority="100" operator="equal">
      <formula>LARGE($H11:$N11,1)</formula>
    </cfRule>
  </conditionalFormatting>
  <conditionalFormatting sqref="H15:M15">
    <cfRule type="cellIs" dxfId="65" priority="97" operator="equal">
      <formula>LARGE($H15:$N15,2)</formula>
    </cfRule>
    <cfRule type="cellIs" dxfId="64" priority="98" operator="equal">
      <formula>LARGE($H15:$N15,1)</formula>
    </cfRule>
  </conditionalFormatting>
  <conditionalFormatting sqref="H18:M18">
    <cfRule type="cellIs" dxfId="63" priority="95" operator="equal">
      <formula>LARGE($H18:$N18,2)</formula>
    </cfRule>
    <cfRule type="cellIs" dxfId="62" priority="96" operator="equal">
      <formula>LARGE($H18:$N18,1)</formula>
    </cfRule>
  </conditionalFormatting>
  <conditionalFormatting sqref="H21:M21">
    <cfRule type="cellIs" dxfId="61" priority="93" operator="equal">
      <formula>LARGE($H21:$N21,2)</formula>
    </cfRule>
    <cfRule type="cellIs" dxfId="60" priority="94" operator="equal">
      <formula>LARGE($H21:$N21,1)</formula>
    </cfRule>
  </conditionalFormatting>
  <conditionalFormatting sqref="H24:M24">
    <cfRule type="cellIs" dxfId="59" priority="91" operator="equal">
      <formula>LARGE($H24:$N24,2)</formula>
    </cfRule>
    <cfRule type="cellIs" dxfId="58" priority="92" operator="equal">
      <formula>LARGE($H24:$N24,1)</formula>
    </cfRule>
  </conditionalFormatting>
  <conditionalFormatting sqref="H26:M26">
    <cfRule type="cellIs" dxfId="57" priority="89" operator="equal">
      <formula>LARGE($H26:$N26,2)</formula>
    </cfRule>
    <cfRule type="cellIs" dxfId="56" priority="90" operator="equal">
      <formula>LARGE($H26:$N26,1)</formula>
    </cfRule>
  </conditionalFormatting>
  <conditionalFormatting sqref="H29:M29">
    <cfRule type="cellIs" dxfId="55" priority="87" operator="equal">
      <formula>LARGE($H29:$N29,2)</formula>
    </cfRule>
    <cfRule type="cellIs" dxfId="54" priority="88" operator="equal">
      <formula>LARGE($H29:$N29,1)</formula>
    </cfRule>
  </conditionalFormatting>
  <conditionalFormatting sqref="H33:M33">
    <cfRule type="cellIs" dxfId="53" priority="85" operator="equal">
      <formula>LARGE($H33:$N33,2)</formula>
    </cfRule>
    <cfRule type="cellIs" dxfId="52" priority="86" operator="equal">
      <formula>LARGE($H33:$N33,1)</formula>
    </cfRule>
  </conditionalFormatting>
  <conditionalFormatting sqref="H36:M36">
    <cfRule type="cellIs" dxfId="51" priority="83" operator="equal">
      <formula>LARGE($H36:$N36,2)</formula>
    </cfRule>
    <cfRule type="cellIs" dxfId="50" priority="84" operator="equal">
      <formula>LARGE($H36:$N36,1)</formula>
    </cfRule>
  </conditionalFormatting>
  <conditionalFormatting sqref="H39:M39">
    <cfRule type="cellIs" dxfId="49" priority="81" operator="equal">
      <formula>LARGE($H39:$N39,2)</formula>
    </cfRule>
    <cfRule type="cellIs" dxfId="48" priority="82" operator="equal">
      <formula>LARGE($H39:$N39,1)</formula>
    </cfRule>
  </conditionalFormatting>
  <conditionalFormatting sqref="H43:M43">
    <cfRule type="cellIs" dxfId="47" priority="79" operator="equal">
      <formula>LARGE($H43:$N43,2)</formula>
    </cfRule>
    <cfRule type="cellIs" dxfId="46" priority="80" operator="equal">
      <formula>LARGE($H43:$N43,1)</formula>
    </cfRule>
  </conditionalFormatting>
  <conditionalFormatting sqref="H46:M46">
    <cfRule type="cellIs" dxfId="45" priority="77" operator="equal">
      <formula>LARGE($H46:$N46,2)</formula>
    </cfRule>
    <cfRule type="cellIs" dxfId="44" priority="78" operator="equal">
      <formula>LARGE($H46:$N46,1)</formula>
    </cfRule>
  </conditionalFormatting>
  <conditionalFormatting sqref="H48:M48">
    <cfRule type="cellIs" dxfId="43" priority="75" operator="equal">
      <formula>LARGE($H48:$N48,2)</formula>
    </cfRule>
    <cfRule type="cellIs" dxfId="42" priority="76" operator="equal">
      <formula>LARGE($H48:$N48,1)</formula>
    </cfRule>
  </conditionalFormatting>
  <conditionalFormatting sqref="H51:M51">
    <cfRule type="cellIs" dxfId="41" priority="73" operator="equal">
      <formula>LARGE($H51:$N51,2)</formula>
    </cfRule>
    <cfRule type="cellIs" dxfId="40" priority="74" operator="equal">
      <formula>LARGE($H51:$N51,1)</formula>
    </cfRule>
  </conditionalFormatting>
  <conditionalFormatting sqref="H53:M53">
    <cfRule type="cellIs" dxfId="39" priority="71" operator="equal">
      <formula>LARGE($H53:$N53,2)</formula>
    </cfRule>
    <cfRule type="cellIs" dxfId="38" priority="72" operator="equal">
      <formula>LARGE($H53:$N53,1)</formula>
    </cfRule>
  </conditionalFormatting>
  <conditionalFormatting sqref="H55:M55">
    <cfRule type="cellIs" dxfId="37" priority="69" operator="equal">
      <formula>LARGE($H55:$N55,2)</formula>
    </cfRule>
    <cfRule type="cellIs" dxfId="36" priority="70" operator="equal">
      <formula>LARGE($H55:$N55,1)</formula>
    </cfRule>
  </conditionalFormatting>
  <conditionalFormatting sqref="H62:N62">
    <cfRule type="cellIs" dxfId="35" priority="67" operator="equal">
      <formula>LARGE($H62:$N62,2)</formula>
    </cfRule>
    <cfRule type="cellIs" dxfId="34" priority="68" operator="equal">
      <formula>LARGE($H62:$N62,1)</formula>
    </cfRule>
  </conditionalFormatting>
  <conditionalFormatting sqref="E70:N70">
    <cfRule type="cellIs" dxfId="33" priority="65" operator="equal">
      <formula>LARGE($E70:$N70,2)</formula>
    </cfRule>
    <cfRule type="cellIs" dxfId="32" priority="66" operator="equal">
      <formula>LARGE($E70:$N70,1)</formula>
    </cfRule>
  </conditionalFormatting>
  <conditionalFormatting sqref="O55">
    <cfRule type="cellIs" dxfId="31" priority="1" operator="equal">
      <formula>LARGE($H55:$N55,2)</formula>
    </cfRule>
    <cfRule type="cellIs" dxfId="30" priority="2" operator="equal">
      <formula>LARGE($H55:$N55,1)</formula>
    </cfRule>
  </conditionalFormatting>
  <conditionalFormatting sqref="O11">
    <cfRule type="cellIs" dxfId="29" priority="31" operator="equal">
      <formula>LARGE($H11:$N11,2)</formula>
    </cfRule>
    <cfRule type="cellIs" dxfId="28" priority="32" operator="equal">
      <formula>LARGE($H11:$N11,1)</formula>
    </cfRule>
  </conditionalFormatting>
  <conditionalFormatting sqref="O15">
    <cfRule type="cellIs" dxfId="27" priority="29" operator="equal">
      <formula>LARGE($H15:$N15,2)</formula>
    </cfRule>
    <cfRule type="cellIs" dxfId="26" priority="30" operator="equal">
      <formula>LARGE($H15:$N15,1)</formula>
    </cfRule>
  </conditionalFormatting>
  <conditionalFormatting sqref="O18">
    <cfRule type="cellIs" dxfId="25" priority="27" operator="equal">
      <formula>LARGE($H18:$N18,2)</formula>
    </cfRule>
    <cfRule type="cellIs" dxfId="24" priority="28" operator="equal">
      <formula>LARGE($H18:$N18,1)</formula>
    </cfRule>
  </conditionalFormatting>
  <conditionalFormatting sqref="O21">
    <cfRule type="cellIs" dxfId="23" priority="25" operator="equal">
      <formula>LARGE($H21:$N21,2)</formula>
    </cfRule>
    <cfRule type="cellIs" dxfId="22" priority="26" operator="equal">
      <formula>LARGE($H21:$N21,1)</formula>
    </cfRule>
  </conditionalFormatting>
  <conditionalFormatting sqref="O24">
    <cfRule type="cellIs" dxfId="21" priority="23" operator="equal">
      <formula>LARGE($H24:$N24,2)</formula>
    </cfRule>
    <cfRule type="cellIs" dxfId="20" priority="24" operator="equal">
      <formula>LARGE($H24:$N24,1)</formula>
    </cfRule>
  </conditionalFormatting>
  <conditionalFormatting sqref="O26">
    <cfRule type="cellIs" dxfId="19" priority="21" operator="equal">
      <formula>LARGE($H26:$N26,2)</formula>
    </cfRule>
    <cfRule type="cellIs" dxfId="18" priority="22" operator="equal">
      <formula>LARGE($H26:$N26,1)</formula>
    </cfRule>
  </conditionalFormatting>
  <conditionalFormatting sqref="O29">
    <cfRule type="cellIs" dxfId="17" priority="19" operator="equal">
      <formula>LARGE($H29:$N29,2)</formula>
    </cfRule>
    <cfRule type="cellIs" dxfId="16" priority="20" operator="equal">
      <formula>LARGE($H29:$N29,1)</formula>
    </cfRule>
  </conditionalFormatting>
  <conditionalFormatting sqref="O33">
    <cfRule type="cellIs" dxfId="15" priority="17" operator="equal">
      <formula>LARGE($H33:$N33,2)</formula>
    </cfRule>
    <cfRule type="cellIs" dxfId="14" priority="18" operator="equal">
      <formula>LARGE($H33:$N33,1)</formula>
    </cfRule>
  </conditionalFormatting>
  <conditionalFormatting sqref="O36">
    <cfRule type="cellIs" dxfId="13" priority="15" operator="equal">
      <formula>LARGE($H36:$N36,2)</formula>
    </cfRule>
    <cfRule type="cellIs" dxfId="12" priority="16" operator="equal">
      <formula>LARGE($H36:$N36,1)</formula>
    </cfRule>
  </conditionalFormatting>
  <conditionalFormatting sqref="O39">
    <cfRule type="cellIs" dxfId="11" priority="13" operator="equal">
      <formula>LARGE($H39:$N39,2)</formula>
    </cfRule>
    <cfRule type="cellIs" dxfId="10" priority="14" operator="equal">
      <formula>LARGE($H39:$N39,1)</formula>
    </cfRule>
  </conditionalFormatting>
  <conditionalFormatting sqref="O43">
    <cfRule type="cellIs" dxfId="9" priority="11" operator="equal">
      <formula>LARGE($H43:$N43,2)</formula>
    </cfRule>
    <cfRule type="cellIs" dxfId="8" priority="12" operator="equal">
      <formula>LARGE($H43:$N43,1)</formula>
    </cfRule>
  </conditionalFormatting>
  <conditionalFormatting sqref="O46">
    <cfRule type="cellIs" dxfId="7" priority="9" operator="equal">
      <formula>LARGE($H46:$N46,2)</formula>
    </cfRule>
    <cfRule type="cellIs" dxfId="6" priority="10" operator="equal">
      <formula>LARGE($H46:$N46,1)</formula>
    </cfRule>
  </conditionalFormatting>
  <conditionalFormatting sqref="O48">
    <cfRule type="cellIs" dxfId="5" priority="7" operator="equal">
      <formula>LARGE($H48:$N48,2)</formula>
    </cfRule>
    <cfRule type="cellIs" dxfId="4" priority="8" operator="equal">
      <formula>LARGE($H48:$N48,1)</formula>
    </cfRule>
  </conditionalFormatting>
  <conditionalFormatting sqref="O51">
    <cfRule type="cellIs" dxfId="3" priority="5" operator="equal">
      <formula>LARGE($H51:$N51,2)</formula>
    </cfRule>
    <cfRule type="cellIs" dxfId="2" priority="6" operator="equal">
      <formula>LARGE($H51:$N51,1)</formula>
    </cfRule>
  </conditionalFormatting>
  <conditionalFormatting sqref="O53">
    <cfRule type="cellIs" dxfId="1" priority="3" operator="equal">
      <formula>LARGE($H53:$N53,2)</formula>
    </cfRule>
    <cfRule type="cellIs" dxfId="0" priority="4" operator="equal">
      <formula>LARGE($H53:$N53,1)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478"/>
  <sheetViews>
    <sheetView view="pageBreakPreview" zoomScaleSheetLayoutView="100" workbookViewId="0">
      <selection activeCell="L47" sqref="K44:L47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15.42578125" customWidth="1"/>
    <col min="7" max="8" width="15.28515625" customWidth="1"/>
    <col min="9" max="10" width="15.140625" customWidth="1"/>
    <col min="11" max="12" width="15.28515625" customWidth="1"/>
    <col min="13" max="15" width="11.7109375" customWidth="1"/>
  </cols>
  <sheetData>
    <row r="1" spans="1:15" ht="25.5" customHeight="1" x14ac:dyDescent="0.25">
      <c r="C1" s="282" t="s">
        <v>249</v>
      </c>
      <c r="D1" s="24"/>
      <c r="E1" s="24"/>
      <c r="F1" s="24"/>
      <c r="G1" s="24"/>
      <c r="H1" s="24"/>
      <c r="I1" s="24"/>
      <c r="J1" s="24"/>
    </row>
    <row r="2" spans="1:15" ht="15" customHeight="1" x14ac:dyDescent="0.25">
      <c r="C2" s="38" t="s">
        <v>124</v>
      </c>
      <c r="D2" s="25"/>
      <c r="E2" s="25"/>
      <c r="F2" s="25"/>
      <c r="G2" s="25"/>
      <c r="H2" s="25"/>
      <c r="I2" s="25"/>
      <c r="J2" s="25"/>
    </row>
    <row r="3" spans="1:15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5" ht="16.5" customHeight="1" x14ac:dyDescent="0.3">
      <c r="B4" s="1"/>
      <c r="C4" s="1"/>
      <c r="D4" s="402" t="s">
        <v>35</v>
      </c>
      <c r="E4" s="436" t="s">
        <v>233</v>
      </c>
      <c r="F4" s="437"/>
      <c r="G4" s="437"/>
      <c r="H4" s="437"/>
      <c r="I4" s="437"/>
      <c r="J4" s="437"/>
      <c r="K4" s="437"/>
      <c r="L4" s="438"/>
      <c r="M4" s="407" t="s">
        <v>39</v>
      </c>
      <c r="N4" s="407" t="s">
        <v>211</v>
      </c>
      <c r="O4" s="366" t="s">
        <v>33</v>
      </c>
    </row>
    <row r="5" spans="1:15" ht="15.75" customHeight="1" x14ac:dyDescent="0.25">
      <c r="B5" s="423" t="s">
        <v>44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43"/>
      <c r="L5" s="96"/>
      <c r="M5" s="408"/>
      <c r="N5" s="408"/>
      <c r="O5" s="367"/>
    </row>
    <row r="6" spans="1:15" ht="15.75" x14ac:dyDescent="0.25">
      <c r="B6" s="423"/>
      <c r="C6" s="443"/>
      <c r="D6" s="360"/>
      <c r="E6" s="14"/>
      <c r="F6" s="7"/>
      <c r="G6" s="7"/>
      <c r="H6" s="410"/>
      <c r="I6" s="35"/>
      <c r="J6" s="7"/>
      <c r="K6" s="7"/>
      <c r="L6" s="12"/>
      <c r="M6" s="408"/>
      <c r="N6" s="408"/>
      <c r="O6" s="367"/>
    </row>
    <row r="7" spans="1:15" ht="15.75" x14ac:dyDescent="0.25">
      <c r="B7" s="424"/>
      <c r="C7" s="444"/>
      <c r="D7" s="360"/>
      <c r="E7" s="15"/>
      <c r="F7" s="7"/>
      <c r="G7" s="7"/>
      <c r="H7" s="7"/>
      <c r="I7" s="35"/>
      <c r="J7" s="7"/>
      <c r="K7" s="8"/>
      <c r="L7" s="13"/>
      <c r="M7" s="408"/>
      <c r="N7" s="408"/>
      <c r="O7" s="367"/>
    </row>
    <row r="8" spans="1:15" ht="18.75" customHeight="1" x14ac:dyDescent="0.25">
      <c r="A8" s="279" t="s">
        <v>123</v>
      </c>
      <c r="B8" s="280" t="s">
        <v>36</v>
      </c>
      <c r="C8" s="281" t="s">
        <v>31</v>
      </c>
      <c r="D8" s="426"/>
      <c r="E8" s="293" t="s">
        <v>0</v>
      </c>
      <c r="F8" s="296" t="s">
        <v>2</v>
      </c>
      <c r="G8" s="296" t="s">
        <v>8</v>
      </c>
      <c r="H8" s="296" t="s">
        <v>34</v>
      </c>
      <c r="I8" s="296" t="s">
        <v>1</v>
      </c>
      <c r="J8" s="296" t="s">
        <v>7</v>
      </c>
      <c r="K8" s="294" t="s">
        <v>32</v>
      </c>
      <c r="L8" s="295" t="s">
        <v>40</v>
      </c>
      <c r="M8" s="409"/>
      <c r="N8" s="409"/>
      <c r="O8" s="368"/>
    </row>
    <row r="9" spans="1:15" s="30" customFormat="1" ht="17.100000000000001" customHeight="1" x14ac:dyDescent="0.25">
      <c r="A9" s="53">
        <v>1</v>
      </c>
      <c r="B9" s="54">
        <v>42</v>
      </c>
      <c r="C9" s="55" t="s">
        <v>126</v>
      </c>
      <c r="D9" s="131">
        <f t="shared" ref="D9:D33" si="0">LARGE(H9:J9,1)-LARGE(H9:J9,2)</f>
        <v>14</v>
      </c>
      <c r="E9" s="132">
        <v>83</v>
      </c>
      <c r="F9" s="132">
        <v>2</v>
      </c>
      <c r="G9" s="132">
        <v>2</v>
      </c>
      <c r="H9" s="132">
        <v>87</v>
      </c>
      <c r="I9" s="132">
        <v>44</v>
      </c>
      <c r="J9" s="132">
        <v>73</v>
      </c>
      <c r="K9" s="132">
        <v>0</v>
      </c>
      <c r="L9" s="132">
        <v>3</v>
      </c>
      <c r="M9" s="132">
        <v>207</v>
      </c>
      <c r="N9" s="132">
        <v>409</v>
      </c>
      <c r="O9" s="133">
        <f t="shared" ref="O9:O33" si="1">M9/N9</f>
        <v>0.50611246943765276</v>
      </c>
    </row>
    <row r="10" spans="1:15" s="30" customFormat="1" ht="17.100000000000001" customHeight="1" x14ac:dyDescent="0.25">
      <c r="A10" s="71">
        <v>2</v>
      </c>
      <c r="B10" s="72">
        <v>42</v>
      </c>
      <c r="C10" s="73" t="s">
        <v>128</v>
      </c>
      <c r="D10" s="134">
        <f t="shared" si="0"/>
        <v>34</v>
      </c>
      <c r="E10" s="135">
        <v>78</v>
      </c>
      <c r="F10" s="135">
        <v>8</v>
      </c>
      <c r="G10" s="135">
        <v>1</v>
      </c>
      <c r="H10" s="135">
        <v>87</v>
      </c>
      <c r="I10" s="135">
        <v>60</v>
      </c>
      <c r="J10" s="135">
        <v>121</v>
      </c>
      <c r="K10" s="135">
        <v>0</v>
      </c>
      <c r="L10" s="135">
        <v>7</v>
      </c>
      <c r="M10" s="135">
        <v>275</v>
      </c>
      <c r="N10" s="135">
        <v>409</v>
      </c>
      <c r="O10" s="136">
        <f t="shared" si="1"/>
        <v>0.67237163814180934</v>
      </c>
    </row>
    <row r="11" spans="1:15" s="30" customFormat="1" ht="17.100000000000001" customHeight="1" x14ac:dyDescent="0.25">
      <c r="A11" s="59" t="s">
        <v>132</v>
      </c>
      <c r="B11" s="60">
        <v>42</v>
      </c>
      <c r="C11" s="61" t="s">
        <v>11</v>
      </c>
      <c r="D11" s="137">
        <f t="shared" si="0"/>
        <v>20</v>
      </c>
      <c r="E11" s="138">
        <v>161</v>
      </c>
      <c r="F11" s="138">
        <v>10</v>
      </c>
      <c r="G11" s="138">
        <v>3</v>
      </c>
      <c r="H11" s="138">
        <v>174</v>
      </c>
      <c r="I11" s="138">
        <v>104</v>
      </c>
      <c r="J11" s="138">
        <v>194</v>
      </c>
      <c r="K11" s="138">
        <v>0</v>
      </c>
      <c r="L11" s="138">
        <v>10</v>
      </c>
      <c r="M11" s="138">
        <v>482</v>
      </c>
      <c r="N11" s="138">
        <v>818</v>
      </c>
      <c r="O11" s="139">
        <f t="shared" si="1"/>
        <v>0.58924205378973105</v>
      </c>
    </row>
    <row r="12" spans="1:15" s="30" customFormat="1" ht="17.100000000000001" customHeight="1" x14ac:dyDescent="0.25">
      <c r="A12" s="71">
        <v>3</v>
      </c>
      <c r="B12" s="72">
        <v>43</v>
      </c>
      <c r="C12" s="73" t="s">
        <v>126</v>
      </c>
      <c r="D12" s="134">
        <f t="shared" si="0"/>
        <v>34</v>
      </c>
      <c r="E12" s="135">
        <v>26</v>
      </c>
      <c r="F12" s="135">
        <v>3</v>
      </c>
      <c r="G12" s="135">
        <v>0</v>
      </c>
      <c r="H12" s="135">
        <v>29</v>
      </c>
      <c r="I12" s="135">
        <v>19</v>
      </c>
      <c r="J12" s="135">
        <v>63</v>
      </c>
      <c r="K12" s="135">
        <v>0</v>
      </c>
      <c r="L12" s="135">
        <v>0</v>
      </c>
      <c r="M12" s="135">
        <v>111</v>
      </c>
      <c r="N12" s="135">
        <v>155</v>
      </c>
      <c r="O12" s="136">
        <f t="shared" si="1"/>
        <v>0.71612903225806457</v>
      </c>
    </row>
    <row r="13" spans="1:15" s="30" customFormat="1" ht="17.100000000000001" customHeight="1" x14ac:dyDescent="0.25">
      <c r="A13" s="59" t="s">
        <v>132</v>
      </c>
      <c r="B13" s="60">
        <v>43</v>
      </c>
      <c r="C13" s="61" t="s">
        <v>9</v>
      </c>
      <c r="D13" s="137">
        <f t="shared" si="0"/>
        <v>34</v>
      </c>
      <c r="E13" s="138">
        <v>26</v>
      </c>
      <c r="F13" s="138">
        <v>3</v>
      </c>
      <c r="G13" s="138">
        <v>0</v>
      </c>
      <c r="H13" s="138">
        <v>29</v>
      </c>
      <c r="I13" s="138">
        <v>19</v>
      </c>
      <c r="J13" s="138">
        <v>63</v>
      </c>
      <c r="K13" s="138">
        <v>0</v>
      </c>
      <c r="L13" s="138">
        <v>0</v>
      </c>
      <c r="M13" s="138">
        <v>111</v>
      </c>
      <c r="N13" s="138">
        <v>155</v>
      </c>
      <c r="O13" s="139">
        <f t="shared" si="1"/>
        <v>0.71612903225806457</v>
      </c>
    </row>
    <row r="14" spans="1:15" s="30" customFormat="1" ht="17.100000000000001" customHeight="1" x14ac:dyDescent="0.25">
      <c r="A14" s="71">
        <v>4</v>
      </c>
      <c r="B14" s="72">
        <v>44</v>
      </c>
      <c r="C14" s="73" t="s">
        <v>126</v>
      </c>
      <c r="D14" s="134">
        <f t="shared" si="0"/>
        <v>94</v>
      </c>
      <c r="E14" s="135">
        <v>16</v>
      </c>
      <c r="F14" s="135">
        <v>6</v>
      </c>
      <c r="G14" s="135">
        <v>1</v>
      </c>
      <c r="H14" s="135">
        <v>23</v>
      </c>
      <c r="I14" s="135">
        <v>10</v>
      </c>
      <c r="J14" s="135">
        <v>117</v>
      </c>
      <c r="K14" s="135">
        <v>0</v>
      </c>
      <c r="L14" s="135">
        <v>4</v>
      </c>
      <c r="M14" s="135">
        <v>154</v>
      </c>
      <c r="N14" s="135">
        <v>215</v>
      </c>
      <c r="O14" s="136">
        <f t="shared" si="1"/>
        <v>0.71627906976744182</v>
      </c>
    </row>
    <row r="15" spans="1:15" s="30" customFormat="1" ht="17.100000000000001" customHeight="1" x14ac:dyDescent="0.25">
      <c r="A15" s="59" t="s">
        <v>132</v>
      </c>
      <c r="B15" s="60">
        <v>44</v>
      </c>
      <c r="C15" s="61" t="s">
        <v>9</v>
      </c>
      <c r="D15" s="137">
        <f t="shared" si="0"/>
        <v>94</v>
      </c>
      <c r="E15" s="138">
        <v>16</v>
      </c>
      <c r="F15" s="138">
        <v>6</v>
      </c>
      <c r="G15" s="138">
        <v>1</v>
      </c>
      <c r="H15" s="138">
        <v>23</v>
      </c>
      <c r="I15" s="138">
        <v>10</v>
      </c>
      <c r="J15" s="138">
        <v>117</v>
      </c>
      <c r="K15" s="138">
        <v>0</v>
      </c>
      <c r="L15" s="138">
        <v>4</v>
      </c>
      <c r="M15" s="138">
        <v>154</v>
      </c>
      <c r="N15" s="138">
        <v>215</v>
      </c>
      <c r="O15" s="139">
        <f t="shared" si="1"/>
        <v>0.71627906976744182</v>
      </c>
    </row>
    <row r="16" spans="1:15" s="30" customFormat="1" ht="17.100000000000001" customHeight="1" x14ac:dyDescent="0.25">
      <c r="A16" s="71">
        <v>5</v>
      </c>
      <c r="B16" s="72">
        <v>47</v>
      </c>
      <c r="C16" s="73" t="s">
        <v>126</v>
      </c>
      <c r="D16" s="134">
        <f t="shared" si="0"/>
        <v>46</v>
      </c>
      <c r="E16" s="135">
        <v>36</v>
      </c>
      <c r="F16" s="135">
        <v>0</v>
      </c>
      <c r="G16" s="135">
        <v>2</v>
      </c>
      <c r="H16" s="135">
        <v>38</v>
      </c>
      <c r="I16" s="135">
        <v>84</v>
      </c>
      <c r="J16" s="135">
        <v>21</v>
      </c>
      <c r="K16" s="135">
        <v>0</v>
      </c>
      <c r="L16" s="135">
        <v>1</v>
      </c>
      <c r="M16" s="135">
        <v>144</v>
      </c>
      <c r="N16" s="135">
        <v>199</v>
      </c>
      <c r="O16" s="136">
        <f t="shared" si="1"/>
        <v>0.72361809045226133</v>
      </c>
    </row>
    <row r="17" spans="1:15" s="30" customFormat="1" ht="17.100000000000001" customHeight="1" x14ac:dyDescent="0.25">
      <c r="A17" s="59" t="s">
        <v>132</v>
      </c>
      <c r="B17" s="60">
        <v>47</v>
      </c>
      <c r="C17" s="61" t="s">
        <v>9</v>
      </c>
      <c r="D17" s="137">
        <f t="shared" si="0"/>
        <v>46</v>
      </c>
      <c r="E17" s="138">
        <v>36</v>
      </c>
      <c r="F17" s="138">
        <v>0</v>
      </c>
      <c r="G17" s="138">
        <v>2</v>
      </c>
      <c r="H17" s="138">
        <v>38</v>
      </c>
      <c r="I17" s="138">
        <v>84</v>
      </c>
      <c r="J17" s="138">
        <v>21</v>
      </c>
      <c r="K17" s="138">
        <v>0</v>
      </c>
      <c r="L17" s="138">
        <v>1</v>
      </c>
      <c r="M17" s="138">
        <v>144</v>
      </c>
      <c r="N17" s="138">
        <v>199</v>
      </c>
      <c r="O17" s="139">
        <f t="shared" si="1"/>
        <v>0.72361809045226133</v>
      </c>
    </row>
    <row r="18" spans="1:15" s="30" customFormat="1" ht="17.100000000000001" customHeight="1" x14ac:dyDescent="0.25">
      <c r="A18" s="71">
        <v>6</v>
      </c>
      <c r="B18" s="72">
        <v>48</v>
      </c>
      <c r="C18" s="73" t="s">
        <v>126</v>
      </c>
      <c r="D18" s="134">
        <f t="shared" si="0"/>
        <v>29</v>
      </c>
      <c r="E18" s="135">
        <v>103</v>
      </c>
      <c r="F18" s="135">
        <v>7</v>
      </c>
      <c r="G18" s="135">
        <v>2</v>
      </c>
      <c r="H18" s="135">
        <v>112</v>
      </c>
      <c r="I18" s="135">
        <v>9</v>
      </c>
      <c r="J18" s="135">
        <v>83</v>
      </c>
      <c r="K18" s="135">
        <v>0</v>
      </c>
      <c r="L18" s="135">
        <v>2</v>
      </c>
      <c r="M18" s="135">
        <v>206</v>
      </c>
      <c r="N18" s="135">
        <v>261</v>
      </c>
      <c r="O18" s="136">
        <f t="shared" si="1"/>
        <v>0.78927203065134099</v>
      </c>
    </row>
    <row r="19" spans="1:15" s="30" customFormat="1" ht="17.100000000000001" customHeight="1" x14ac:dyDescent="0.25">
      <c r="A19" s="59" t="s">
        <v>132</v>
      </c>
      <c r="B19" s="60">
        <v>48</v>
      </c>
      <c r="C19" s="61" t="s">
        <v>9</v>
      </c>
      <c r="D19" s="137">
        <f t="shared" si="0"/>
        <v>29</v>
      </c>
      <c r="E19" s="138">
        <v>103</v>
      </c>
      <c r="F19" s="138">
        <v>7</v>
      </c>
      <c r="G19" s="138">
        <v>2</v>
      </c>
      <c r="H19" s="138">
        <v>112</v>
      </c>
      <c r="I19" s="138">
        <v>9</v>
      </c>
      <c r="J19" s="138">
        <v>83</v>
      </c>
      <c r="K19" s="138">
        <v>0</v>
      </c>
      <c r="L19" s="138">
        <v>2</v>
      </c>
      <c r="M19" s="138">
        <v>206</v>
      </c>
      <c r="N19" s="138">
        <v>261</v>
      </c>
      <c r="O19" s="139">
        <f t="shared" si="1"/>
        <v>0.78927203065134099</v>
      </c>
    </row>
    <row r="20" spans="1:15" s="30" customFormat="1" ht="17.100000000000001" customHeight="1" x14ac:dyDescent="0.25">
      <c r="A20" s="71">
        <v>7</v>
      </c>
      <c r="B20" s="72">
        <v>50</v>
      </c>
      <c r="C20" s="73" t="s">
        <v>126</v>
      </c>
      <c r="D20" s="134">
        <f t="shared" si="0"/>
        <v>37</v>
      </c>
      <c r="E20" s="135">
        <v>18</v>
      </c>
      <c r="F20" s="135">
        <v>1</v>
      </c>
      <c r="G20" s="135">
        <v>0</v>
      </c>
      <c r="H20" s="135">
        <v>19</v>
      </c>
      <c r="I20" s="135">
        <v>5</v>
      </c>
      <c r="J20" s="135">
        <v>56</v>
      </c>
      <c r="K20" s="135">
        <v>0</v>
      </c>
      <c r="L20" s="135">
        <v>1</v>
      </c>
      <c r="M20" s="135">
        <v>81</v>
      </c>
      <c r="N20" s="135">
        <v>151</v>
      </c>
      <c r="O20" s="136">
        <f t="shared" si="1"/>
        <v>0.53642384105960261</v>
      </c>
    </row>
    <row r="21" spans="1:15" s="30" customFormat="1" ht="17.100000000000001" customHeight="1" x14ac:dyDescent="0.25">
      <c r="A21" s="59" t="s">
        <v>132</v>
      </c>
      <c r="B21" s="60">
        <v>50</v>
      </c>
      <c r="C21" s="61" t="s">
        <v>9</v>
      </c>
      <c r="D21" s="137">
        <f t="shared" si="0"/>
        <v>37</v>
      </c>
      <c r="E21" s="138">
        <v>18</v>
      </c>
      <c r="F21" s="138">
        <v>1</v>
      </c>
      <c r="G21" s="138">
        <v>0</v>
      </c>
      <c r="H21" s="138">
        <v>19</v>
      </c>
      <c r="I21" s="138">
        <v>5</v>
      </c>
      <c r="J21" s="138">
        <v>56</v>
      </c>
      <c r="K21" s="138">
        <v>0</v>
      </c>
      <c r="L21" s="138">
        <v>1</v>
      </c>
      <c r="M21" s="138">
        <v>81</v>
      </c>
      <c r="N21" s="138">
        <v>151</v>
      </c>
      <c r="O21" s="139">
        <f t="shared" si="1"/>
        <v>0.53642384105960261</v>
      </c>
    </row>
    <row r="22" spans="1:15" s="30" customFormat="1" ht="17.100000000000001" customHeight="1" x14ac:dyDescent="0.25">
      <c r="A22" s="71">
        <v>8</v>
      </c>
      <c r="B22" s="72">
        <v>51</v>
      </c>
      <c r="C22" s="73" t="s">
        <v>126</v>
      </c>
      <c r="D22" s="134">
        <f t="shared" si="0"/>
        <v>24</v>
      </c>
      <c r="E22" s="135">
        <v>47</v>
      </c>
      <c r="F22" s="135">
        <v>2</v>
      </c>
      <c r="G22" s="135">
        <v>0</v>
      </c>
      <c r="H22" s="135">
        <v>49</v>
      </c>
      <c r="I22" s="135">
        <v>25</v>
      </c>
      <c r="J22" s="135">
        <v>3</v>
      </c>
      <c r="K22" s="135">
        <v>0</v>
      </c>
      <c r="L22" s="135">
        <v>2</v>
      </c>
      <c r="M22" s="135">
        <v>79</v>
      </c>
      <c r="N22" s="135">
        <v>162</v>
      </c>
      <c r="O22" s="136">
        <f t="shared" si="1"/>
        <v>0.48765432098765432</v>
      </c>
    </row>
    <row r="23" spans="1:15" s="30" customFormat="1" ht="17.100000000000001" customHeight="1" x14ac:dyDescent="0.25">
      <c r="A23" s="59" t="s">
        <v>132</v>
      </c>
      <c r="B23" s="60">
        <v>51</v>
      </c>
      <c r="C23" s="61" t="s">
        <v>9</v>
      </c>
      <c r="D23" s="137">
        <f t="shared" si="0"/>
        <v>24</v>
      </c>
      <c r="E23" s="138">
        <v>47</v>
      </c>
      <c r="F23" s="138">
        <v>2</v>
      </c>
      <c r="G23" s="138">
        <v>0</v>
      </c>
      <c r="H23" s="138">
        <v>49</v>
      </c>
      <c r="I23" s="138">
        <v>25</v>
      </c>
      <c r="J23" s="138">
        <v>3</v>
      </c>
      <c r="K23" s="138">
        <v>0</v>
      </c>
      <c r="L23" s="138">
        <v>2</v>
      </c>
      <c r="M23" s="138">
        <v>79</v>
      </c>
      <c r="N23" s="138">
        <v>162</v>
      </c>
      <c r="O23" s="139">
        <f t="shared" si="1"/>
        <v>0.48765432098765432</v>
      </c>
    </row>
    <row r="24" spans="1:15" s="30" customFormat="1" ht="17.100000000000001" customHeight="1" x14ac:dyDescent="0.25">
      <c r="A24" s="71">
        <v>9</v>
      </c>
      <c r="B24" s="72">
        <v>52</v>
      </c>
      <c r="C24" s="73" t="s">
        <v>126</v>
      </c>
      <c r="D24" s="134">
        <f t="shared" si="0"/>
        <v>9</v>
      </c>
      <c r="E24" s="135">
        <v>27</v>
      </c>
      <c r="F24" s="135">
        <v>0</v>
      </c>
      <c r="G24" s="135">
        <v>0</v>
      </c>
      <c r="H24" s="135">
        <v>27</v>
      </c>
      <c r="I24" s="135">
        <v>25</v>
      </c>
      <c r="J24" s="135">
        <v>36</v>
      </c>
      <c r="K24" s="135">
        <v>0</v>
      </c>
      <c r="L24" s="135">
        <v>2</v>
      </c>
      <c r="M24" s="135">
        <v>90</v>
      </c>
      <c r="N24" s="135">
        <v>150</v>
      </c>
      <c r="O24" s="136">
        <f t="shared" si="1"/>
        <v>0.6</v>
      </c>
    </row>
    <row r="25" spans="1:15" s="30" customFormat="1" ht="17.100000000000001" customHeight="1" x14ac:dyDescent="0.25">
      <c r="A25" s="59" t="s">
        <v>132</v>
      </c>
      <c r="B25" s="60">
        <v>52</v>
      </c>
      <c r="C25" s="61" t="s">
        <v>9</v>
      </c>
      <c r="D25" s="137">
        <f t="shared" si="0"/>
        <v>9</v>
      </c>
      <c r="E25" s="138">
        <v>27</v>
      </c>
      <c r="F25" s="138">
        <v>0</v>
      </c>
      <c r="G25" s="138">
        <v>0</v>
      </c>
      <c r="H25" s="138">
        <v>27</v>
      </c>
      <c r="I25" s="138">
        <v>25</v>
      </c>
      <c r="J25" s="138">
        <v>36</v>
      </c>
      <c r="K25" s="138">
        <v>0</v>
      </c>
      <c r="L25" s="138">
        <v>2</v>
      </c>
      <c r="M25" s="138">
        <v>90</v>
      </c>
      <c r="N25" s="138">
        <v>150</v>
      </c>
      <c r="O25" s="139">
        <f t="shared" si="1"/>
        <v>0.6</v>
      </c>
    </row>
    <row r="26" spans="1:15" s="30" customFormat="1" ht="17.100000000000001" customHeight="1" x14ac:dyDescent="0.25">
      <c r="A26" s="71">
        <v>10</v>
      </c>
      <c r="B26" s="72">
        <v>53</v>
      </c>
      <c r="C26" s="73" t="s">
        <v>126</v>
      </c>
      <c r="D26" s="134">
        <f t="shared" si="0"/>
        <v>66</v>
      </c>
      <c r="E26" s="135">
        <v>95</v>
      </c>
      <c r="F26" s="135">
        <v>2</v>
      </c>
      <c r="G26" s="135">
        <v>7</v>
      </c>
      <c r="H26" s="135">
        <v>104</v>
      </c>
      <c r="I26" s="135">
        <v>19</v>
      </c>
      <c r="J26" s="135">
        <v>38</v>
      </c>
      <c r="K26" s="135">
        <v>0</v>
      </c>
      <c r="L26" s="135">
        <v>1</v>
      </c>
      <c r="M26" s="135">
        <v>162</v>
      </c>
      <c r="N26" s="135">
        <v>243</v>
      </c>
      <c r="O26" s="136">
        <f t="shared" si="1"/>
        <v>0.66666666666666663</v>
      </c>
    </row>
    <row r="27" spans="1:15" s="30" customFormat="1" ht="17.100000000000001" customHeight="1" x14ac:dyDescent="0.25">
      <c r="A27" s="59" t="s">
        <v>132</v>
      </c>
      <c r="B27" s="60">
        <v>53</v>
      </c>
      <c r="C27" s="61" t="s">
        <v>9</v>
      </c>
      <c r="D27" s="137">
        <f t="shared" si="0"/>
        <v>66</v>
      </c>
      <c r="E27" s="138">
        <v>95</v>
      </c>
      <c r="F27" s="138">
        <v>2</v>
      </c>
      <c r="G27" s="138">
        <v>7</v>
      </c>
      <c r="H27" s="138">
        <v>104</v>
      </c>
      <c r="I27" s="138">
        <v>19</v>
      </c>
      <c r="J27" s="138">
        <v>38</v>
      </c>
      <c r="K27" s="138">
        <v>0</v>
      </c>
      <c r="L27" s="138">
        <v>1</v>
      </c>
      <c r="M27" s="138">
        <v>162</v>
      </c>
      <c r="N27" s="138">
        <v>243</v>
      </c>
      <c r="O27" s="139">
        <f t="shared" si="1"/>
        <v>0.66666666666666663</v>
      </c>
    </row>
    <row r="28" spans="1:15" s="30" customFormat="1" ht="17.100000000000001" customHeight="1" x14ac:dyDescent="0.25">
      <c r="A28" s="71">
        <v>11</v>
      </c>
      <c r="B28" s="72">
        <v>54</v>
      </c>
      <c r="C28" s="73" t="s">
        <v>126</v>
      </c>
      <c r="D28" s="134">
        <f t="shared" si="0"/>
        <v>88</v>
      </c>
      <c r="E28" s="135">
        <v>103</v>
      </c>
      <c r="F28" s="135">
        <v>0</v>
      </c>
      <c r="G28" s="135">
        <v>2</v>
      </c>
      <c r="H28" s="135">
        <v>105</v>
      </c>
      <c r="I28" s="135">
        <v>17</v>
      </c>
      <c r="J28" s="135">
        <v>4</v>
      </c>
      <c r="K28" s="135">
        <v>0</v>
      </c>
      <c r="L28" s="135">
        <v>3</v>
      </c>
      <c r="M28" s="135">
        <v>129</v>
      </c>
      <c r="N28" s="135">
        <v>176</v>
      </c>
      <c r="O28" s="136">
        <f t="shared" si="1"/>
        <v>0.73295454545454541</v>
      </c>
    </row>
    <row r="29" spans="1:15" s="30" customFormat="1" ht="17.100000000000001" customHeight="1" x14ac:dyDescent="0.25">
      <c r="A29" s="59" t="s">
        <v>132</v>
      </c>
      <c r="B29" s="60">
        <v>54</v>
      </c>
      <c r="C29" s="61" t="s">
        <v>9</v>
      </c>
      <c r="D29" s="137">
        <f t="shared" si="0"/>
        <v>88</v>
      </c>
      <c r="E29" s="138">
        <v>103</v>
      </c>
      <c r="F29" s="138">
        <v>0</v>
      </c>
      <c r="G29" s="138">
        <v>2</v>
      </c>
      <c r="H29" s="138">
        <v>105</v>
      </c>
      <c r="I29" s="138">
        <v>17</v>
      </c>
      <c r="J29" s="138">
        <v>4</v>
      </c>
      <c r="K29" s="138">
        <v>0</v>
      </c>
      <c r="L29" s="138">
        <v>3</v>
      </c>
      <c r="M29" s="138">
        <v>129</v>
      </c>
      <c r="N29" s="138">
        <v>176</v>
      </c>
      <c r="O29" s="139">
        <f t="shared" si="1"/>
        <v>0.73295454545454541</v>
      </c>
    </row>
    <row r="30" spans="1:15" s="30" customFormat="1" ht="17.100000000000001" customHeight="1" x14ac:dyDescent="0.25">
      <c r="A30" s="71">
        <v>12</v>
      </c>
      <c r="B30" s="72">
        <v>55</v>
      </c>
      <c r="C30" s="73" t="s">
        <v>126</v>
      </c>
      <c r="D30" s="134">
        <f t="shared" si="0"/>
        <v>94</v>
      </c>
      <c r="E30" s="135">
        <v>119</v>
      </c>
      <c r="F30" s="135">
        <v>0</v>
      </c>
      <c r="G30" s="135">
        <v>0</v>
      </c>
      <c r="H30" s="135">
        <v>119</v>
      </c>
      <c r="I30" s="135">
        <v>25</v>
      </c>
      <c r="J30" s="135">
        <v>25</v>
      </c>
      <c r="K30" s="135">
        <v>0</v>
      </c>
      <c r="L30" s="135">
        <v>5</v>
      </c>
      <c r="M30" s="135">
        <v>174</v>
      </c>
      <c r="N30" s="135">
        <v>306</v>
      </c>
      <c r="O30" s="136">
        <f t="shared" si="1"/>
        <v>0.56862745098039214</v>
      </c>
    </row>
    <row r="31" spans="1:15" s="30" customFormat="1" ht="17.100000000000001" customHeight="1" x14ac:dyDescent="0.25">
      <c r="A31" s="59" t="s">
        <v>132</v>
      </c>
      <c r="B31" s="60">
        <v>55</v>
      </c>
      <c r="C31" s="61" t="s">
        <v>9</v>
      </c>
      <c r="D31" s="137">
        <f t="shared" si="0"/>
        <v>94</v>
      </c>
      <c r="E31" s="138">
        <v>119</v>
      </c>
      <c r="F31" s="138">
        <v>0</v>
      </c>
      <c r="G31" s="138">
        <v>0</v>
      </c>
      <c r="H31" s="138">
        <v>119</v>
      </c>
      <c r="I31" s="138">
        <v>25</v>
      </c>
      <c r="J31" s="138">
        <v>25</v>
      </c>
      <c r="K31" s="138">
        <v>0</v>
      </c>
      <c r="L31" s="138">
        <v>5</v>
      </c>
      <c r="M31" s="138">
        <v>174</v>
      </c>
      <c r="N31" s="138">
        <v>306</v>
      </c>
      <c r="O31" s="139">
        <f t="shared" si="1"/>
        <v>0.56862745098039214</v>
      </c>
    </row>
    <row r="32" spans="1:15" s="30" customFormat="1" ht="17.100000000000001" customHeight="1" x14ac:dyDescent="0.25">
      <c r="A32" s="71">
        <v>13</v>
      </c>
      <c r="B32" s="72">
        <v>56</v>
      </c>
      <c r="C32" s="73" t="s">
        <v>126</v>
      </c>
      <c r="D32" s="134">
        <f t="shared" si="0"/>
        <v>20</v>
      </c>
      <c r="E32" s="135">
        <v>118</v>
      </c>
      <c r="F32" s="135">
        <v>2</v>
      </c>
      <c r="G32" s="135">
        <v>0</v>
      </c>
      <c r="H32" s="135">
        <v>120</v>
      </c>
      <c r="I32" s="135">
        <v>100</v>
      </c>
      <c r="J32" s="135">
        <v>61</v>
      </c>
      <c r="K32" s="135">
        <v>0</v>
      </c>
      <c r="L32" s="135">
        <v>0</v>
      </c>
      <c r="M32" s="135">
        <v>281</v>
      </c>
      <c r="N32" s="135">
        <v>393</v>
      </c>
      <c r="O32" s="136">
        <f t="shared" si="1"/>
        <v>0.71501272264631044</v>
      </c>
    </row>
    <row r="33" spans="1:15" s="30" customFormat="1" ht="17.100000000000001" customHeight="1" x14ac:dyDescent="0.25">
      <c r="A33" s="77" t="s">
        <v>132</v>
      </c>
      <c r="B33" s="78">
        <v>56</v>
      </c>
      <c r="C33" s="79" t="s">
        <v>9</v>
      </c>
      <c r="D33" s="152">
        <f t="shared" si="0"/>
        <v>20</v>
      </c>
      <c r="E33" s="145">
        <v>118</v>
      </c>
      <c r="F33" s="145">
        <v>2</v>
      </c>
      <c r="G33" s="145">
        <v>0</v>
      </c>
      <c r="H33" s="145">
        <v>120</v>
      </c>
      <c r="I33" s="145">
        <v>100</v>
      </c>
      <c r="J33" s="145">
        <v>61</v>
      </c>
      <c r="K33" s="145">
        <v>0</v>
      </c>
      <c r="L33" s="145">
        <v>0</v>
      </c>
      <c r="M33" s="145">
        <v>281</v>
      </c>
      <c r="N33" s="145">
        <v>393</v>
      </c>
      <c r="O33" s="146">
        <f t="shared" si="1"/>
        <v>0.71501272264631044</v>
      </c>
    </row>
    <row r="34" spans="1:15" s="102" customFormat="1" ht="9.9499999999999993" customHeight="1" x14ac:dyDescent="0.2">
      <c r="B34" s="103"/>
      <c r="C34" s="103"/>
      <c r="D34" s="103"/>
    </row>
    <row r="35" spans="1:15" ht="17.100000000000001" customHeight="1" x14ac:dyDescent="0.3">
      <c r="A35" s="427" t="s">
        <v>43</v>
      </c>
      <c r="B35" s="405"/>
      <c r="C35" s="406"/>
      <c r="D35" s="402" t="s">
        <v>35</v>
      </c>
      <c r="E35" s="436" t="s">
        <v>234</v>
      </c>
      <c r="F35" s="437"/>
      <c r="G35" s="437"/>
      <c r="H35" s="437"/>
      <c r="I35" s="437"/>
      <c r="J35" s="437"/>
      <c r="K35" s="437"/>
      <c r="L35" s="438"/>
      <c r="M35" s="407" t="s">
        <v>39</v>
      </c>
      <c r="N35" s="407" t="s">
        <v>211</v>
      </c>
      <c r="O35" s="366" t="s">
        <v>33</v>
      </c>
    </row>
    <row r="36" spans="1:15" ht="15.75" customHeight="1" x14ac:dyDescent="0.25">
      <c r="A36" s="431" t="s">
        <v>123</v>
      </c>
      <c r="B36" s="425" t="s">
        <v>25</v>
      </c>
      <c r="C36" s="425" t="s">
        <v>26</v>
      </c>
      <c r="D36" s="360"/>
      <c r="E36" s="14"/>
      <c r="F36" s="7"/>
      <c r="G36" s="52" t="s">
        <v>38</v>
      </c>
      <c r="H36" s="410" t="s">
        <v>34</v>
      </c>
      <c r="I36" s="35"/>
      <c r="J36" s="7"/>
      <c r="K36" s="43"/>
      <c r="L36" s="96"/>
      <c r="M36" s="408"/>
      <c r="N36" s="408"/>
      <c r="O36" s="367"/>
    </row>
    <row r="37" spans="1:15" ht="15.75" x14ac:dyDescent="0.25">
      <c r="A37" s="432"/>
      <c r="B37" s="360"/>
      <c r="C37" s="360"/>
      <c r="D37" s="360"/>
      <c r="E37" s="14"/>
      <c r="F37" s="7"/>
      <c r="G37" s="7"/>
      <c r="H37" s="410"/>
      <c r="I37" s="35"/>
      <c r="J37" s="7"/>
      <c r="K37" s="7"/>
      <c r="L37" s="12"/>
      <c r="M37" s="408"/>
      <c r="N37" s="408"/>
      <c r="O37" s="367"/>
    </row>
    <row r="38" spans="1:15" ht="15.75" x14ac:dyDescent="0.25">
      <c r="A38" s="432"/>
      <c r="B38" s="360"/>
      <c r="C38" s="360"/>
      <c r="D38" s="360"/>
      <c r="E38" s="15"/>
      <c r="F38" s="7"/>
      <c r="G38" s="7"/>
      <c r="H38" s="7"/>
      <c r="I38" s="35"/>
      <c r="J38" s="7"/>
      <c r="K38" s="8"/>
      <c r="L38" s="13"/>
      <c r="M38" s="408"/>
      <c r="N38" s="408"/>
      <c r="O38" s="367"/>
    </row>
    <row r="39" spans="1:15" ht="17.100000000000001" customHeight="1" x14ac:dyDescent="0.25">
      <c r="A39" s="433"/>
      <c r="B39" s="360"/>
      <c r="C39" s="426"/>
      <c r="D39" s="426"/>
      <c r="E39" s="293" t="s">
        <v>0</v>
      </c>
      <c r="F39" s="296" t="s">
        <v>2</v>
      </c>
      <c r="G39" s="296" t="s">
        <v>8</v>
      </c>
      <c r="H39" s="296" t="s">
        <v>34</v>
      </c>
      <c r="I39" s="296" t="s">
        <v>1</v>
      </c>
      <c r="J39" s="296" t="s">
        <v>7</v>
      </c>
      <c r="K39" s="294" t="s">
        <v>32</v>
      </c>
      <c r="L39" s="295" t="s">
        <v>40</v>
      </c>
      <c r="M39" s="409"/>
      <c r="N39" s="409"/>
      <c r="O39" s="368"/>
    </row>
    <row r="40" spans="1:15" s="30" customFormat="1" ht="17.100000000000001" customHeight="1" x14ac:dyDescent="0.25">
      <c r="A40" s="434" t="s">
        <v>132</v>
      </c>
      <c r="B40" s="428">
        <v>12</v>
      </c>
      <c r="C40" s="434">
        <v>13</v>
      </c>
      <c r="D40" s="171">
        <v>218</v>
      </c>
      <c r="E40" s="33">
        <f t="shared" ref="E40:N40" si="2">SUM(E9:E33)/2</f>
        <v>869</v>
      </c>
      <c r="F40" s="33">
        <f t="shared" si="2"/>
        <v>33</v>
      </c>
      <c r="G40" s="33">
        <f t="shared" si="2"/>
        <v>17</v>
      </c>
      <c r="H40" s="155">
        <f t="shared" si="2"/>
        <v>919</v>
      </c>
      <c r="I40" s="155">
        <f t="shared" si="2"/>
        <v>442</v>
      </c>
      <c r="J40" s="155">
        <f t="shared" si="2"/>
        <v>701</v>
      </c>
      <c r="K40" s="33">
        <f t="shared" si="2"/>
        <v>0</v>
      </c>
      <c r="L40" s="33">
        <f t="shared" si="2"/>
        <v>31</v>
      </c>
      <c r="M40" s="33">
        <f>SUM(H40:L40)</f>
        <v>2093</v>
      </c>
      <c r="N40" s="33">
        <f t="shared" si="2"/>
        <v>3229</v>
      </c>
      <c r="O40" s="126">
        <f>M40/N40</f>
        <v>0.6481882935893466</v>
      </c>
    </row>
    <row r="41" spans="1:15" s="30" customFormat="1" ht="17.100000000000001" customHeight="1" x14ac:dyDescent="0.25">
      <c r="A41" s="435"/>
      <c r="B41" s="428"/>
      <c r="C41" s="435"/>
      <c r="D41" s="172">
        <f>D40/$M40</f>
        <v>0.10415671285236502</v>
      </c>
      <c r="E41" s="172">
        <f>E40/$M40</f>
        <v>0.41519350215002387</v>
      </c>
      <c r="F41" s="172">
        <f t="shared" ref="F41:L41" si="3">F40/$M40</f>
        <v>1.5766841853798376E-2</v>
      </c>
      <c r="G41" s="172">
        <f t="shared" si="3"/>
        <v>8.1223124701385579E-3</v>
      </c>
      <c r="H41" s="172">
        <f t="shared" si="3"/>
        <v>0.43908265647396083</v>
      </c>
      <c r="I41" s="172">
        <f t="shared" si="3"/>
        <v>0.21118012422360249</v>
      </c>
      <c r="J41" s="172">
        <f t="shared" si="3"/>
        <v>0.33492594362159578</v>
      </c>
      <c r="K41" s="172">
        <f t="shared" si="3"/>
        <v>0</v>
      </c>
      <c r="L41" s="172">
        <f t="shared" si="3"/>
        <v>1.4811275680840898E-2</v>
      </c>
      <c r="M41" s="173">
        <f>SUM(H41:L41)</f>
        <v>1</v>
      </c>
    </row>
    <row r="42" spans="1:15" s="102" customFormat="1" ht="9.9499999999999993" customHeight="1" x14ac:dyDescent="0.2">
      <c r="B42" s="103"/>
      <c r="C42" s="103"/>
      <c r="D42" s="103"/>
    </row>
    <row r="43" spans="1:15" ht="17.100000000000001" customHeight="1" x14ac:dyDescent="0.3">
      <c r="A43" s="427" t="s">
        <v>43</v>
      </c>
      <c r="B43" s="405"/>
      <c r="C43" s="406"/>
      <c r="D43" s="402" t="s">
        <v>35</v>
      </c>
      <c r="E43" s="436" t="s">
        <v>235</v>
      </c>
      <c r="F43" s="437"/>
      <c r="G43" s="437"/>
      <c r="H43" s="437"/>
      <c r="I43" s="437"/>
      <c r="J43" s="437"/>
      <c r="K43" s="437"/>
      <c r="L43" s="438"/>
      <c r="M43" s="407" t="s">
        <v>39</v>
      </c>
      <c r="N43" s="407" t="s">
        <v>211</v>
      </c>
      <c r="O43" s="366" t="s">
        <v>33</v>
      </c>
    </row>
    <row r="44" spans="1:15" ht="15.75" customHeight="1" x14ac:dyDescent="0.25">
      <c r="A44" s="431" t="s">
        <v>123</v>
      </c>
      <c r="B44" s="425" t="s">
        <v>25</v>
      </c>
      <c r="C44" s="425" t="s">
        <v>26</v>
      </c>
      <c r="D44" s="360"/>
      <c r="E44" s="417"/>
      <c r="F44" s="418"/>
      <c r="G44" s="422"/>
      <c r="H44" s="418"/>
      <c r="I44" s="35"/>
      <c r="J44" s="7"/>
      <c r="K44" s="43"/>
      <c r="L44" s="96"/>
      <c r="M44" s="408"/>
      <c r="N44" s="408"/>
      <c r="O44" s="367"/>
    </row>
    <row r="45" spans="1:15" ht="15.75" x14ac:dyDescent="0.25">
      <c r="A45" s="432"/>
      <c r="B45" s="360"/>
      <c r="C45" s="360"/>
      <c r="D45" s="360"/>
      <c r="E45" s="417"/>
      <c r="F45" s="418"/>
      <c r="G45" s="422"/>
      <c r="H45" s="418"/>
      <c r="I45" s="35"/>
      <c r="J45" s="7"/>
      <c r="K45" s="7"/>
      <c r="L45" s="12"/>
      <c r="M45" s="408"/>
      <c r="N45" s="408"/>
      <c r="O45" s="367"/>
    </row>
    <row r="46" spans="1:15" ht="15.75" x14ac:dyDescent="0.25">
      <c r="A46" s="432"/>
      <c r="B46" s="360"/>
      <c r="C46" s="360"/>
      <c r="D46" s="360"/>
      <c r="E46" s="417"/>
      <c r="F46" s="418"/>
      <c r="G46" s="422"/>
      <c r="H46" s="418"/>
      <c r="I46" s="35"/>
      <c r="J46" s="7"/>
      <c r="K46" s="8"/>
      <c r="L46" s="13"/>
      <c r="M46" s="408"/>
      <c r="N46" s="408"/>
      <c r="O46" s="367"/>
    </row>
    <row r="47" spans="1:15" ht="17.100000000000001" customHeight="1" x14ac:dyDescent="0.25">
      <c r="A47" s="433"/>
      <c r="B47" s="360"/>
      <c r="C47" s="426"/>
      <c r="D47" s="426"/>
      <c r="E47" s="441" t="s">
        <v>0</v>
      </c>
      <c r="F47" s="442"/>
      <c r="G47" s="442" t="s">
        <v>2</v>
      </c>
      <c r="H47" s="442"/>
      <c r="I47" s="296" t="s">
        <v>1</v>
      </c>
      <c r="J47" s="296" t="s">
        <v>7</v>
      </c>
      <c r="K47" s="294" t="s">
        <v>32</v>
      </c>
      <c r="L47" s="295" t="s">
        <v>40</v>
      </c>
      <c r="M47" s="409"/>
      <c r="N47" s="409"/>
      <c r="O47" s="368"/>
    </row>
    <row r="48" spans="1:15" s="30" customFormat="1" ht="17.100000000000001" customHeight="1" x14ac:dyDescent="0.25">
      <c r="A48" s="434" t="s">
        <v>132</v>
      </c>
      <c r="B48" s="428">
        <v>12</v>
      </c>
      <c r="C48" s="434">
        <v>13</v>
      </c>
      <c r="D48" s="174">
        <v>177</v>
      </c>
      <c r="E48" s="411">
        <f>ROUND(G40/2,0)+E40</f>
        <v>878</v>
      </c>
      <c r="F48" s="412"/>
      <c r="G48" s="411">
        <f>INT(G40/2)+F40</f>
        <v>41</v>
      </c>
      <c r="H48" s="412"/>
      <c r="I48" s="33">
        <f t="shared" ref="I48:K48" si="4">I40</f>
        <v>442</v>
      </c>
      <c r="J48" s="33">
        <f t="shared" si="4"/>
        <v>701</v>
      </c>
      <c r="K48" s="33">
        <f t="shared" si="4"/>
        <v>0</v>
      </c>
      <c r="L48" s="33">
        <f>L40</f>
        <v>31</v>
      </c>
      <c r="M48" s="33">
        <f>INT(SUM(E48:L48))</f>
        <v>2093</v>
      </c>
      <c r="N48" s="33">
        <f>N40</f>
        <v>3229</v>
      </c>
      <c r="O48" s="126">
        <f>M48/N48</f>
        <v>0.6481882935893466</v>
      </c>
    </row>
    <row r="49" spans="1:13" s="30" customFormat="1" ht="17.100000000000001" customHeight="1" x14ac:dyDescent="0.25">
      <c r="A49" s="435"/>
      <c r="B49" s="428"/>
      <c r="C49" s="435"/>
      <c r="D49" s="172">
        <f>D48/M48</f>
        <v>8.4567606306736737E-2</v>
      </c>
      <c r="E49" s="439">
        <f>E48/M48</f>
        <v>0.41949354992833254</v>
      </c>
      <c r="F49" s="440"/>
      <c r="G49" s="439">
        <f>G48/M48</f>
        <v>1.9589106545628284E-2</v>
      </c>
      <c r="H49" s="440"/>
      <c r="I49" s="172">
        <f t="shared" ref="I49" si="5">I48/$M48</f>
        <v>0.21118012422360249</v>
      </c>
      <c r="J49" s="172">
        <f t="shared" ref="J49" si="6">J48/$M48</f>
        <v>0.33492594362159578</v>
      </c>
      <c r="K49" s="172">
        <f t="shared" ref="K49" si="7">K48/$M48</f>
        <v>0</v>
      </c>
      <c r="L49" s="172">
        <f t="shared" ref="L49" si="8">L48/$M48</f>
        <v>1.4811275680840898E-2</v>
      </c>
      <c r="M49" s="173">
        <f>SUM(E49:L49)</f>
        <v>1</v>
      </c>
    </row>
    <row r="50" spans="1:13" x14ac:dyDescent="0.25">
      <c r="B50" s="2"/>
      <c r="C50" s="2"/>
      <c r="D50" s="2"/>
    </row>
    <row r="51" spans="1:13" x14ac:dyDescent="0.25">
      <c r="B51" s="2"/>
      <c r="C51" s="2"/>
      <c r="D51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  <row r="2423" spans="2:4" x14ac:dyDescent="0.25">
      <c r="B2423" s="2"/>
      <c r="C2423" s="2"/>
      <c r="D2423" s="2"/>
    </row>
    <row r="2424" spans="2:4" x14ac:dyDescent="0.25">
      <c r="B2424" s="2"/>
      <c r="C2424" s="2"/>
      <c r="D2424" s="2"/>
    </row>
    <row r="2425" spans="2:4" x14ac:dyDescent="0.25">
      <c r="B2425" s="2"/>
      <c r="C2425" s="2"/>
      <c r="D2425" s="2"/>
    </row>
    <row r="2426" spans="2:4" x14ac:dyDescent="0.25">
      <c r="B2426" s="2"/>
      <c r="C2426" s="2"/>
      <c r="D2426" s="2"/>
    </row>
    <row r="2427" spans="2:4" x14ac:dyDescent="0.25">
      <c r="B2427" s="2"/>
      <c r="C2427" s="2"/>
      <c r="D2427" s="2"/>
    </row>
    <row r="2428" spans="2:4" x14ac:dyDescent="0.25">
      <c r="B2428" s="2"/>
      <c r="C2428" s="2"/>
      <c r="D2428" s="2"/>
    </row>
    <row r="2429" spans="2:4" x14ac:dyDescent="0.25">
      <c r="B2429" s="2"/>
      <c r="C2429" s="2"/>
      <c r="D2429" s="2"/>
    </row>
    <row r="2430" spans="2:4" x14ac:dyDescent="0.25">
      <c r="B2430" s="2"/>
      <c r="C2430" s="2"/>
      <c r="D2430" s="2"/>
    </row>
    <row r="2431" spans="2:4" x14ac:dyDescent="0.25">
      <c r="B2431" s="2"/>
      <c r="C2431" s="2"/>
      <c r="D2431" s="2"/>
    </row>
    <row r="2432" spans="2:4" x14ac:dyDescent="0.25">
      <c r="B2432" s="2"/>
      <c r="C2432" s="2"/>
      <c r="D2432" s="2"/>
    </row>
    <row r="2433" spans="2:4" x14ac:dyDescent="0.25">
      <c r="B2433" s="2"/>
      <c r="C2433" s="2"/>
      <c r="D2433" s="2"/>
    </row>
    <row r="2434" spans="2:4" x14ac:dyDescent="0.25">
      <c r="B2434" s="2"/>
      <c r="C2434" s="2"/>
      <c r="D2434" s="2"/>
    </row>
    <row r="2435" spans="2:4" x14ac:dyDescent="0.25">
      <c r="B2435" s="2"/>
      <c r="C2435" s="2"/>
      <c r="D2435" s="2"/>
    </row>
    <row r="2436" spans="2:4" x14ac:dyDescent="0.25">
      <c r="B2436" s="2"/>
      <c r="C2436" s="2"/>
      <c r="D2436" s="2"/>
    </row>
    <row r="2437" spans="2:4" x14ac:dyDescent="0.25">
      <c r="B2437" s="2"/>
      <c r="C2437" s="2"/>
      <c r="D2437" s="2"/>
    </row>
    <row r="2438" spans="2:4" x14ac:dyDescent="0.25">
      <c r="B2438" s="2"/>
      <c r="C2438" s="2"/>
      <c r="D2438" s="2"/>
    </row>
    <row r="2439" spans="2:4" x14ac:dyDescent="0.25">
      <c r="B2439" s="2"/>
      <c r="C2439" s="2"/>
      <c r="D2439" s="2"/>
    </row>
    <row r="2440" spans="2:4" x14ac:dyDescent="0.25">
      <c r="B2440" s="2"/>
      <c r="C2440" s="2"/>
      <c r="D2440" s="2"/>
    </row>
    <row r="2441" spans="2:4" x14ac:dyDescent="0.25">
      <c r="B2441" s="2"/>
      <c r="C2441" s="2"/>
      <c r="D2441" s="2"/>
    </row>
    <row r="2442" spans="2:4" x14ac:dyDescent="0.25">
      <c r="B2442" s="2"/>
      <c r="C2442" s="2"/>
      <c r="D2442" s="2"/>
    </row>
    <row r="2443" spans="2:4" x14ac:dyDescent="0.25">
      <c r="B2443" s="2"/>
      <c r="C2443" s="2"/>
      <c r="D2443" s="2"/>
    </row>
    <row r="2444" spans="2:4" x14ac:dyDescent="0.25">
      <c r="B2444" s="2"/>
      <c r="C2444" s="2"/>
      <c r="D2444" s="2"/>
    </row>
    <row r="2445" spans="2:4" x14ac:dyDescent="0.25">
      <c r="B2445" s="2"/>
      <c r="C2445" s="2"/>
      <c r="D2445" s="2"/>
    </row>
    <row r="2446" spans="2:4" x14ac:dyDescent="0.25">
      <c r="B2446" s="2"/>
      <c r="C2446" s="2"/>
      <c r="D2446" s="2"/>
    </row>
    <row r="2447" spans="2:4" x14ac:dyDescent="0.25">
      <c r="B2447" s="2"/>
      <c r="C2447" s="2"/>
      <c r="D2447" s="2"/>
    </row>
    <row r="2448" spans="2:4" x14ac:dyDescent="0.25">
      <c r="B2448" s="2"/>
      <c r="C2448" s="2"/>
      <c r="D2448" s="2"/>
    </row>
    <row r="2449" spans="2:4" x14ac:dyDescent="0.25">
      <c r="B2449" s="2"/>
      <c r="C2449" s="2"/>
      <c r="D2449" s="2"/>
    </row>
    <row r="2450" spans="2:4" x14ac:dyDescent="0.25">
      <c r="B2450" s="2"/>
      <c r="C2450" s="2"/>
      <c r="D2450" s="2"/>
    </row>
    <row r="2451" spans="2:4" x14ac:dyDescent="0.25">
      <c r="B2451" s="2"/>
      <c r="C2451" s="2"/>
      <c r="D2451" s="2"/>
    </row>
    <row r="2452" spans="2:4" x14ac:dyDescent="0.25">
      <c r="B2452" s="2"/>
      <c r="C2452" s="2"/>
      <c r="D2452" s="2"/>
    </row>
    <row r="2453" spans="2:4" x14ac:dyDescent="0.25">
      <c r="B2453" s="2"/>
      <c r="C2453" s="2"/>
      <c r="D2453" s="2"/>
    </row>
    <row r="2454" spans="2:4" x14ac:dyDescent="0.25">
      <c r="B2454" s="2"/>
      <c r="C2454" s="2"/>
      <c r="D2454" s="2"/>
    </row>
    <row r="2455" spans="2:4" x14ac:dyDescent="0.25">
      <c r="B2455" s="2"/>
      <c r="C2455" s="2"/>
      <c r="D2455" s="2"/>
    </row>
    <row r="2456" spans="2:4" x14ac:dyDescent="0.25">
      <c r="B2456" s="2"/>
      <c r="C2456" s="2"/>
      <c r="D2456" s="2"/>
    </row>
    <row r="2457" spans="2:4" x14ac:dyDescent="0.25">
      <c r="B2457" s="2"/>
      <c r="C2457" s="2"/>
      <c r="D2457" s="2"/>
    </row>
    <row r="2458" spans="2:4" x14ac:dyDescent="0.25">
      <c r="B2458" s="2"/>
      <c r="C2458" s="2"/>
      <c r="D2458" s="2"/>
    </row>
    <row r="2459" spans="2:4" x14ac:dyDescent="0.25">
      <c r="B2459" s="2"/>
      <c r="C2459" s="2"/>
      <c r="D2459" s="2"/>
    </row>
    <row r="2460" spans="2:4" x14ac:dyDescent="0.25">
      <c r="B2460" s="2"/>
      <c r="C2460" s="2"/>
      <c r="D2460" s="2"/>
    </row>
    <row r="2461" spans="2:4" x14ac:dyDescent="0.25">
      <c r="B2461" s="2"/>
      <c r="C2461" s="2"/>
      <c r="D2461" s="2"/>
    </row>
    <row r="2462" spans="2:4" x14ac:dyDescent="0.25">
      <c r="B2462" s="2"/>
      <c r="C2462" s="2"/>
      <c r="D2462" s="2"/>
    </row>
    <row r="2463" spans="2:4" x14ac:dyDescent="0.25">
      <c r="B2463" s="2"/>
      <c r="C2463" s="2"/>
      <c r="D2463" s="2"/>
    </row>
    <row r="2464" spans="2:4" x14ac:dyDescent="0.25">
      <c r="B2464" s="2"/>
      <c r="C2464" s="2"/>
      <c r="D2464" s="2"/>
    </row>
    <row r="2465" spans="2:4" x14ac:dyDescent="0.25">
      <c r="B2465" s="2"/>
      <c r="C2465" s="2"/>
      <c r="D2465" s="2"/>
    </row>
    <row r="2466" spans="2:4" x14ac:dyDescent="0.25">
      <c r="B2466" s="2"/>
      <c r="C2466" s="2"/>
      <c r="D2466" s="2"/>
    </row>
    <row r="2467" spans="2:4" x14ac:dyDescent="0.25">
      <c r="B2467" s="2"/>
      <c r="C2467" s="2"/>
      <c r="D2467" s="2"/>
    </row>
    <row r="2468" spans="2:4" x14ac:dyDescent="0.25">
      <c r="B2468" s="2"/>
      <c r="C2468" s="2"/>
      <c r="D2468" s="2"/>
    </row>
    <row r="2469" spans="2:4" x14ac:dyDescent="0.25">
      <c r="B2469" s="2"/>
      <c r="C2469" s="2"/>
      <c r="D2469" s="2"/>
    </row>
    <row r="2470" spans="2:4" x14ac:dyDescent="0.25">
      <c r="B2470" s="2"/>
      <c r="C2470" s="2"/>
      <c r="D2470" s="2"/>
    </row>
    <row r="2471" spans="2:4" x14ac:dyDescent="0.25">
      <c r="B2471" s="2"/>
      <c r="C2471" s="2"/>
      <c r="D2471" s="2"/>
    </row>
    <row r="2472" spans="2:4" x14ac:dyDescent="0.25">
      <c r="B2472" s="2"/>
      <c r="C2472" s="2"/>
      <c r="D2472" s="2"/>
    </row>
    <row r="2473" spans="2:4" x14ac:dyDescent="0.25">
      <c r="B2473" s="2"/>
      <c r="C2473" s="2"/>
      <c r="D2473" s="2"/>
    </row>
    <row r="2474" spans="2:4" x14ac:dyDescent="0.25">
      <c r="B2474" s="2"/>
      <c r="C2474" s="2"/>
      <c r="D2474" s="2"/>
    </row>
    <row r="2475" spans="2:4" x14ac:dyDescent="0.25">
      <c r="B2475" s="2"/>
      <c r="C2475" s="2"/>
      <c r="D2475" s="2"/>
    </row>
    <row r="2476" spans="2:4" x14ac:dyDescent="0.25">
      <c r="B2476" s="2"/>
      <c r="C2476" s="2"/>
      <c r="D2476" s="2"/>
    </row>
    <row r="2477" spans="2:4" x14ac:dyDescent="0.25">
      <c r="B2477" s="2"/>
      <c r="C2477" s="2"/>
      <c r="D2477" s="2"/>
    </row>
    <row r="2478" spans="2:4" x14ac:dyDescent="0.25">
      <c r="B2478" s="2"/>
      <c r="C2478" s="2"/>
      <c r="D2478" s="2"/>
    </row>
  </sheetData>
  <mergeCells count="40">
    <mergeCell ref="A48:A49"/>
    <mergeCell ref="B48:B49"/>
    <mergeCell ref="C48:C49"/>
    <mergeCell ref="B5:C7"/>
    <mergeCell ref="A36:A39"/>
    <mergeCell ref="B36:B39"/>
    <mergeCell ref="A40:A41"/>
    <mergeCell ref="B40:B41"/>
    <mergeCell ref="C40:C41"/>
    <mergeCell ref="A43:C43"/>
    <mergeCell ref="A44:A47"/>
    <mergeCell ref="B44:B47"/>
    <mergeCell ref="D43:D47"/>
    <mergeCell ref="C44:C47"/>
    <mergeCell ref="E43:L43"/>
    <mergeCell ref="G49:H49"/>
    <mergeCell ref="E44:F46"/>
    <mergeCell ref="G44:H46"/>
    <mergeCell ref="E47:F47"/>
    <mergeCell ref="G47:H47"/>
    <mergeCell ref="E48:F48"/>
    <mergeCell ref="G48:H48"/>
    <mergeCell ref="E49:F49"/>
    <mergeCell ref="H36:H37"/>
    <mergeCell ref="A35:C35"/>
    <mergeCell ref="D4:D8"/>
    <mergeCell ref="H5:H6"/>
    <mergeCell ref="E4:L4"/>
    <mergeCell ref="D35:D39"/>
    <mergeCell ref="E35:L35"/>
    <mergeCell ref="C36:C39"/>
    <mergeCell ref="O4:O8"/>
    <mergeCell ref="M35:M39"/>
    <mergeCell ref="N35:N39"/>
    <mergeCell ref="O35:O39"/>
    <mergeCell ref="M43:M47"/>
    <mergeCell ref="N43:N47"/>
    <mergeCell ref="O43:O47"/>
    <mergeCell ref="M4:M8"/>
    <mergeCell ref="N4:N8"/>
  </mergeCells>
  <conditionalFormatting sqref="H11:J11">
    <cfRule type="cellIs" dxfId="2874" priority="28" operator="equal">
      <formula>LARGE($H11:$J11,2)</formula>
    </cfRule>
    <cfRule type="cellIs" dxfId="2873" priority="29" operator="equal">
      <formula>LARGE($H11:$J11,1)</formula>
    </cfRule>
  </conditionalFormatting>
  <conditionalFormatting sqref="H13:J13">
    <cfRule type="cellIs" dxfId="2872" priority="26" operator="equal">
      <formula>LARGE($H13:$J13,2)</formula>
    </cfRule>
    <cfRule type="cellIs" dxfId="2871" priority="27" operator="equal">
      <formula>LARGE($H13:$J13,1)</formula>
    </cfRule>
  </conditionalFormatting>
  <conditionalFormatting sqref="H15:J15">
    <cfRule type="cellIs" dxfId="2870" priority="24" operator="equal">
      <formula>LARGE($H15:$J15,2)</formula>
    </cfRule>
    <cfRule type="cellIs" dxfId="2869" priority="25" operator="equal">
      <formula>LARGE($H15:$J15,1)</formula>
    </cfRule>
  </conditionalFormatting>
  <conditionalFormatting sqref="H17:J17">
    <cfRule type="cellIs" dxfId="2868" priority="22" operator="equal">
      <formula>LARGE($H17:$J17,2)</formula>
    </cfRule>
    <cfRule type="cellIs" dxfId="2867" priority="23" operator="equal">
      <formula>LARGE($H17:$J17,1)</formula>
    </cfRule>
  </conditionalFormatting>
  <conditionalFormatting sqref="H19:J19">
    <cfRule type="cellIs" dxfId="2866" priority="20" operator="equal">
      <formula>LARGE($H19:$J19,2)</formula>
    </cfRule>
    <cfRule type="cellIs" dxfId="2865" priority="21" operator="equal">
      <formula>LARGE($H19:$J19,1)</formula>
    </cfRule>
  </conditionalFormatting>
  <conditionalFormatting sqref="H21:J21">
    <cfRule type="cellIs" dxfId="2864" priority="18" operator="equal">
      <formula>LARGE($H21:$J21,2)</formula>
    </cfRule>
    <cfRule type="cellIs" dxfId="2863" priority="19" operator="equal">
      <formula>LARGE($H21:$J21,1)</formula>
    </cfRule>
  </conditionalFormatting>
  <conditionalFormatting sqref="H23:J23">
    <cfRule type="cellIs" dxfId="2862" priority="16" operator="equal">
      <formula>LARGE($H23:$J23,2)</formula>
    </cfRule>
    <cfRule type="cellIs" dxfId="2861" priority="17" operator="equal">
      <formula>LARGE($H23:$J23,1)</formula>
    </cfRule>
  </conditionalFormatting>
  <conditionalFormatting sqref="H25:J25">
    <cfRule type="cellIs" dxfId="2860" priority="14" operator="equal">
      <formula>LARGE($H25:$J25,2)</formula>
    </cfRule>
    <cfRule type="cellIs" dxfId="2859" priority="15" operator="equal">
      <formula>LARGE($H25:$J25,1)</formula>
    </cfRule>
  </conditionalFormatting>
  <conditionalFormatting sqref="H27:J27">
    <cfRule type="cellIs" dxfId="2858" priority="12" operator="equal">
      <formula>LARGE($H27:$J27,2)</formula>
    </cfRule>
    <cfRule type="cellIs" dxfId="2857" priority="13" operator="equal">
      <formula>LARGE($H27:$J27,1)</formula>
    </cfRule>
  </conditionalFormatting>
  <conditionalFormatting sqref="H29:J29">
    <cfRule type="cellIs" dxfId="2856" priority="10" operator="equal">
      <formula>LARGE($H29:$J29,2)</formula>
    </cfRule>
    <cfRule type="cellIs" dxfId="2855" priority="11" operator="equal">
      <formula>LARGE($H29:$J29,1)</formula>
    </cfRule>
  </conditionalFormatting>
  <conditionalFormatting sqref="H31:J31">
    <cfRule type="cellIs" dxfId="2854" priority="8" operator="equal">
      <formula>LARGE($H31:$J31,2)</formula>
    </cfRule>
    <cfRule type="cellIs" dxfId="2853" priority="9" operator="equal">
      <formula>LARGE($H31:$J31,1)</formula>
    </cfRule>
  </conditionalFormatting>
  <conditionalFormatting sqref="H33:J33">
    <cfRule type="cellIs" dxfId="2852" priority="6" operator="equal">
      <formula>LARGE($H33:$J33,2)</formula>
    </cfRule>
    <cfRule type="cellIs" dxfId="2851" priority="7" operator="equal">
      <formula>LARGE($H33:$J33,1)</formula>
    </cfRule>
  </conditionalFormatting>
  <conditionalFormatting sqref="H40:J40">
    <cfRule type="cellIs" dxfId="2850" priority="4" operator="equal">
      <formula>LARGE($H40:$J40,2)</formula>
    </cfRule>
    <cfRule type="cellIs" dxfId="2849" priority="5" operator="equal">
      <formula>LARGE($H40:$J40,1)</formula>
    </cfRule>
  </conditionalFormatting>
  <conditionalFormatting sqref="E48:J48">
    <cfRule type="cellIs" dxfId="2848" priority="1" operator="equal">
      <formula>LARGE($E48:$J48,2)</formula>
    </cfRule>
    <cfRule type="cellIs" dxfId="2847" priority="3" operator="equal">
      <formula>LARGE($E48:$J48,1)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2460"/>
  <sheetViews>
    <sheetView view="pageBreakPreview" zoomScaleSheetLayoutView="100" workbookViewId="0">
      <selection activeCell="A11" sqref="A11:Q11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8" width="12.140625" customWidth="1"/>
    <col min="9" max="14" width="12.28515625" customWidth="1"/>
    <col min="15" max="17" width="11.7109375" customWidth="1"/>
  </cols>
  <sheetData>
    <row r="1" spans="1:17" ht="25.5" customHeight="1" x14ac:dyDescent="0.25">
      <c r="C1" s="282" t="s">
        <v>249</v>
      </c>
      <c r="D1" s="24"/>
      <c r="E1" s="24"/>
      <c r="F1" s="24"/>
      <c r="G1" s="24"/>
      <c r="H1" s="24"/>
      <c r="I1" s="24"/>
      <c r="J1" s="24"/>
    </row>
    <row r="2" spans="1:17" ht="15" customHeight="1" x14ac:dyDescent="0.25">
      <c r="C2" s="38" t="s">
        <v>124</v>
      </c>
      <c r="D2" s="25"/>
      <c r="E2" s="25"/>
      <c r="F2" s="25"/>
      <c r="G2" s="25"/>
      <c r="H2" s="25"/>
      <c r="I2" s="25"/>
      <c r="J2" s="25"/>
    </row>
    <row r="3" spans="1:17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7" ht="15.95" customHeight="1" x14ac:dyDescent="0.3">
      <c r="B4" s="1"/>
      <c r="C4" s="1"/>
      <c r="D4" s="402" t="s">
        <v>35</v>
      </c>
      <c r="E4" s="437" t="s">
        <v>233</v>
      </c>
      <c r="F4" s="437"/>
      <c r="G4" s="437"/>
      <c r="H4" s="437"/>
      <c r="I4" s="437"/>
      <c r="J4" s="437"/>
      <c r="K4" s="437"/>
      <c r="L4" s="437"/>
      <c r="M4" s="437"/>
      <c r="N4" s="437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46</v>
      </c>
      <c r="C5" s="423"/>
      <c r="D5" s="360"/>
      <c r="E5" s="14"/>
      <c r="F5" s="7"/>
      <c r="G5" s="52" t="s">
        <v>38</v>
      </c>
      <c r="H5" s="410" t="s">
        <v>34</v>
      </c>
      <c r="I5" s="7"/>
      <c r="J5" s="7"/>
      <c r="K5" s="7"/>
      <c r="L5" s="7"/>
      <c r="M5" s="43"/>
      <c r="N5" s="96"/>
      <c r="O5" s="408"/>
      <c r="P5" s="408"/>
      <c r="Q5" s="367"/>
    </row>
    <row r="6" spans="1:17" ht="15.75" x14ac:dyDescent="0.25">
      <c r="B6" s="423"/>
      <c r="C6" s="423"/>
      <c r="D6" s="360"/>
      <c r="E6" s="14"/>
      <c r="F6" s="7"/>
      <c r="G6" s="7"/>
      <c r="H6" s="410"/>
      <c r="I6" s="7"/>
      <c r="J6" s="7"/>
      <c r="K6" s="7"/>
      <c r="L6" s="7"/>
      <c r="M6" s="7"/>
      <c r="N6" s="12"/>
      <c r="O6" s="408"/>
      <c r="P6" s="408"/>
      <c r="Q6" s="367"/>
    </row>
    <row r="7" spans="1:17" ht="15.75" x14ac:dyDescent="0.25">
      <c r="B7" s="424"/>
      <c r="C7" s="424"/>
      <c r="D7" s="360"/>
      <c r="E7" s="15"/>
      <c r="F7" s="8"/>
      <c r="G7" s="8"/>
      <c r="H7" s="8"/>
      <c r="I7" s="8"/>
      <c r="J7" s="8"/>
      <c r="K7" s="8"/>
      <c r="L7" s="8"/>
      <c r="M7" s="8"/>
      <c r="N7" s="13"/>
      <c r="O7" s="408"/>
      <c r="P7" s="408"/>
      <c r="Q7" s="367"/>
    </row>
    <row r="8" spans="1:17" ht="17.45" customHeight="1" x14ac:dyDescent="0.25">
      <c r="A8" s="286" t="s">
        <v>123</v>
      </c>
      <c r="B8" s="287" t="s">
        <v>36</v>
      </c>
      <c r="C8" s="287" t="s">
        <v>31</v>
      </c>
      <c r="D8" s="426"/>
      <c r="E8" s="293" t="s">
        <v>0</v>
      </c>
      <c r="F8" s="294" t="s">
        <v>2</v>
      </c>
      <c r="G8" s="294" t="s">
        <v>8</v>
      </c>
      <c r="H8" s="294" t="s">
        <v>34</v>
      </c>
      <c r="I8" s="294" t="s">
        <v>3</v>
      </c>
      <c r="J8" s="294" t="s">
        <v>5</v>
      </c>
      <c r="K8" s="294" t="s">
        <v>6</v>
      </c>
      <c r="L8" s="294" t="s">
        <v>7</v>
      </c>
      <c r="M8" s="294" t="s">
        <v>32</v>
      </c>
      <c r="N8" s="295" t="s">
        <v>40</v>
      </c>
      <c r="O8" s="409"/>
      <c r="P8" s="409"/>
      <c r="Q8" s="368"/>
    </row>
    <row r="9" spans="1:17" s="30" customFormat="1" ht="17.45" customHeight="1" x14ac:dyDescent="0.25">
      <c r="A9" s="53">
        <v>1</v>
      </c>
      <c r="B9" s="54">
        <v>57</v>
      </c>
      <c r="C9" s="55" t="s">
        <v>126</v>
      </c>
      <c r="D9" s="131">
        <f t="shared" ref="D9:D28" si="0">LARGE(H9:L9,1)-LARGE(H9:L9,2)</f>
        <v>152</v>
      </c>
      <c r="E9" s="132">
        <v>56</v>
      </c>
      <c r="F9" s="132">
        <v>0</v>
      </c>
      <c r="G9" s="132">
        <v>0</v>
      </c>
      <c r="H9" s="132">
        <v>56</v>
      </c>
      <c r="I9" s="132">
        <v>83</v>
      </c>
      <c r="J9" s="132">
        <v>32</v>
      </c>
      <c r="K9" s="132">
        <v>235</v>
      </c>
      <c r="L9" s="132">
        <v>66</v>
      </c>
      <c r="M9" s="132">
        <v>0</v>
      </c>
      <c r="N9" s="132">
        <v>5</v>
      </c>
      <c r="O9" s="132">
        <v>477</v>
      </c>
      <c r="P9" s="132">
        <v>665</v>
      </c>
      <c r="Q9" s="133">
        <f t="shared" ref="Q9:Q28" si="1">O9/P9</f>
        <v>0.71729323308270676</v>
      </c>
    </row>
    <row r="10" spans="1:17" s="30" customFormat="1" ht="17.45" customHeight="1" x14ac:dyDescent="0.25">
      <c r="A10" s="59" t="s">
        <v>133</v>
      </c>
      <c r="B10" s="60">
        <v>57</v>
      </c>
      <c r="C10" s="61" t="s">
        <v>9</v>
      </c>
      <c r="D10" s="137">
        <f t="shared" si="0"/>
        <v>152</v>
      </c>
      <c r="E10" s="138">
        <v>56</v>
      </c>
      <c r="F10" s="138">
        <v>0</v>
      </c>
      <c r="G10" s="138">
        <v>0</v>
      </c>
      <c r="H10" s="138">
        <v>56</v>
      </c>
      <c r="I10" s="138">
        <v>83</v>
      </c>
      <c r="J10" s="138">
        <v>32</v>
      </c>
      <c r="K10" s="138">
        <v>235</v>
      </c>
      <c r="L10" s="138">
        <v>66</v>
      </c>
      <c r="M10" s="138">
        <v>0</v>
      </c>
      <c r="N10" s="138">
        <v>5</v>
      </c>
      <c r="O10" s="138">
        <v>477</v>
      </c>
      <c r="P10" s="138">
        <v>665</v>
      </c>
      <c r="Q10" s="139">
        <f t="shared" si="1"/>
        <v>0.71729323308270676</v>
      </c>
    </row>
    <row r="11" spans="1:17" s="30" customFormat="1" ht="17.45" customHeight="1" x14ac:dyDescent="0.25">
      <c r="A11" s="65">
        <v>2</v>
      </c>
      <c r="B11" s="66">
        <v>58</v>
      </c>
      <c r="C11" s="67" t="s">
        <v>126</v>
      </c>
      <c r="D11" s="140">
        <f t="shared" si="0"/>
        <v>89</v>
      </c>
      <c r="E11" s="141">
        <v>6</v>
      </c>
      <c r="F11" s="141">
        <v>0</v>
      </c>
      <c r="G11" s="141">
        <v>0</v>
      </c>
      <c r="H11" s="141">
        <v>6</v>
      </c>
      <c r="I11" s="141">
        <v>0</v>
      </c>
      <c r="J11" s="141">
        <v>1</v>
      </c>
      <c r="K11" s="141">
        <v>95</v>
      </c>
      <c r="L11" s="141">
        <v>6</v>
      </c>
      <c r="M11" s="141">
        <v>0</v>
      </c>
      <c r="N11" s="141">
        <v>1</v>
      </c>
      <c r="O11" s="141">
        <v>109</v>
      </c>
      <c r="P11" s="141">
        <v>179</v>
      </c>
      <c r="Q11" s="142">
        <f t="shared" si="1"/>
        <v>0.60893854748603349</v>
      </c>
    </row>
    <row r="12" spans="1:17" s="30" customFormat="1" ht="17.45" customHeight="1" x14ac:dyDescent="0.25">
      <c r="A12" s="59" t="s">
        <v>133</v>
      </c>
      <c r="B12" s="60">
        <v>58</v>
      </c>
      <c r="C12" s="61" t="s">
        <v>9</v>
      </c>
      <c r="D12" s="137">
        <f t="shared" si="0"/>
        <v>89</v>
      </c>
      <c r="E12" s="138">
        <v>6</v>
      </c>
      <c r="F12" s="138">
        <v>0</v>
      </c>
      <c r="G12" s="138">
        <v>0</v>
      </c>
      <c r="H12" s="138">
        <v>6</v>
      </c>
      <c r="I12" s="138">
        <v>0</v>
      </c>
      <c r="J12" s="138">
        <v>1</v>
      </c>
      <c r="K12" s="138">
        <v>95</v>
      </c>
      <c r="L12" s="138">
        <v>6</v>
      </c>
      <c r="M12" s="138">
        <v>0</v>
      </c>
      <c r="N12" s="138">
        <v>1</v>
      </c>
      <c r="O12" s="138">
        <v>109</v>
      </c>
      <c r="P12" s="138">
        <v>179</v>
      </c>
      <c r="Q12" s="139">
        <f t="shared" si="1"/>
        <v>0.60893854748603349</v>
      </c>
    </row>
    <row r="13" spans="1:17" s="30" customFormat="1" ht="17.45" customHeight="1" x14ac:dyDescent="0.25">
      <c r="A13" s="65">
        <v>3</v>
      </c>
      <c r="B13" s="66">
        <v>59</v>
      </c>
      <c r="C13" s="67" t="s">
        <v>126</v>
      </c>
      <c r="D13" s="140">
        <f t="shared" si="0"/>
        <v>89</v>
      </c>
      <c r="E13" s="141">
        <v>4</v>
      </c>
      <c r="F13" s="141">
        <v>0</v>
      </c>
      <c r="G13" s="141">
        <v>0</v>
      </c>
      <c r="H13" s="141">
        <v>4</v>
      </c>
      <c r="I13" s="141">
        <v>3</v>
      </c>
      <c r="J13" s="141">
        <v>1</v>
      </c>
      <c r="K13" s="141">
        <v>93</v>
      </c>
      <c r="L13" s="141">
        <v>1</v>
      </c>
      <c r="M13" s="141">
        <v>0</v>
      </c>
      <c r="N13" s="141">
        <v>2</v>
      </c>
      <c r="O13" s="141">
        <v>104</v>
      </c>
      <c r="P13" s="141">
        <v>141</v>
      </c>
      <c r="Q13" s="142">
        <f t="shared" si="1"/>
        <v>0.73758865248226946</v>
      </c>
    </row>
    <row r="14" spans="1:17" s="30" customFormat="1" ht="17.45" customHeight="1" x14ac:dyDescent="0.25">
      <c r="A14" s="59" t="s">
        <v>133</v>
      </c>
      <c r="B14" s="60">
        <v>59</v>
      </c>
      <c r="C14" s="61" t="s">
        <v>9</v>
      </c>
      <c r="D14" s="137">
        <f t="shared" si="0"/>
        <v>89</v>
      </c>
      <c r="E14" s="138">
        <v>4</v>
      </c>
      <c r="F14" s="138">
        <v>0</v>
      </c>
      <c r="G14" s="138">
        <v>0</v>
      </c>
      <c r="H14" s="138">
        <v>4</v>
      </c>
      <c r="I14" s="138">
        <v>3</v>
      </c>
      <c r="J14" s="138">
        <v>1</v>
      </c>
      <c r="K14" s="138">
        <v>93</v>
      </c>
      <c r="L14" s="138">
        <v>1</v>
      </c>
      <c r="M14" s="138">
        <v>0</v>
      </c>
      <c r="N14" s="138">
        <v>2</v>
      </c>
      <c r="O14" s="138">
        <v>104</v>
      </c>
      <c r="P14" s="138">
        <v>141</v>
      </c>
      <c r="Q14" s="139">
        <f t="shared" si="1"/>
        <v>0.73758865248226946</v>
      </c>
    </row>
    <row r="15" spans="1:17" s="30" customFormat="1" ht="17.45" customHeight="1" x14ac:dyDescent="0.25">
      <c r="A15" s="65">
        <v>4</v>
      </c>
      <c r="B15" s="66">
        <v>60</v>
      </c>
      <c r="C15" s="67" t="s">
        <v>126</v>
      </c>
      <c r="D15" s="140">
        <f t="shared" si="0"/>
        <v>37</v>
      </c>
      <c r="E15" s="141">
        <v>2</v>
      </c>
      <c r="F15" s="141">
        <v>2</v>
      </c>
      <c r="G15" s="141">
        <v>0</v>
      </c>
      <c r="H15" s="141">
        <v>4</v>
      </c>
      <c r="I15" s="141">
        <v>3</v>
      </c>
      <c r="J15" s="141">
        <v>122</v>
      </c>
      <c r="K15" s="141">
        <v>85</v>
      </c>
      <c r="L15" s="141">
        <v>3</v>
      </c>
      <c r="M15" s="141">
        <v>0</v>
      </c>
      <c r="N15" s="141">
        <v>1</v>
      </c>
      <c r="O15" s="141">
        <v>218</v>
      </c>
      <c r="P15" s="141">
        <v>356</v>
      </c>
      <c r="Q15" s="142">
        <f t="shared" si="1"/>
        <v>0.61235955056179781</v>
      </c>
    </row>
    <row r="16" spans="1:17" s="30" customFormat="1" ht="17.45" customHeight="1" x14ac:dyDescent="0.25">
      <c r="A16" s="59" t="s">
        <v>133</v>
      </c>
      <c r="B16" s="60">
        <v>60</v>
      </c>
      <c r="C16" s="61" t="s">
        <v>9</v>
      </c>
      <c r="D16" s="137">
        <f t="shared" si="0"/>
        <v>37</v>
      </c>
      <c r="E16" s="138">
        <v>2</v>
      </c>
      <c r="F16" s="138">
        <v>2</v>
      </c>
      <c r="G16" s="138">
        <v>0</v>
      </c>
      <c r="H16" s="138">
        <v>4</v>
      </c>
      <c r="I16" s="138">
        <v>3</v>
      </c>
      <c r="J16" s="138">
        <v>122</v>
      </c>
      <c r="K16" s="138">
        <v>85</v>
      </c>
      <c r="L16" s="138">
        <v>3</v>
      </c>
      <c r="M16" s="138">
        <v>0</v>
      </c>
      <c r="N16" s="138">
        <v>1</v>
      </c>
      <c r="O16" s="138">
        <v>218</v>
      </c>
      <c r="P16" s="138">
        <v>356</v>
      </c>
      <c r="Q16" s="139">
        <f t="shared" si="1"/>
        <v>0.61235955056179781</v>
      </c>
    </row>
    <row r="17" spans="1:17" s="30" customFormat="1" ht="17.45" customHeight="1" x14ac:dyDescent="0.25">
      <c r="A17" s="65">
        <v>5</v>
      </c>
      <c r="B17" s="66">
        <v>61</v>
      </c>
      <c r="C17" s="67" t="s">
        <v>126</v>
      </c>
      <c r="D17" s="140">
        <f t="shared" si="0"/>
        <v>19</v>
      </c>
      <c r="E17" s="141">
        <v>20</v>
      </c>
      <c r="F17" s="141">
        <v>1</v>
      </c>
      <c r="G17" s="141">
        <v>0</v>
      </c>
      <c r="H17" s="141">
        <v>21</v>
      </c>
      <c r="I17" s="141">
        <v>10</v>
      </c>
      <c r="J17" s="141">
        <v>2</v>
      </c>
      <c r="K17" s="141">
        <v>40</v>
      </c>
      <c r="L17" s="141">
        <v>14</v>
      </c>
      <c r="M17" s="141">
        <v>0</v>
      </c>
      <c r="N17" s="141">
        <v>1</v>
      </c>
      <c r="O17" s="141">
        <v>88</v>
      </c>
      <c r="P17" s="141">
        <v>135</v>
      </c>
      <c r="Q17" s="142">
        <f t="shared" si="1"/>
        <v>0.6518518518518519</v>
      </c>
    </row>
    <row r="18" spans="1:17" s="30" customFormat="1" ht="17.45" customHeight="1" x14ac:dyDescent="0.25">
      <c r="A18" s="59" t="s">
        <v>133</v>
      </c>
      <c r="B18" s="60">
        <v>61</v>
      </c>
      <c r="C18" s="61" t="s">
        <v>9</v>
      </c>
      <c r="D18" s="137">
        <f t="shared" si="0"/>
        <v>19</v>
      </c>
      <c r="E18" s="138">
        <v>20</v>
      </c>
      <c r="F18" s="138">
        <v>1</v>
      </c>
      <c r="G18" s="138">
        <v>0</v>
      </c>
      <c r="H18" s="138">
        <v>21</v>
      </c>
      <c r="I18" s="138">
        <v>10</v>
      </c>
      <c r="J18" s="138">
        <v>2</v>
      </c>
      <c r="K18" s="138">
        <v>40</v>
      </c>
      <c r="L18" s="138">
        <v>14</v>
      </c>
      <c r="M18" s="138">
        <v>0</v>
      </c>
      <c r="N18" s="138">
        <v>1</v>
      </c>
      <c r="O18" s="138">
        <v>88</v>
      </c>
      <c r="P18" s="138">
        <v>135</v>
      </c>
      <c r="Q18" s="139">
        <f t="shared" si="1"/>
        <v>0.6518518518518519</v>
      </c>
    </row>
    <row r="19" spans="1:17" s="30" customFormat="1" ht="17.45" customHeight="1" x14ac:dyDescent="0.25">
      <c r="A19" s="65">
        <v>6</v>
      </c>
      <c r="B19" s="66">
        <v>62</v>
      </c>
      <c r="C19" s="67" t="s">
        <v>126</v>
      </c>
      <c r="D19" s="140">
        <f t="shared" si="0"/>
        <v>65</v>
      </c>
      <c r="E19" s="141">
        <v>10</v>
      </c>
      <c r="F19" s="141">
        <v>1</v>
      </c>
      <c r="G19" s="141">
        <v>0</v>
      </c>
      <c r="H19" s="141">
        <v>11</v>
      </c>
      <c r="I19" s="141">
        <v>12</v>
      </c>
      <c r="J19" s="141">
        <v>31</v>
      </c>
      <c r="K19" s="141">
        <v>96</v>
      </c>
      <c r="L19" s="141">
        <v>7</v>
      </c>
      <c r="M19" s="141">
        <v>0</v>
      </c>
      <c r="N19" s="141">
        <v>1</v>
      </c>
      <c r="O19" s="141">
        <v>158</v>
      </c>
      <c r="P19" s="141">
        <v>233</v>
      </c>
      <c r="Q19" s="142">
        <f t="shared" si="1"/>
        <v>0.67811158798283266</v>
      </c>
    </row>
    <row r="20" spans="1:17" s="30" customFormat="1" ht="17.45" customHeight="1" x14ac:dyDescent="0.25">
      <c r="A20" s="59" t="s">
        <v>133</v>
      </c>
      <c r="B20" s="60">
        <v>62</v>
      </c>
      <c r="C20" s="61" t="s">
        <v>9</v>
      </c>
      <c r="D20" s="137">
        <f t="shared" si="0"/>
        <v>65</v>
      </c>
      <c r="E20" s="138">
        <v>10</v>
      </c>
      <c r="F20" s="138">
        <v>1</v>
      </c>
      <c r="G20" s="138">
        <v>0</v>
      </c>
      <c r="H20" s="138">
        <v>11</v>
      </c>
      <c r="I20" s="138">
        <v>12</v>
      </c>
      <c r="J20" s="138">
        <v>31</v>
      </c>
      <c r="K20" s="138">
        <v>96</v>
      </c>
      <c r="L20" s="138">
        <v>7</v>
      </c>
      <c r="M20" s="138">
        <v>0</v>
      </c>
      <c r="N20" s="138">
        <v>1</v>
      </c>
      <c r="O20" s="138">
        <v>158</v>
      </c>
      <c r="P20" s="138">
        <v>233</v>
      </c>
      <c r="Q20" s="139">
        <f t="shared" si="1"/>
        <v>0.67811158798283266</v>
      </c>
    </row>
    <row r="21" spans="1:17" s="30" customFormat="1" ht="17.45" customHeight="1" x14ac:dyDescent="0.25">
      <c r="A21" s="71">
        <v>7</v>
      </c>
      <c r="B21" s="72">
        <v>63</v>
      </c>
      <c r="C21" s="73" t="s">
        <v>126</v>
      </c>
      <c r="D21" s="134">
        <f t="shared" si="0"/>
        <v>111</v>
      </c>
      <c r="E21" s="135">
        <v>52</v>
      </c>
      <c r="F21" s="135">
        <v>0</v>
      </c>
      <c r="G21" s="135">
        <v>0</v>
      </c>
      <c r="H21" s="135">
        <v>52</v>
      </c>
      <c r="I21" s="135">
        <v>42</v>
      </c>
      <c r="J21" s="135">
        <v>19</v>
      </c>
      <c r="K21" s="135">
        <v>163</v>
      </c>
      <c r="L21" s="135">
        <v>13</v>
      </c>
      <c r="M21" s="135">
        <v>0</v>
      </c>
      <c r="N21" s="135">
        <v>0</v>
      </c>
      <c r="O21" s="135">
        <v>289</v>
      </c>
      <c r="P21" s="135">
        <v>434</v>
      </c>
      <c r="Q21" s="136">
        <f t="shared" si="1"/>
        <v>0.66589861751152069</v>
      </c>
    </row>
    <row r="22" spans="1:17" s="30" customFormat="1" ht="17.45" customHeight="1" x14ac:dyDescent="0.25">
      <c r="A22" s="65">
        <v>8</v>
      </c>
      <c r="B22" s="66">
        <v>63</v>
      </c>
      <c r="C22" s="67" t="s">
        <v>128</v>
      </c>
      <c r="D22" s="140">
        <f t="shared" si="0"/>
        <v>119</v>
      </c>
      <c r="E22" s="141">
        <v>28</v>
      </c>
      <c r="F22" s="141">
        <v>0</v>
      </c>
      <c r="G22" s="141">
        <v>0</v>
      </c>
      <c r="H22" s="141">
        <v>28</v>
      </c>
      <c r="I22" s="141">
        <v>49</v>
      </c>
      <c r="J22" s="141">
        <v>22</v>
      </c>
      <c r="K22" s="141">
        <v>168</v>
      </c>
      <c r="L22" s="141">
        <v>15</v>
      </c>
      <c r="M22" s="141">
        <v>0</v>
      </c>
      <c r="N22" s="141">
        <v>2</v>
      </c>
      <c r="O22" s="141">
        <v>284</v>
      </c>
      <c r="P22" s="141">
        <v>434</v>
      </c>
      <c r="Q22" s="142">
        <f t="shared" si="1"/>
        <v>0.65437788018433185</v>
      </c>
    </row>
    <row r="23" spans="1:17" s="30" customFormat="1" ht="17.45" customHeight="1" x14ac:dyDescent="0.25">
      <c r="A23" s="71">
        <v>9</v>
      </c>
      <c r="B23" s="72">
        <v>63</v>
      </c>
      <c r="C23" s="73" t="s">
        <v>130</v>
      </c>
      <c r="D23" s="134">
        <f t="shared" si="0"/>
        <v>1</v>
      </c>
      <c r="E23" s="135">
        <v>21</v>
      </c>
      <c r="F23" s="135">
        <v>0</v>
      </c>
      <c r="G23" s="135">
        <v>0</v>
      </c>
      <c r="H23" s="135">
        <v>21</v>
      </c>
      <c r="I23" s="135">
        <v>5</v>
      </c>
      <c r="J23" s="135">
        <v>7</v>
      </c>
      <c r="K23" s="135">
        <v>20</v>
      </c>
      <c r="L23" s="135">
        <v>0</v>
      </c>
      <c r="M23" s="135">
        <v>0</v>
      </c>
      <c r="N23" s="135">
        <v>0</v>
      </c>
      <c r="O23" s="135">
        <v>53</v>
      </c>
      <c r="P23" s="135">
        <v>75</v>
      </c>
      <c r="Q23" s="136">
        <f t="shared" si="1"/>
        <v>0.70666666666666667</v>
      </c>
    </row>
    <row r="24" spans="1:17" s="30" customFormat="1" ht="17.45" customHeight="1" x14ac:dyDescent="0.25">
      <c r="A24" s="59" t="s">
        <v>133</v>
      </c>
      <c r="B24" s="60">
        <v>63</v>
      </c>
      <c r="C24" s="61" t="s">
        <v>12</v>
      </c>
      <c r="D24" s="137">
        <f t="shared" si="0"/>
        <v>250</v>
      </c>
      <c r="E24" s="138">
        <v>101</v>
      </c>
      <c r="F24" s="138">
        <v>0</v>
      </c>
      <c r="G24" s="138">
        <v>0</v>
      </c>
      <c r="H24" s="138">
        <v>101</v>
      </c>
      <c r="I24" s="138">
        <v>96</v>
      </c>
      <c r="J24" s="138">
        <v>48</v>
      </c>
      <c r="K24" s="138">
        <v>351</v>
      </c>
      <c r="L24" s="138">
        <v>28</v>
      </c>
      <c r="M24" s="138">
        <v>0</v>
      </c>
      <c r="N24" s="138">
        <v>2</v>
      </c>
      <c r="O24" s="138">
        <v>626</v>
      </c>
      <c r="P24" s="138">
        <v>943</v>
      </c>
      <c r="Q24" s="139">
        <f t="shared" si="1"/>
        <v>0.66383881230116648</v>
      </c>
    </row>
    <row r="25" spans="1:17" s="30" customFormat="1" ht="17.45" customHeight="1" x14ac:dyDescent="0.25">
      <c r="A25" s="65">
        <v>10</v>
      </c>
      <c r="B25" s="66">
        <v>64</v>
      </c>
      <c r="C25" s="67" t="s">
        <v>126</v>
      </c>
      <c r="D25" s="140">
        <f t="shared" si="0"/>
        <v>15</v>
      </c>
      <c r="E25" s="141">
        <v>12</v>
      </c>
      <c r="F25" s="141">
        <v>2</v>
      </c>
      <c r="G25" s="141">
        <v>2</v>
      </c>
      <c r="H25" s="141">
        <v>16</v>
      </c>
      <c r="I25" s="141">
        <v>4</v>
      </c>
      <c r="J25" s="141">
        <v>85</v>
      </c>
      <c r="K25" s="141">
        <v>70</v>
      </c>
      <c r="L25" s="141">
        <v>5</v>
      </c>
      <c r="M25" s="141">
        <v>0</v>
      </c>
      <c r="N25" s="141">
        <v>0</v>
      </c>
      <c r="O25" s="141">
        <v>180</v>
      </c>
      <c r="P25" s="141">
        <v>269</v>
      </c>
      <c r="Q25" s="142">
        <f t="shared" si="1"/>
        <v>0.66914498141263945</v>
      </c>
    </row>
    <row r="26" spans="1:17" s="30" customFormat="1" ht="17.45" customHeight="1" x14ac:dyDescent="0.25">
      <c r="A26" s="59" t="s">
        <v>133</v>
      </c>
      <c r="B26" s="60">
        <v>64</v>
      </c>
      <c r="C26" s="61" t="s">
        <v>9</v>
      </c>
      <c r="D26" s="137">
        <f t="shared" si="0"/>
        <v>15</v>
      </c>
      <c r="E26" s="138">
        <v>12</v>
      </c>
      <c r="F26" s="138">
        <v>2</v>
      </c>
      <c r="G26" s="138">
        <v>2</v>
      </c>
      <c r="H26" s="138">
        <v>16</v>
      </c>
      <c r="I26" s="138">
        <v>4</v>
      </c>
      <c r="J26" s="138">
        <v>85</v>
      </c>
      <c r="K26" s="138">
        <v>70</v>
      </c>
      <c r="L26" s="138">
        <v>5</v>
      </c>
      <c r="M26" s="138">
        <v>0</v>
      </c>
      <c r="N26" s="138">
        <v>0</v>
      </c>
      <c r="O26" s="138">
        <v>180</v>
      </c>
      <c r="P26" s="138">
        <v>269</v>
      </c>
      <c r="Q26" s="139">
        <f t="shared" si="1"/>
        <v>0.66914498141263945</v>
      </c>
    </row>
    <row r="27" spans="1:17" s="30" customFormat="1" ht="17.45" customHeight="1" x14ac:dyDescent="0.25">
      <c r="A27" s="65">
        <v>11</v>
      </c>
      <c r="B27" s="66">
        <v>65</v>
      </c>
      <c r="C27" s="67" t="s">
        <v>126</v>
      </c>
      <c r="D27" s="140">
        <f t="shared" si="0"/>
        <v>41</v>
      </c>
      <c r="E27" s="141">
        <v>75</v>
      </c>
      <c r="F27" s="141">
        <v>3</v>
      </c>
      <c r="G27" s="141">
        <v>3</v>
      </c>
      <c r="H27" s="141">
        <v>81</v>
      </c>
      <c r="I27" s="141">
        <v>59</v>
      </c>
      <c r="J27" s="141">
        <v>68</v>
      </c>
      <c r="K27" s="141">
        <v>122</v>
      </c>
      <c r="L27" s="141">
        <v>7</v>
      </c>
      <c r="M27" s="141">
        <v>0</v>
      </c>
      <c r="N27" s="141">
        <v>3</v>
      </c>
      <c r="O27" s="141">
        <v>340</v>
      </c>
      <c r="P27" s="141">
        <v>498</v>
      </c>
      <c r="Q27" s="142">
        <f t="shared" si="1"/>
        <v>0.68273092369477917</v>
      </c>
    </row>
    <row r="28" spans="1:17" s="30" customFormat="1" ht="17.45" customHeight="1" x14ac:dyDescent="0.25">
      <c r="A28" s="77" t="s">
        <v>133</v>
      </c>
      <c r="B28" s="78">
        <v>65</v>
      </c>
      <c r="C28" s="79" t="s">
        <v>9</v>
      </c>
      <c r="D28" s="152">
        <f t="shared" si="0"/>
        <v>41</v>
      </c>
      <c r="E28" s="145">
        <v>75</v>
      </c>
      <c r="F28" s="145">
        <v>3</v>
      </c>
      <c r="G28" s="145">
        <v>3</v>
      </c>
      <c r="H28" s="145">
        <v>81</v>
      </c>
      <c r="I28" s="145">
        <v>59</v>
      </c>
      <c r="J28" s="145">
        <v>68</v>
      </c>
      <c r="K28" s="145">
        <v>122</v>
      </c>
      <c r="L28" s="145">
        <v>7</v>
      </c>
      <c r="M28" s="145">
        <v>0</v>
      </c>
      <c r="N28" s="145">
        <v>3</v>
      </c>
      <c r="O28" s="145">
        <v>340</v>
      </c>
      <c r="P28" s="145">
        <v>498</v>
      </c>
      <c r="Q28" s="146">
        <f t="shared" si="1"/>
        <v>0.68273092369477917</v>
      </c>
    </row>
    <row r="29" spans="1:17" x14ac:dyDescent="0.25">
      <c r="B29" s="2"/>
      <c r="C29" s="2"/>
      <c r="D29" s="2"/>
    </row>
    <row r="30" spans="1:17" ht="17.100000000000001" customHeight="1" x14ac:dyDescent="0.3">
      <c r="A30" s="427" t="s">
        <v>43</v>
      </c>
      <c r="B30" s="405"/>
      <c r="C30" s="406"/>
      <c r="D30" s="402" t="s">
        <v>35</v>
      </c>
      <c r="E30" s="437" t="s">
        <v>234</v>
      </c>
      <c r="F30" s="437"/>
      <c r="G30" s="437"/>
      <c r="H30" s="437"/>
      <c r="I30" s="437"/>
      <c r="J30" s="437"/>
      <c r="K30" s="437"/>
      <c r="L30" s="437"/>
      <c r="M30" s="437"/>
      <c r="N30" s="437"/>
      <c r="O30" s="407" t="s">
        <v>39</v>
      </c>
      <c r="P30" s="407" t="s">
        <v>211</v>
      </c>
      <c r="Q30" s="366" t="s">
        <v>33</v>
      </c>
    </row>
    <row r="31" spans="1:17" ht="15.75" customHeight="1" x14ac:dyDescent="0.25">
      <c r="A31" s="431" t="s">
        <v>123</v>
      </c>
      <c r="B31" s="425" t="s">
        <v>25</v>
      </c>
      <c r="C31" s="425" t="s">
        <v>26</v>
      </c>
      <c r="D31" s="360"/>
      <c r="E31" s="14"/>
      <c r="F31" s="7"/>
      <c r="G31" s="52" t="s">
        <v>38</v>
      </c>
      <c r="H31" s="410" t="s">
        <v>34</v>
      </c>
      <c r="I31" s="7"/>
      <c r="J31" s="7"/>
      <c r="K31" s="7"/>
      <c r="L31" s="7"/>
      <c r="M31" s="43"/>
      <c r="N31" s="96"/>
      <c r="O31" s="408"/>
      <c r="P31" s="408"/>
      <c r="Q31" s="367"/>
    </row>
    <row r="32" spans="1:17" ht="15.75" x14ac:dyDescent="0.25">
      <c r="A32" s="432"/>
      <c r="B32" s="360"/>
      <c r="C32" s="360"/>
      <c r="D32" s="360"/>
      <c r="E32" s="14"/>
      <c r="F32" s="7"/>
      <c r="G32" s="7"/>
      <c r="H32" s="410"/>
      <c r="I32" s="7"/>
      <c r="J32" s="7"/>
      <c r="K32" s="7"/>
      <c r="L32" s="7"/>
      <c r="M32" s="7"/>
      <c r="N32" s="12"/>
      <c r="O32" s="408"/>
      <c r="P32" s="408"/>
      <c r="Q32" s="367"/>
    </row>
    <row r="33" spans="1:17" ht="15.75" x14ac:dyDescent="0.25">
      <c r="A33" s="432"/>
      <c r="B33" s="360"/>
      <c r="C33" s="360"/>
      <c r="D33" s="360"/>
      <c r="E33" s="15"/>
      <c r="F33" s="8"/>
      <c r="G33" s="8"/>
      <c r="H33" s="8"/>
      <c r="I33" s="8"/>
      <c r="J33" s="8"/>
      <c r="K33" s="8"/>
      <c r="L33" s="8"/>
      <c r="M33" s="8"/>
      <c r="N33" s="13"/>
      <c r="O33" s="408"/>
      <c r="P33" s="408"/>
      <c r="Q33" s="367"/>
    </row>
    <row r="34" spans="1:17" ht="17.45" customHeight="1" x14ac:dyDescent="0.25">
      <c r="A34" s="433"/>
      <c r="B34" s="360"/>
      <c r="C34" s="426"/>
      <c r="D34" s="426"/>
      <c r="E34" s="293" t="s">
        <v>0</v>
      </c>
      <c r="F34" s="294" t="s">
        <v>2</v>
      </c>
      <c r="G34" s="294" t="s">
        <v>8</v>
      </c>
      <c r="H34" s="294" t="s">
        <v>34</v>
      </c>
      <c r="I34" s="294" t="s">
        <v>3</v>
      </c>
      <c r="J34" s="294" t="s">
        <v>5</v>
      </c>
      <c r="K34" s="294" t="s">
        <v>6</v>
      </c>
      <c r="L34" s="294" t="s">
        <v>7</v>
      </c>
      <c r="M34" s="294" t="s">
        <v>32</v>
      </c>
      <c r="N34" s="295" t="s">
        <v>40</v>
      </c>
      <c r="O34" s="409"/>
      <c r="P34" s="409"/>
      <c r="Q34" s="368"/>
    </row>
    <row r="35" spans="1:17" s="128" customFormat="1" ht="17.45" customHeight="1" x14ac:dyDescent="0.25">
      <c r="A35" s="434" t="s">
        <v>133</v>
      </c>
      <c r="B35" s="428">
        <v>9</v>
      </c>
      <c r="C35" s="434">
        <v>11</v>
      </c>
      <c r="D35" s="162">
        <v>797</v>
      </c>
      <c r="E35" s="125">
        <f t="shared" ref="E35:P35" si="2">SUM(E9:E28)/2</f>
        <v>286</v>
      </c>
      <c r="F35" s="125">
        <f t="shared" si="2"/>
        <v>9</v>
      </c>
      <c r="G35" s="125">
        <f t="shared" si="2"/>
        <v>5</v>
      </c>
      <c r="H35" s="155">
        <f t="shared" si="2"/>
        <v>300</v>
      </c>
      <c r="I35" s="155">
        <f t="shared" si="2"/>
        <v>270</v>
      </c>
      <c r="J35" s="155">
        <f t="shared" si="2"/>
        <v>390</v>
      </c>
      <c r="K35" s="155">
        <f t="shared" si="2"/>
        <v>1187</v>
      </c>
      <c r="L35" s="155">
        <f t="shared" si="2"/>
        <v>137</v>
      </c>
      <c r="M35" s="125">
        <f t="shared" si="2"/>
        <v>0</v>
      </c>
      <c r="N35" s="125">
        <f t="shared" si="2"/>
        <v>16</v>
      </c>
      <c r="O35" s="125">
        <f>SUM(H35:N35)</f>
        <v>2300</v>
      </c>
      <c r="P35" s="125">
        <f t="shared" si="2"/>
        <v>3419</v>
      </c>
      <c r="Q35" s="175">
        <f>O35/P35</f>
        <v>0.67271131909915183</v>
      </c>
    </row>
    <row r="36" spans="1:17" s="128" customFormat="1" ht="17.45" customHeight="1" x14ac:dyDescent="0.25">
      <c r="A36" s="435"/>
      <c r="B36" s="428"/>
      <c r="C36" s="435"/>
      <c r="D36" s="127">
        <f t="shared" ref="D36:O36" si="3">D35/$O35</f>
        <v>0.34652173913043477</v>
      </c>
      <c r="E36" s="127">
        <f t="shared" si="3"/>
        <v>0.12434782608695652</v>
      </c>
      <c r="F36" s="127">
        <f t="shared" si="3"/>
        <v>3.9130434782608699E-3</v>
      </c>
      <c r="G36" s="127">
        <f t="shared" si="3"/>
        <v>2.1739130434782609E-3</v>
      </c>
      <c r="H36" s="127">
        <f t="shared" si="3"/>
        <v>0.13043478260869565</v>
      </c>
      <c r="I36" s="127">
        <f t="shared" si="3"/>
        <v>0.11739130434782609</v>
      </c>
      <c r="J36" s="127">
        <f t="shared" si="3"/>
        <v>0.16956521739130434</v>
      </c>
      <c r="K36" s="127">
        <f t="shared" si="3"/>
        <v>0.51608695652173908</v>
      </c>
      <c r="L36" s="127">
        <f t="shared" si="3"/>
        <v>5.9565217391304347E-2</v>
      </c>
      <c r="M36" s="127">
        <f t="shared" si="3"/>
        <v>0</v>
      </c>
      <c r="N36" s="127">
        <f t="shared" si="3"/>
        <v>6.956521739130435E-3</v>
      </c>
      <c r="O36" s="127">
        <f t="shared" si="3"/>
        <v>1</v>
      </c>
    </row>
    <row r="37" spans="1:17" x14ac:dyDescent="0.25">
      <c r="B37" s="2"/>
      <c r="C37" s="2"/>
      <c r="D37" s="2"/>
    </row>
    <row r="38" spans="1:17" ht="17.100000000000001" customHeight="1" x14ac:dyDescent="0.3">
      <c r="A38" s="427" t="s">
        <v>43</v>
      </c>
      <c r="B38" s="405"/>
      <c r="C38" s="406"/>
      <c r="D38" s="402" t="s">
        <v>35</v>
      </c>
      <c r="E38" s="437" t="s">
        <v>246</v>
      </c>
      <c r="F38" s="437"/>
      <c r="G38" s="437"/>
      <c r="H38" s="437"/>
      <c r="I38" s="437"/>
      <c r="J38" s="437"/>
      <c r="K38" s="437"/>
      <c r="L38" s="437"/>
      <c r="M38" s="437"/>
      <c r="N38" s="437"/>
      <c r="O38" s="407" t="s">
        <v>39</v>
      </c>
      <c r="P38" s="407" t="s">
        <v>211</v>
      </c>
      <c r="Q38" s="366" t="s">
        <v>33</v>
      </c>
    </row>
    <row r="39" spans="1:17" ht="15.75" customHeight="1" x14ac:dyDescent="0.25">
      <c r="A39" s="431" t="s">
        <v>123</v>
      </c>
      <c r="B39" s="425" t="s">
        <v>25</v>
      </c>
      <c r="C39" s="425" t="s">
        <v>26</v>
      </c>
      <c r="D39" s="360"/>
      <c r="E39" s="447"/>
      <c r="F39" s="416"/>
      <c r="G39" s="421"/>
      <c r="H39" s="416"/>
      <c r="I39" s="7"/>
      <c r="J39" s="7"/>
      <c r="K39" s="7"/>
      <c r="L39" s="7"/>
      <c r="M39" s="43"/>
      <c r="N39" s="96"/>
      <c r="O39" s="408"/>
      <c r="P39" s="408"/>
      <c r="Q39" s="367"/>
    </row>
    <row r="40" spans="1:17" ht="15.75" x14ac:dyDescent="0.25">
      <c r="A40" s="432"/>
      <c r="B40" s="360"/>
      <c r="C40" s="360"/>
      <c r="D40" s="360"/>
      <c r="E40" s="448"/>
      <c r="F40" s="418"/>
      <c r="G40" s="422"/>
      <c r="H40" s="418"/>
      <c r="I40" s="7"/>
      <c r="J40" s="7"/>
      <c r="K40" s="7"/>
      <c r="L40" s="7"/>
      <c r="M40" s="7"/>
      <c r="N40" s="12"/>
      <c r="O40" s="408"/>
      <c r="P40" s="408"/>
      <c r="Q40" s="367"/>
    </row>
    <row r="41" spans="1:17" ht="15.75" x14ac:dyDescent="0.25">
      <c r="A41" s="432"/>
      <c r="B41" s="360"/>
      <c r="C41" s="360"/>
      <c r="D41" s="360"/>
      <c r="E41" s="449"/>
      <c r="F41" s="450"/>
      <c r="G41" s="451"/>
      <c r="H41" s="450"/>
      <c r="I41" s="8"/>
      <c r="J41" s="8"/>
      <c r="K41" s="8"/>
      <c r="L41" s="8"/>
      <c r="M41" s="8"/>
      <c r="N41" s="13"/>
      <c r="O41" s="408"/>
      <c r="P41" s="408"/>
      <c r="Q41" s="367"/>
    </row>
    <row r="42" spans="1:17" ht="17.45" customHeight="1" x14ac:dyDescent="0.25">
      <c r="A42" s="433"/>
      <c r="B42" s="360"/>
      <c r="C42" s="426"/>
      <c r="D42" s="455"/>
      <c r="E42" s="452" t="s">
        <v>0</v>
      </c>
      <c r="F42" s="453"/>
      <c r="G42" s="454" t="s">
        <v>2</v>
      </c>
      <c r="H42" s="453"/>
      <c r="I42" s="294" t="s">
        <v>3</v>
      </c>
      <c r="J42" s="294" t="s">
        <v>5</v>
      </c>
      <c r="K42" s="294" t="s">
        <v>6</v>
      </c>
      <c r="L42" s="294" t="s">
        <v>7</v>
      </c>
      <c r="M42" s="294" t="s">
        <v>32</v>
      </c>
      <c r="N42" s="295" t="s">
        <v>40</v>
      </c>
      <c r="O42" s="409"/>
      <c r="P42" s="409"/>
      <c r="Q42" s="368"/>
    </row>
    <row r="43" spans="1:17" s="128" customFormat="1" ht="17.45" customHeight="1" x14ac:dyDescent="0.25">
      <c r="A43" s="434" t="s">
        <v>133</v>
      </c>
      <c r="B43" s="428">
        <v>9</v>
      </c>
      <c r="C43" s="434">
        <v>11</v>
      </c>
      <c r="D43" s="162">
        <v>797</v>
      </c>
      <c r="E43" s="411">
        <f>ROUND(G35/2,0)+E35</f>
        <v>289</v>
      </c>
      <c r="F43" s="412"/>
      <c r="G43" s="411">
        <f>INT(G35/2)+F35</f>
        <v>11</v>
      </c>
      <c r="H43" s="412"/>
      <c r="I43" s="125">
        <v>270</v>
      </c>
      <c r="J43" s="125">
        <v>390</v>
      </c>
      <c r="K43" s="125">
        <v>1187</v>
      </c>
      <c r="L43" s="125">
        <v>137</v>
      </c>
      <c r="M43" s="125">
        <v>0</v>
      </c>
      <c r="N43" s="125">
        <v>16</v>
      </c>
      <c r="O43" s="156">
        <f>INT(SUM(E43:N43))</f>
        <v>2300</v>
      </c>
      <c r="P43" s="125">
        <f>P35</f>
        <v>3419</v>
      </c>
      <c r="Q43" s="175">
        <f>O43/P43</f>
        <v>0.67271131909915183</v>
      </c>
    </row>
    <row r="44" spans="1:17" s="128" customFormat="1" ht="17.45" customHeight="1" x14ac:dyDescent="0.25">
      <c r="A44" s="435"/>
      <c r="B44" s="428"/>
      <c r="C44" s="435"/>
      <c r="D44" s="127">
        <v>0.34652173913043477</v>
      </c>
      <c r="E44" s="445">
        <v>0.12565217391304348</v>
      </c>
      <c r="F44" s="446"/>
      <c r="G44" s="445">
        <v>4.7826086956521737E-3</v>
      </c>
      <c r="H44" s="446"/>
      <c r="I44" s="127">
        <v>0.11739130434782609</v>
      </c>
      <c r="J44" s="127">
        <v>0.16956521739130434</v>
      </c>
      <c r="K44" s="127">
        <v>0.51608695652173908</v>
      </c>
      <c r="L44" s="127">
        <v>5.9565217391304347E-2</v>
      </c>
      <c r="M44" s="127">
        <v>0</v>
      </c>
      <c r="N44" s="127">
        <v>6.956521739130435E-3</v>
      </c>
      <c r="O44" s="127">
        <v>1</v>
      </c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  <row r="2423" spans="2:4" x14ac:dyDescent="0.25">
      <c r="B2423" s="2"/>
      <c r="C2423" s="2"/>
      <c r="D2423" s="2"/>
    </row>
    <row r="2424" spans="2:4" x14ac:dyDescent="0.25">
      <c r="B2424" s="2"/>
      <c r="C2424" s="2"/>
      <c r="D2424" s="2"/>
    </row>
    <row r="2425" spans="2:4" x14ac:dyDescent="0.25">
      <c r="B2425" s="2"/>
      <c r="C2425" s="2"/>
      <c r="D2425" s="2"/>
    </row>
    <row r="2426" spans="2:4" x14ac:dyDescent="0.25">
      <c r="B2426" s="2"/>
      <c r="C2426" s="2"/>
      <c r="D2426" s="2"/>
    </row>
    <row r="2427" spans="2:4" x14ac:dyDescent="0.25">
      <c r="B2427" s="2"/>
      <c r="C2427" s="2"/>
      <c r="D2427" s="2"/>
    </row>
    <row r="2428" spans="2:4" x14ac:dyDescent="0.25">
      <c r="B2428" s="2"/>
      <c r="C2428" s="2"/>
      <c r="D2428" s="2"/>
    </row>
    <row r="2429" spans="2:4" x14ac:dyDescent="0.25">
      <c r="B2429" s="2"/>
      <c r="C2429" s="2"/>
      <c r="D2429" s="2"/>
    </row>
    <row r="2430" spans="2:4" x14ac:dyDescent="0.25">
      <c r="B2430" s="2"/>
      <c r="C2430" s="2"/>
      <c r="D2430" s="2"/>
    </row>
    <row r="2431" spans="2:4" x14ac:dyDescent="0.25">
      <c r="B2431" s="2"/>
      <c r="C2431" s="2"/>
      <c r="D2431" s="2"/>
    </row>
    <row r="2432" spans="2:4" x14ac:dyDescent="0.25">
      <c r="B2432" s="2"/>
      <c r="C2432" s="2"/>
      <c r="D2432" s="2"/>
    </row>
    <row r="2433" spans="2:4" x14ac:dyDescent="0.25">
      <c r="B2433" s="2"/>
      <c r="C2433" s="2"/>
      <c r="D2433" s="2"/>
    </row>
    <row r="2434" spans="2:4" x14ac:dyDescent="0.25">
      <c r="B2434" s="2"/>
      <c r="C2434" s="2"/>
      <c r="D2434" s="2"/>
    </row>
    <row r="2435" spans="2:4" x14ac:dyDescent="0.25">
      <c r="B2435" s="2"/>
      <c r="C2435" s="2"/>
      <c r="D2435" s="2"/>
    </row>
    <row r="2436" spans="2:4" x14ac:dyDescent="0.25">
      <c r="B2436" s="2"/>
      <c r="C2436" s="2"/>
      <c r="D2436" s="2"/>
    </row>
    <row r="2437" spans="2:4" x14ac:dyDescent="0.25">
      <c r="B2437" s="2"/>
      <c r="C2437" s="2"/>
      <c r="D2437" s="2"/>
    </row>
    <row r="2438" spans="2:4" x14ac:dyDescent="0.25">
      <c r="B2438" s="2"/>
      <c r="C2438" s="2"/>
      <c r="D2438" s="2"/>
    </row>
    <row r="2439" spans="2:4" x14ac:dyDescent="0.25">
      <c r="B2439" s="2"/>
      <c r="C2439" s="2"/>
      <c r="D2439" s="2"/>
    </row>
    <row r="2440" spans="2:4" x14ac:dyDescent="0.25">
      <c r="B2440" s="2"/>
      <c r="C2440" s="2"/>
      <c r="D2440" s="2"/>
    </row>
    <row r="2441" spans="2:4" x14ac:dyDescent="0.25">
      <c r="B2441" s="2"/>
      <c r="C2441" s="2"/>
      <c r="D2441" s="2"/>
    </row>
    <row r="2442" spans="2:4" x14ac:dyDescent="0.25">
      <c r="B2442" s="2"/>
      <c r="C2442" s="2"/>
      <c r="D2442" s="2"/>
    </row>
    <row r="2443" spans="2:4" x14ac:dyDescent="0.25">
      <c r="B2443" s="2"/>
      <c r="C2443" s="2"/>
      <c r="D2443" s="2"/>
    </row>
    <row r="2444" spans="2:4" x14ac:dyDescent="0.25">
      <c r="B2444" s="2"/>
      <c r="C2444" s="2"/>
      <c r="D2444" s="2"/>
    </row>
    <row r="2445" spans="2:4" x14ac:dyDescent="0.25">
      <c r="B2445" s="2"/>
      <c r="C2445" s="2"/>
      <c r="D2445" s="2"/>
    </row>
    <row r="2446" spans="2:4" x14ac:dyDescent="0.25">
      <c r="B2446" s="2"/>
      <c r="C2446" s="2"/>
      <c r="D2446" s="2"/>
    </row>
    <row r="2447" spans="2:4" x14ac:dyDescent="0.25">
      <c r="B2447" s="2"/>
      <c r="C2447" s="2"/>
      <c r="D2447" s="2"/>
    </row>
    <row r="2448" spans="2:4" x14ac:dyDescent="0.25">
      <c r="B2448" s="2"/>
      <c r="C2448" s="2"/>
      <c r="D2448" s="2"/>
    </row>
    <row r="2449" spans="2:4" x14ac:dyDescent="0.25">
      <c r="B2449" s="2"/>
      <c r="C2449" s="2"/>
      <c r="D2449" s="2"/>
    </row>
    <row r="2450" spans="2:4" x14ac:dyDescent="0.25">
      <c r="B2450" s="2"/>
      <c r="C2450" s="2"/>
      <c r="D2450" s="2"/>
    </row>
    <row r="2451" spans="2:4" x14ac:dyDescent="0.25">
      <c r="B2451" s="2"/>
      <c r="C2451" s="2"/>
      <c r="D2451" s="2"/>
    </row>
    <row r="2452" spans="2:4" x14ac:dyDescent="0.25">
      <c r="B2452" s="2"/>
      <c r="C2452" s="2"/>
      <c r="D2452" s="2"/>
    </row>
    <row r="2453" spans="2:4" x14ac:dyDescent="0.25">
      <c r="B2453" s="2"/>
      <c r="C2453" s="2"/>
      <c r="D2453" s="2"/>
    </row>
    <row r="2454" spans="2:4" x14ac:dyDescent="0.25">
      <c r="B2454" s="2"/>
      <c r="C2454" s="2"/>
      <c r="D2454" s="2"/>
    </row>
    <row r="2455" spans="2:4" x14ac:dyDescent="0.25">
      <c r="B2455" s="2"/>
      <c r="C2455" s="2"/>
      <c r="D2455" s="2"/>
    </row>
    <row r="2456" spans="2:4" x14ac:dyDescent="0.25">
      <c r="B2456" s="2"/>
      <c r="C2456" s="2"/>
      <c r="D2456" s="2"/>
    </row>
    <row r="2457" spans="2:4" x14ac:dyDescent="0.25">
      <c r="B2457" s="2"/>
      <c r="C2457" s="2"/>
      <c r="D2457" s="2"/>
    </row>
    <row r="2458" spans="2:4" x14ac:dyDescent="0.25">
      <c r="B2458" s="2"/>
      <c r="C2458" s="2"/>
      <c r="D2458" s="2"/>
    </row>
    <row r="2459" spans="2:4" x14ac:dyDescent="0.25">
      <c r="B2459" s="2"/>
      <c r="C2459" s="2"/>
      <c r="D2459" s="2"/>
    </row>
    <row r="2460" spans="2:4" x14ac:dyDescent="0.25">
      <c r="B2460" s="2"/>
      <c r="C2460" s="2"/>
      <c r="D2460" s="2"/>
    </row>
  </sheetData>
  <sortState ref="A9:I19">
    <sortCondition ref="B9:B19"/>
    <sortCondition ref="C9:C19"/>
  </sortState>
  <mergeCells count="40">
    <mergeCell ref="B5:C7"/>
    <mergeCell ref="A35:A36"/>
    <mergeCell ref="B35:B36"/>
    <mergeCell ref="A39:A42"/>
    <mergeCell ref="B39:B42"/>
    <mergeCell ref="A30:C30"/>
    <mergeCell ref="C31:C34"/>
    <mergeCell ref="C35:C36"/>
    <mergeCell ref="A31:A34"/>
    <mergeCell ref="B31:B34"/>
    <mergeCell ref="A43:A44"/>
    <mergeCell ref="B43:B44"/>
    <mergeCell ref="G44:H44"/>
    <mergeCell ref="E39:F41"/>
    <mergeCell ref="G39:H41"/>
    <mergeCell ref="E42:F42"/>
    <mergeCell ref="G42:H42"/>
    <mergeCell ref="E43:F43"/>
    <mergeCell ref="G43:H43"/>
    <mergeCell ref="E44:F44"/>
    <mergeCell ref="D38:D42"/>
    <mergeCell ref="C43:C44"/>
    <mergeCell ref="A38:C38"/>
    <mergeCell ref="C39:C42"/>
    <mergeCell ref="E38:N38"/>
    <mergeCell ref="O38:O42"/>
    <mergeCell ref="P38:P42"/>
    <mergeCell ref="Q38:Q42"/>
    <mergeCell ref="O4:O8"/>
    <mergeCell ref="P4:P8"/>
    <mergeCell ref="Q4:Q8"/>
    <mergeCell ref="O30:O34"/>
    <mergeCell ref="P30:P34"/>
    <mergeCell ref="Q30:Q34"/>
    <mergeCell ref="D30:D34"/>
    <mergeCell ref="E30:N30"/>
    <mergeCell ref="H5:H6"/>
    <mergeCell ref="E4:N4"/>
    <mergeCell ref="D4:D8"/>
    <mergeCell ref="H31:H32"/>
  </mergeCells>
  <conditionalFormatting sqref="H10:L10">
    <cfRule type="cellIs" dxfId="2846" priority="21" operator="equal">
      <formula>LARGE($H10:$L10,2)</formula>
    </cfRule>
    <cfRule type="cellIs" dxfId="2845" priority="22" operator="equal">
      <formula>LARGE($H10:$L10,1)</formula>
    </cfRule>
  </conditionalFormatting>
  <conditionalFormatting sqref="H12:L12">
    <cfRule type="cellIs" dxfId="2844" priority="19" operator="equal">
      <formula>LARGE($H12:$L12,2)</formula>
    </cfRule>
    <cfRule type="cellIs" dxfId="2843" priority="20" operator="equal">
      <formula>LARGE($H12:$L12,1)</formula>
    </cfRule>
  </conditionalFormatting>
  <conditionalFormatting sqref="H14:L14">
    <cfRule type="cellIs" dxfId="2842" priority="17" operator="equal">
      <formula>LARGE($H14:$L14,2)</formula>
    </cfRule>
    <cfRule type="cellIs" dxfId="2841" priority="18" operator="equal">
      <formula>LARGE($H14:$L14,1)</formula>
    </cfRule>
  </conditionalFormatting>
  <conditionalFormatting sqref="H16:L16">
    <cfRule type="cellIs" dxfId="2840" priority="15" operator="equal">
      <formula>LARGE($H16:$L16,2)</formula>
    </cfRule>
    <cfRule type="cellIs" dxfId="2839" priority="16" operator="equal">
      <formula>LARGE($H16:$L16,1)</formula>
    </cfRule>
  </conditionalFormatting>
  <conditionalFormatting sqref="H18:L18">
    <cfRule type="cellIs" dxfId="2838" priority="13" operator="equal">
      <formula>LARGE($H18:$L18,2)</formula>
    </cfRule>
    <cfRule type="cellIs" dxfId="2837" priority="14" operator="equal">
      <formula>LARGE($H18:$L18,1)</formula>
    </cfRule>
  </conditionalFormatting>
  <conditionalFormatting sqref="H20:L20">
    <cfRule type="cellIs" dxfId="2836" priority="11" operator="equal">
      <formula>LARGE($H20:$L20,2)</formula>
    </cfRule>
    <cfRule type="cellIs" dxfId="2835" priority="12" operator="equal">
      <formula>LARGE($H20:$L20,1)</formula>
    </cfRule>
  </conditionalFormatting>
  <conditionalFormatting sqref="H24:L24">
    <cfRule type="cellIs" dxfId="2834" priority="9" operator="equal">
      <formula>LARGE($H24:$L24,2)</formula>
    </cfRule>
    <cfRule type="cellIs" dxfId="2833" priority="10" operator="equal">
      <formula>LARGE($H24:$L24,1)</formula>
    </cfRule>
  </conditionalFormatting>
  <conditionalFormatting sqref="H26:L26">
    <cfRule type="cellIs" dxfId="2832" priority="7" operator="equal">
      <formula>LARGE($H26:$L26,2)</formula>
    </cfRule>
    <cfRule type="cellIs" dxfId="2831" priority="8" operator="equal">
      <formula>LARGE($H26:$L26,1)</formula>
    </cfRule>
  </conditionalFormatting>
  <conditionalFormatting sqref="H35:L35">
    <cfRule type="cellIs" dxfId="2830" priority="3" operator="equal">
      <formula>LARGE($H35:$L35,2)</formula>
    </cfRule>
    <cfRule type="cellIs" dxfId="2829" priority="4" operator="equal">
      <formula>LARGE($H35:$L35,1)</formula>
    </cfRule>
  </conditionalFormatting>
  <conditionalFormatting sqref="H28:L28">
    <cfRule type="cellIs" dxfId="2828" priority="5" operator="equal">
      <formula>LARGE($H28:$L28,2)</formula>
    </cfRule>
    <cfRule type="cellIs" dxfId="2827" priority="6" operator="equal">
      <formula>LARGE($H28:$L28,1)</formula>
    </cfRule>
  </conditionalFormatting>
  <conditionalFormatting sqref="E43:L43">
    <cfRule type="cellIs" dxfId="2826" priority="1" operator="equal">
      <formula>LARGE($E43:$L43,2)</formula>
    </cfRule>
    <cfRule type="cellIs" dxfId="2825" priority="2" operator="equal">
      <formula>LARGE($E43:$L43,1)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498"/>
  <sheetViews>
    <sheetView view="pageBreakPreview" zoomScaleSheetLayoutView="100" workbookViewId="0">
      <selection activeCell="V11" sqref="V11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9.7109375" customWidth="1"/>
    <col min="7" max="8" width="10.5703125" customWidth="1"/>
    <col min="9" max="10" width="10" customWidth="1"/>
    <col min="11" max="11" width="10.28515625" customWidth="1"/>
    <col min="12" max="14" width="10.42578125" customWidth="1"/>
    <col min="15" max="16" width="10" customWidth="1"/>
    <col min="17" max="19" width="11.7109375" customWidth="1"/>
  </cols>
  <sheetData>
    <row r="1" spans="1:19" ht="25.5" customHeight="1" x14ac:dyDescent="0.25">
      <c r="C1" s="282" t="s">
        <v>249</v>
      </c>
      <c r="D1" s="24"/>
      <c r="E1" s="24"/>
      <c r="F1" s="24"/>
      <c r="G1" s="24"/>
      <c r="H1" s="24"/>
      <c r="I1" s="24"/>
      <c r="J1" s="24"/>
    </row>
    <row r="2" spans="1:19" ht="15" customHeight="1" x14ac:dyDescent="0.25">
      <c r="C2" s="38" t="s">
        <v>135</v>
      </c>
      <c r="D2" s="25"/>
      <c r="E2" s="25"/>
      <c r="F2" s="25"/>
      <c r="G2" s="25"/>
      <c r="H2" s="25"/>
      <c r="I2" s="25"/>
      <c r="J2" s="25"/>
    </row>
    <row r="3" spans="1:19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9" ht="17.100000000000001" customHeight="1" x14ac:dyDescent="0.3">
      <c r="B4" s="1"/>
      <c r="C4" s="1"/>
      <c r="D4" s="359" t="s">
        <v>35</v>
      </c>
      <c r="E4" s="436" t="s">
        <v>240</v>
      </c>
      <c r="F4" s="437"/>
      <c r="G4" s="437"/>
      <c r="H4" s="437"/>
      <c r="I4" s="437"/>
      <c r="J4" s="437"/>
      <c r="K4" s="437"/>
      <c r="L4" s="437"/>
      <c r="M4" s="437"/>
      <c r="N4" s="437"/>
      <c r="O4" s="437"/>
      <c r="P4" s="438"/>
      <c r="Q4" s="407" t="s">
        <v>39</v>
      </c>
      <c r="R4" s="407" t="s">
        <v>211</v>
      </c>
      <c r="S4" s="366" t="s">
        <v>33</v>
      </c>
    </row>
    <row r="5" spans="1:19" ht="15.75" customHeight="1" x14ac:dyDescent="0.25">
      <c r="B5" s="423" t="s">
        <v>231</v>
      </c>
      <c r="C5" s="443"/>
      <c r="D5" s="360"/>
      <c r="E5" s="14"/>
      <c r="F5" s="7"/>
      <c r="G5" s="52" t="s">
        <v>38</v>
      </c>
      <c r="H5" s="410" t="s">
        <v>34</v>
      </c>
      <c r="I5" s="35"/>
      <c r="J5" s="7"/>
      <c r="K5" s="7"/>
      <c r="L5" s="7"/>
      <c r="M5" s="7"/>
      <c r="N5" s="3"/>
      <c r="O5" s="43"/>
      <c r="P5" s="96"/>
      <c r="Q5" s="408"/>
      <c r="R5" s="408"/>
      <c r="S5" s="367"/>
    </row>
    <row r="6" spans="1:19" ht="15.75" x14ac:dyDescent="0.25">
      <c r="B6" s="423"/>
      <c r="C6" s="443"/>
      <c r="D6" s="360"/>
      <c r="E6" s="14"/>
      <c r="F6" s="7"/>
      <c r="G6" s="7"/>
      <c r="H6" s="410"/>
      <c r="I6" s="35"/>
      <c r="J6" s="7"/>
      <c r="K6" s="7"/>
      <c r="L6" s="7"/>
      <c r="M6" s="7"/>
      <c r="N6" s="3"/>
      <c r="O6" s="7"/>
      <c r="P6" s="12"/>
      <c r="Q6" s="408"/>
      <c r="R6" s="408"/>
      <c r="S6" s="367"/>
    </row>
    <row r="7" spans="1:19" ht="15.75" x14ac:dyDescent="0.25">
      <c r="B7" s="424"/>
      <c r="C7" s="444"/>
      <c r="D7" s="360"/>
      <c r="E7" s="15"/>
      <c r="F7" s="8"/>
      <c r="G7" s="8"/>
      <c r="H7" s="8"/>
      <c r="I7" s="35"/>
      <c r="J7" s="7"/>
      <c r="K7" s="8"/>
      <c r="L7" s="8"/>
      <c r="M7" s="8"/>
      <c r="N7" s="3"/>
      <c r="O7" s="8"/>
      <c r="P7" s="13"/>
      <c r="Q7" s="408"/>
      <c r="R7" s="408"/>
      <c r="S7" s="367"/>
    </row>
    <row r="8" spans="1:19" ht="25.5" customHeight="1" x14ac:dyDescent="0.25">
      <c r="A8" s="279" t="s">
        <v>123</v>
      </c>
      <c r="B8" s="280" t="s">
        <v>36</v>
      </c>
      <c r="C8" s="280" t="s">
        <v>31</v>
      </c>
      <c r="D8" s="403"/>
      <c r="E8" s="297" t="s">
        <v>0</v>
      </c>
      <c r="F8" s="298" t="s">
        <v>2</v>
      </c>
      <c r="G8" s="298" t="s">
        <v>8</v>
      </c>
      <c r="H8" s="298" t="s">
        <v>34</v>
      </c>
      <c r="I8" s="298" t="s">
        <v>1</v>
      </c>
      <c r="J8" s="298" t="s">
        <v>4</v>
      </c>
      <c r="K8" s="298" t="s">
        <v>5</v>
      </c>
      <c r="L8" s="298" t="s">
        <v>6</v>
      </c>
      <c r="M8" s="298" t="s">
        <v>7</v>
      </c>
      <c r="N8" s="298" t="s">
        <v>212</v>
      </c>
      <c r="O8" s="294" t="s">
        <v>32</v>
      </c>
      <c r="P8" s="295" t="s">
        <v>40</v>
      </c>
      <c r="Q8" s="409"/>
      <c r="R8" s="409"/>
      <c r="S8" s="368"/>
    </row>
    <row r="9" spans="1:19" s="30" customFormat="1" ht="14.25" customHeight="1" x14ac:dyDescent="0.25">
      <c r="A9" s="53">
        <v>1</v>
      </c>
      <c r="B9" s="54">
        <v>66</v>
      </c>
      <c r="C9" s="55" t="s">
        <v>126</v>
      </c>
      <c r="D9" s="131">
        <f t="shared" ref="D9:D40" si="0">(LARGE(H9:N9,1)-LARGE(H9:N9,2))</f>
        <v>18</v>
      </c>
      <c r="E9" s="132">
        <v>60</v>
      </c>
      <c r="F9" s="132">
        <v>52</v>
      </c>
      <c r="G9" s="132">
        <v>15</v>
      </c>
      <c r="H9" s="132">
        <v>127</v>
      </c>
      <c r="I9" s="132">
        <v>145</v>
      </c>
      <c r="J9" s="132">
        <v>0</v>
      </c>
      <c r="K9" s="132">
        <v>6</v>
      </c>
      <c r="L9" s="132">
        <v>0</v>
      </c>
      <c r="M9" s="132">
        <v>52</v>
      </c>
      <c r="N9" s="132">
        <v>36</v>
      </c>
      <c r="O9" s="132">
        <v>0</v>
      </c>
      <c r="P9" s="132">
        <v>2</v>
      </c>
      <c r="Q9" s="132">
        <v>368</v>
      </c>
      <c r="R9" s="132">
        <v>628</v>
      </c>
      <c r="S9" s="133">
        <f t="shared" ref="S9:S40" si="1">Q9/R9</f>
        <v>0.5859872611464968</v>
      </c>
    </row>
    <row r="10" spans="1:19" s="30" customFormat="1" ht="14.25" customHeight="1" x14ac:dyDescent="0.25">
      <c r="A10" s="71">
        <v>2</v>
      </c>
      <c r="B10" s="72">
        <v>66</v>
      </c>
      <c r="C10" s="73" t="s">
        <v>128</v>
      </c>
      <c r="D10" s="134">
        <f t="shared" si="0"/>
        <v>44</v>
      </c>
      <c r="E10" s="135">
        <v>75</v>
      </c>
      <c r="F10" s="135">
        <v>47</v>
      </c>
      <c r="G10" s="135">
        <v>40</v>
      </c>
      <c r="H10" s="135">
        <v>162</v>
      </c>
      <c r="I10" s="135">
        <v>118</v>
      </c>
      <c r="J10" s="135">
        <v>0</v>
      </c>
      <c r="K10" s="135">
        <v>5</v>
      </c>
      <c r="L10" s="135">
        <v>0</v>
      </c>
      <c r="M10" s="135">
        <v>73</v>
      </c>
      <c r="N10" s="135">
        <v>34</v>
      </c>
      <c r="O10" s="135">
        <v>4</v>
      </c>
      <c r="P10" s="135">
        <v>11</v>
      </c>
      <c r="Q10" s="135">
        <v>407</v>
      </c>
      <c r="R10" s="135">
        <v>628</v>
      </c>
      <c r="S10" s="136">
        <f t="shared" si="1"/>
        <v>0.64808917197452232</v>
      </c>
    </row>
    <row r="11" spans="1:19" s="30" customFormat="1" ht="14.25" customHeight="1" x14ac:dyDescent="0.25">
      <c r="A11" s="65">
        <v>3</v>
      </c>
      <c r="B11" s="66">
        <v>66</v>
      </c>
      <c r="C11" s="67" t="s">
        <v>129</v>
      </c>
      <c r="D11" s="140">
        <f t="shared" si="0"/>
        <v>25</v>
      </c>
      <c r="E11" s="141">
        <v>70</v>
      </c>
      <c r="F11" s="141">
        <v>63</v>
      </c>
      <c r="G11" s="141">
        <v>23</v>
      </c>
      <c r="H11" s="141">
        <v>156</v>
      </c>
      <c r="I11" s="141">
        <v>131</v>
      </c>
      <c r="J11" s="141">
        <v>2</v>
      </c>
      <c r="K11" s="141">
        <v>4</v>
      </c>
      <c r="L11" s="141">
        <v>0</v>
      </c>
      <c r="M11" s="141">
        <v>62</v>
      </c>
      <c r="N11" s="141">
        <v>27</v>
      </c>
      <c r="O11" s="141">
        <v>2</v>
      </c>
      <c r="P11" s="141">
        <v>2</v>
      </c>
      <c r="Q11" s="141">
        <v>386</v>
      </c>
      <c r="R11" s="141">
        <v>627</v>
      </c>
      <c r="S11" s="142">
        <f t="shared" si="1"/>
        <v>0.61562998405103664</v>
      </c>
    </row>
    <row r="12" spans="1:19" s="30" customFormat="1" ht="14.25" customHeight="1" x14ac:dyDescent="0.25">
      <c r="A12" s="59" t="s">
        <v>136</v>
      </c>
      <c r="B12" s="60">
        <v>66</v>
      </c>
      <c r="C12" s="61" t="s">
        <v>12</v>
      </c>
      <c r="D12" s="137">
        <f t="shared" si="0"/>
        <v>51</v>
      </c>
      <c r="E12" s="138">
        <v>205</v>
      </c>
      <c r="F12" s="138">
        <v>162</v>
      </c>
      <c r="G12" s="138">
        <v>78</v>
      </c>
      <c r="H12" s="138">
        <v>445</v>
      </c>
      <c r="I12" s="138">
        <v>394</v>
      </c>
      <c r="J12" s="138">
        <v>2</v>
      </c>
      <c r="K12" s="138">
        <v>15</v>
      </c>
      <c r="L12" s="138">
        <v>0</v>
      </c>
      <c r="M12" s="138">
        <v>187</v>
      </c>
      <c r="N12" s="138">
        <v>97</v>
      </c>
      <c r="O12" s="138">
        <v>6</v>
      </c>
      <c r="P12" s="138">
        <v>15</v>
      </c>
      <c r="Q12" s="138">
        <v>1161</v>
      </c>
      <c r="R12" s="138">
        <v>1883</v>
      </c>
      <c r="S12" s="139">
        <f t="shared" si="1"/>
        <v>0.61656930430164636</v>
      </c>
    </row>
    <row r="13" spans="1:19" s="30" customFormat="1" ht="14.25" customHeight="1" x14ac:dyDescent="0.25">
      <c r="A13" s="65">
        <v>4</v>
      </c>
      <c r="B13" s="66">
        <v>67</v>
      </c>
      <c r="C13" s="67" t="s">
        <v>126</v>
      </c>
      <c r="D13" s="140">
        <f t="shared" si="0"/>
        <v>58</v>
      </c>
      <c r="E13" s="141">
        <v>83</v>
      </c>
      <c r="F13" s="141">
        <v>49</v>
      </c>
      <c r="G13" s="141">
        <v>46</v>
      </c>
      <c r="H13" s="141">
        <v>178</v>
      </c>
      <c r="I13" s="141">
        <v>120</v>
      </c>
      <c r="J13" s="141">
        <v>1</v>
      </c>
      <c r="K13" s="141">
        <v>5</v>
      </c>
      <c r="L13" s="141">
        <v>1</v>
      </c>
      <c r="M13" s="141">
        <v>64</v>
      </c>
      <c r="N13" s="141">
        <v>26</v>
      </c>
      <c r="O13" s="141">
        <v>1</v>
      </c>
      <c r="P13" s="141">
        <v>12</v>
      </c>
      <c r="Q13" s="141">
        <v>408</v>
      </c>
      <c r="R13" s="141">
        <v>649</v>
      </c>
      <c r="S13" s="142">
        <f t="shared" si="1"/>
        <v>0.62865947611710327</v>
      </c>
    </row>
    <row r="14" spans="1:19" s="30" customFormat="1" ht="14.25" customHeight="1" x14ac:dyDescent="0.25">
      <c r="A14" s="71">
        <v>5</v>
      </c>
      <c r="B14" s="72">
        <v>67</v>
      </c>
      <c r="C14" s="73" t="s">
        <v>128</v>
      </c>
      <c r="D14" s="134">
        <f t="shared" si="0"/>
        <v>62</v>
      </c>
      <c r="E14" s="135">
        <v>89</v>
      </c>
      <c r="F14" s="135">
        <v>69</v>
      </c>
      <c r="G14" s="135">
        <v>35</v>
      </c>
      <c r="H14" s="135">
        <v>193</v>
      </c>
      <c r="I14" s="135">
        <v>131</v>
      </c>
      <c r="J14" s="135">
        <v>1</v>
      </c>
      <c r="K14" s="135">
        <v>7</v>
      </c>
      <c r="L14" s="135">
        <v>0</v>
      </c>
      <c r="M14" s="135">
        <v>71</v>
      </c>
      <c r="N14" s="135">
        <v>25</v>
      </c>
      <c r="O14" s="135">
        <v>1</v>
      </c>
      <c r="P14" s="135">
        <v>13</v>
      </c>
      <c r="Q14" s="135">
        <v>442</v>
      </c>
      <c r="R14" s="135">
        <v>648</v>
      </c>
      <c r="S14" s="136">
        <f t="shared" si="1"/>
        <v>0.6820987654320988</v>
      </c>
    </row>
    <row r="15" spans="1:19" s="30" customFormat="1" ht="14.25" customHeight="1" x14ac:dyDescent="0.25">
      <c r="A15" s="59" t="s">
        <v>136</v>
      </c>
      <c r="B15" s="60">
        <v>67</v>
      </c>
      <c r="C15" s="61" t="s">
        <v>11</v>
      </c>
      <c r="D15" s="137">
        <f t="shared" si="0"/>
        <v>120</v>
      </c>
      <c r="E15" s="138">
        <v>172</v>
      </c>
      <c r="F15" s="138">
        <v>118</v>
      </c>
      <c r="G15" s="138">
        <v>81</v>
      </c>
      <c r="H15" s="138">
        <v>371</v>
      </c>
      <c r="I15" s="138">
        <v>251</v>
      </c>
      <c r="J15" s="138">
        <v>2</v>
      </c>
      <c r="K15" s="138">
        <v>12</v>
      </c>
      <c r="L15" s="138">
        <v>1</v>
      </c>
      <c r="M15" s="138">
        <v>135</v>
      </c>
      <c r="N15" s="138">
        <v>51</v>
      </c>
      <c r="O15" s="138">
        <v>2</v>
      </c>
      <c r="P15" s="138">
        <v>25</v>
      </c>
      <c r="Q15" s="138">
        <v>850</v>
      </c>
      <c r="R15" s="138">
        <v>1297</v>
      </c>
      <c r="S15" s="139">
        <f t="shared" si="1"/>
        <v>0.65535851966075565</v>
      </c>
    </row>
    <row r="16" spans="1:19" s="30" customFormat="1" ht="14.25" customHeight="1" x14ac:dyDescent="0.25">
      <c r="A16" s="71">
        <v>6</v>
      </c>
      <c r="B16" s="72">
        <v>68</v>
      </c>
      <c r="C16" s="73" t="s">
        <v>126</v>
      </c>
      <c r="D16" s="134">
        <f t="shared" si="0"/>
        <v>26</v>
      </c>
      <c r="E16" s="135">
        <v>68</v>
      </c>
      <c r="F16" s="135">
        <v>47</v>
      </c>
      <c r="G16" s="135">
        <v>25</v>
      </c>
      <c r="H16" s="135">
        <v>140</v>
      </c>
      <c r="I16" s="135">
        <v>114</v>
      </c>
      <c r="J16" s="135">
        <v>2</v>
      </c>
      <c r="K16" s="135">
        <v>5</v>
      </c>
      <c r="L16" s="135">
        <v>0</v>
      </c>
      <c r="M16" s="135">
        <v>73</v>
      </c>
      <c r="N16" s="135">
        <v>16</v>
      </c>
      <c r="O16" s="135">
        <v>0</v>
      </c>
      <c r="P16" s="135">
        <v>9</v>
      </c>
      <c r="Q16" s="135">
        <v>359</v>
      </c>
      <c r="R16" s="135">
        <v>501</v>
      </c>
      <c r="S16" s="136">
        <f t="shared" si="1"/>
        <v>0.71656686626746502</v>
      </c>
    </row>
    <row r="17" spans="1:19" s="30" customFormat="1" ht="14.25" customHeight="1" x14ac:dyDescent="0.25">
      <c r="A17" s="65">
        <v>7</v>
      </c>
      <c r="B17" s="66">
        <v>68</v>
      </c>
      <c r="C17" s="67" t="s">
        <v>128</v>
      </c>
      <c r="D17" s="140">
        <f t="shared" si="0"/>
        <v>15</v>
      </c>
      <c r="E17" s="141">
        <v>81</v>
      </c>
      <c r="F17" s="141">
        <v>47</v>
      </c>
      <c r="G17" s="141">
        <v>16</v>
      </c>
      <c r="H17" s="141">
        <v>144</v>
      </c>
      <c r="I17" s="141">
        <v>129</v>
      </c>
      <c r="J17" s="141">
        <v>7</v>
      </c>
      <c r="K17" s="141">
        <v>4</v>
      </c>
      <c r="L17" s="141">
        <v>0</v>
      </c>
      <c r="M17" s="141">
        <v>48</v>
      </c>
      <c r="N17" s="141">
        <v>18</v>
      </c>
      <c r="O17" s="141">
        <v>0</v>
      </c>
      <c r="P17" s="141">
        <v>9</v>
      </c>
      <c r="Q17" s="141">
        <v>359</v>
      </c>
      <c r="R17" s="141">
        <v>501</v>
      </c>
      <c r="S17" s="142">
        <f t="shared" si="1"/>
        <v>0.71656686626746502</v>
      </c>
    </row>
    <row r="18" spans="1:19" s="30" customFormat="1" ht="14.25" customHeight="1" x14ac:dyDescent="0.25">
      <c r="A18" s="59" t="s">
        <v>136</v>
      </c>
      <c r="B18" s="60">
        <v>68</v>
      </c>
      <c r="C18" s="61" t="s">
        <v>11</v>
      </c>
      <c r="D18" s="137">
        <f t="shared" si="0"/>
        <v>41</v>
      </c>
      <c r="E18" s="138">
        <v>149</v>
      </c>
      <c r="F18" s="138">
        <v>94</v>
      </c>
      <c r="G18" s="138">
        <v>41</v>
      </c>
      <c r="H18" s="138">
        <v>284</v>
      </c>
      <c r="I18" s="138">
        <v>243</v>
      </c>
      <c r="J18" s="138">
        <v>9</v>
      </c>
      <c r="K18" s="138">
        <v>9</v>
      </c>
      <c r="L18" s="138">
        <v>0</v>
      </c>
      <c r="M18" s="138">
        <v>121</v>
      </c>
      <c r="N18" s="138">
        <v>34</v>
      </c>
      <c r="O18" s="138">
        <v>0</v>
      </c>
      <c r="P18" s="138">
        <v>18</v>
      </c>
      <c r="Q18" s="138">
        <v>718</v>
      </c>
      <c r="R18" s="138">
        <v>1002</v>
      </c>
      <c r="S18" s="139">
        <f t="shared" si="1"/>
        <v>0.71656686626746502</v>
      </c>
    </row>
    <row r="19" spans="1:19" s="30" customFormat="1" ht="14.25" customHeight="1" x14ac:dyDescent="0.25">
      <c r="A19" s="65">
        <v>8</v>
      </c>
      <c r="B19" s="66">
        <v>69</v>
      </c>
      <c r="C19" s="67" t="s">
        <v>126</v>
      </c>
      <c r="D19" s="140">
        <f t="shared" si="0"/>
        <v>2</v>
      </c>
      <c r="E19" s="141">
        <v>76</v>
      </c>
      <c r="F19" s="141">
        <v>62</v>
      </c>
      <c r="G19" s="141">
        <v>24</v>
      </c>
      <c r="H19" s="141">
        <v>162</v>
      </c>
      <c r="I19" s="141">
        <v>160</v>
      </c>
      <c r="J19" s="141">
        <v>3</v>
      </c>
      <c r="K19" s="141">
        <v>11</v>
      </c>
      <c r="L19" s="141">
        <v>3</v>
      </c>
      <c r="M19" s="141">
        <v>74</v>
      </c>
      <c r="N19" s="141">
        <v>29</v>
      </c>
      <c r="O19" s="141">
        <v>2</v>
      </c>
      <c r="P19" s="141">
        <v>12</v>
      </c>
      <c r="Q19" s="141">
        <v>456</v>
      </c>
      <c r="R19" s="141">
        <v>707</v>
      </c>
      <c r="S19" s="142">
        <f t="shared" si="1"/>
        <v>0.64497878359264493</v>
      </c>
    </row>
    <row r="20" spans="1:19" s="30" customFormat="1" ht="14.25" customHeight="1" x14ac:dyDescent="0.25">
      <c r="A20" s="71">
        <v>9</v>
      </c>
      <c r="B20" s="72">
        <v>69</v>
      </c>
      <c r="C20" s="73" t="s">
        <v>128</v>
      </c>
      <c r="D20" s="134">
        <f t="shared" si="0"/>
        <v>18</v>
      </c>
      <c r="E20" s="135">
        <v>57</v>
      </c>
      <c r="F20" s="135">
        <v>64</v>
      </c>
      <c r="G20" s="135">
        <v>14</v>
      </c>
      <c r="H20" s="135">
        <v>135</v>
      </c>
      <c r="I20" s="135">
        <v>153</v>
      </c>
      <c r="J20" s="135">
        <v>2</v>
      </c>
      <c r="K20" s="135">
        <v>16</v>
      </c>
      <c r="L20" s="135">
        <v>1</v>
      </c>
      <c r="M20" s="135">
        <v>80</v>
      </c>
      <c r="N20" s="135">
        <v>29</v>
      </c>
      <c r="O20" s="135">
        <v>0</v>
      </c>
      <c r="P20" s="135">
        <v>11</v>
      </c>
      <c r="Q20" s="135">
        <v>427</v>
      </c>
      <c r="R20" s="135">
        <v>706</v>
      </c>
      <c r="S20" s="136">
        <f t="shared" si="1"/>
        <v>0.60481586402266285</v>
      </c>
    </row>
    <row r="21" spans="1:19" s="30" customFormat="1" ht="14.25" customHeight="1" x14ac:dyDescent="0.25">
      <c r="A21" s="65">
        <v>10</v>
      </c>
      <c r="B21" s="66">
        <v>69</v>
      </c>
      <c r="C21" s="67" t="s">
        <v>129</v>
      </c>
      <c r="D21" s="140">
        <f t="shared" si="0"/>
        <v>9</v>
      </c>
      <c r="E21" s="141">
        <v>59</v>
      </c>
      <c r="F21" s="141">
        <v>74</v>
      </c>
      <c r="G21" s="141">
        <v>35</v>
      </c>
      <c r="H21" s="141">
        <v>168</v>
      </c>
      <c r="I21" s="141">
        <v>159</v>
      </c>
      <c r="J21" s="141">
        <v>1</v>
      </c>
      <c r="K21" s="141">
        <v>3</v>
      </c>
      <c r="L21" s="141">
        <v>3</v>
      </c>
      <c r="M21" s="141">
        <v>83</v>
      </c>
      <c r="N21" s="141">
        <v>19</v>
      </c>
      <c r="O21" s="141">
        <v>1</v>
      </c>
      <c r="P21" s="141">
        <v>8</v>
      </c>
      <c r="Q21" s="141">
        <v>445</v>
      </c>
      <c r="R21" s="141">
        <v>706</v>
      </c>
      <c r="S21" s="142">
        <f t="shared" si="1"/>
        <v>0.63031161473087816</v>
      </c>
    </row>
    <row r="22" spans="1:19" s="30" customFormat="1" ht="14.25" customHeight="1" x14ac:dyDescent="0.25">
      <c r="A22" s="59" t="s">
        <v>136</v>
      </c>
      <c r="B22" s="60">
        <v>69</v>
      </c>
      <c r="C22" s="61" t="s">
        <v>12</v>
      </c>
      <c r="D22" s="137">
        <f t="shared" si="0"/>
        <v>7</v>
      </c>
      <c r="E22" s="138">
        <v>192</v>
      </c>
      <c r="F22" s="138">
        <v>200</v>
      </c>
      <c r="G22" s="138">
        <v>73</v>
      </c>
      <c r="H22" s="138">
        <v>465</v>
      </c>
      <c r="I22" s="138">
        <v>472</v>
      </c>
      <c r="J22" s="138">
        <v>6</v>
      </c>
      <c r="K22" s="138">
        <v>30</v>
      </c>
      <c r="L22" s="138">
        <v>7</v>
      </c>
      <c r="M22" s="138">
        <v>237</v>
      </c>
      <c r="N22" s="138">
        <v>77</v>
      </c>
      <c r="O22" s="138">
        <v>3</v>
      </c>
      <c r="P22" s="138">
        <v>31</v>
      </c>
      <c r="Q22" s="138">
        <v>1328</v>
      </c>
      <c r="R22" s="138">
        <v>2119</v>
      </c>
      <c r="S22" s="139">
        <f t="shared" si="1"/>
        <v>0.6267107126002831</v>
      </c>
    </row>
    <row r="23" spans="1:19" s="30" customFormat="1" ht="14.1" customHeight="1" x14ac:dyDescent="0.25">
      <c r="A23" s="65">
        <v>11</v>
      </c>
      <c r="B23" s="66">
        <v>70</v>
      </c>
      <c r="C23" s="67" t="s">
        <v>126</v>
      </c>
      <c r="D23" s="140">
        <f t="shared" si="0"/>
        <v>2</v>
      </c>
      <c r="E23" s="141">
        <v>75</v>
      </c>
      <c r="F23" s="141">
        <v>40</v>
      </c>
      <c r="G23" s="141">
        <v>31</v>
      </c>
      <c r="H23" s="141">
        <v>146</v>
      </c>
      <c r="I23" s="141">
        <v>148</v>
      </c>
      <c r="J23" s="141">
        <v>1</v>
      </c>
      <c r="K23" s="141">
        <v>1</v>
      </c>
      <c r="L23" s="141">
        <v>0</v>
      </c>
      <c r="M23" s="141">
        <v>68</v>
      </c>
      <c r="N23" s="141">
        <v>23</v>
      </c>
      <c r="O23" s="141">
        <v>0</v>
      </c>
      <c r="P23" s="141">
        <v>7</v>
      </c>
      <c r="Q23" s="141">
        <v>394</v>
      </c>
      <c r="R23" s="141">
        <v>609</v>
      </c>
      <c r="S23" s="142">
        <f t="shared" si="1"/>
        <v>0.64696223316912971</v>
      </c>
    </row>
    <row r="24" spans="1:19" s="30" customFormat="1" ht="14.1" customHeight="1" x14ac:dyDescent="0.25">
      <c r="A24" s="71">
        <v>12</v>
      </c>
      <c r="B24" s="72">
        <v>70</v>
      </c>
      <c r="C24" s="73" t="s">
        <v>128</v>
      </c>
      <c r="D24" s="134">
        <f t="shared" si="0"/>
        <v>28</v>
      </c>
      <c r="E24" s="135">
        <v>75</v>
      </c>
      <c r="F24" s="135">
        <v>37</v>
      </c>
      <c r="G24" s="135">
        <v>29</v>
      </c>
      <c r="H24" s="135">
        <v>141</v>
      </c>
      <c r="I24" s="135">
        <v>169</v>
      </c>
      <c r="J24" s="135">
        <v>1</v>
      </c>
      <c r="K24" s="135">
        <v>1</v>
      </c>
      <c r="L24" s="135">
        <v>0</v>
      </c>
      <c r="M24" s="135">
        <v>52</v>
      </c>
      <c r="N24" s="135">
        <v>18</v>
      </c>
      <c r="O24" s="135">
        <v>0</v>
      </c>
      <c r="P24" s="135">
        <v>8</v>
      </c>
      <c r="Q24" s="135">
        <v>390</v>
      </c>
      <c r="R24" s="135">
        <v>608</v>
      </c>
      <c r="S24" s="136">
        <f t="shared" si="1"/>
        <v>0.64144736842105265</v>
      </c>
    </row>
    <row r="25" spans="1:19" s="30" customFormat="1" ht="14.1" customHeight="1" x14ac:dyDescent="0.25">
      <c r="A25" s="59" t="s">
        <v>136</v>
      </c>
      <c r="B25" s="60">
        <v>70</v>
      </c>
      <c r="C25" s="61" t="s">
        <v>11</v>
      </c>
      <c r="D25" s="137">
        <f t="shared" si="0"/>
        <v>30</v>
      </c>
      <c r="E25" s="138">
        <v>150</v>
      </c>
      <c r="F25" s="138">
        <v>77</v>
      </c>
      <c r="G25" s="138">
        <v>60</v>
      </c>
      <c r="H25" s="138">
        <v>287</v>
      </c>
      <c r="I25" s="138">
        <v>317</v>
      </c>
      <c r="J25" s="138">
        <v>2</v>
      </c>
      <c r="K25" s="138">
        <v>2</v>
      </c>
      <c r="L25" s="138">
        <v>0</v>
      </c>
      <c r="M25" s="138">
        <v>120</v>
      </c>
      <c r="N25" s="138">
        <v>41</v>
      </c>
      <c r="O25" s="138">
        <v>0</v>
      </c>
      <c r="P25" s="138">
        <v>15</v>
      </c>
      <c r="Q25" s="138">
        <v>784</v>
      </c>
      <c r="R25" s="138">
        <v>1217</v>
      </c>
      <c r="S25" s="139">
        <f t="shared" si="1"/>
        <v>0.64420706655710769</v>
      </c>
    </row>
    <row r="26" spans="1:19" s="30" customFormat="1" ht="14.1" customHeight="1" x14ac:dyDescent="0.25">
      <c r="A26" s="71">
        <v>13</v>
      </c>
      <c r="B26" s="72">
        <v>72</v>
      </c>
      <c r="C26" s="73" t="s">
        <v>126</v>
      </c>
      <c r="D26" s="134">
        <f t="shared" si="0"/>
        <v>15</v>
      </c>
      <c r="E26" s="135">
        <v>11</v>
      </c>
      <c r="F26" s="135">
        <v>53</v>
      </c>
      <c r="G26" s="135">
        <v>6</v>
      </c>
      <c r="H26" s="135">
        <v>70</v>
      </c>
      <c r="I26" s="135">
        <v>85</v>
      </c>
      <c r="J26" s="135">
        <v>1</v>
      </c>
      <c r="K26" s="135">
        <v>1</v>
      </c>
      <c r="L26" s="135">
        <v>1</v>
      </c>
      <c r="M26" s="135">
        <v>45</v>
      </c>
      <c r="N26" s="135">
        <v>12</v>
      </c>
      <c r="O26" s="135">
        <v>2</v>
      </c>
      <c r="P26" s="135">
        <v>9</v>
      </c>
      <c r="Q26" s="135">
        <v>226</v>
      </c>
      <c r="R26" s="135">
        <v>453</v>
      </c>
      <c r="S26" s="136">
        <f t="shared" si="1"/>
        <v>0.4988962472406181</v>
      </c>
    </row>
    <row r="27" spans="1:19" s="30" customFormat="1" ht="14.1" customHeight="1" x14ac:dyDescent="0.25">
      <c r="A27" s="59" t="s">
        <v>136</v>
      </c>
      <c r="B27" s="60">
        <v>72</v>
      </c>
      <c r="C27" s="61" t="s">
        <v>9</v>
      </c>
      <c r="D27" s="137">
        <f t="shared" si="0"/>
        <v>15</v>
      </c>
      <c r="E27" s="138">
        <v>11</v>
      </c>
      <c r="F27" s="138">
        <v>53</v>
      </c>
      <c r="G27" s="138">
        <v>6</v>
      </c>
      <c r="H27" s="138">
        <v>70</v>
      </c>
      <c r="I27" s="138">
        <v>85</v>
      </c>
      <c r="J27" s="138">
        <v>1</v>
      </c>
      <c r="K27" s="138">
        <v>1</v>
      </c>
      <c r="L27" s="138">
        <v>1</v>
      </c>
      <c r="M27" s="138">
        <v>45</v>
      </c>
      <c r="N27" s="138">
        <v>12</v>
      </c>
      <c r="O27" s="138">
        <v>2</v>
      </c>
      <c r="P27" s="138">
        <v>9</v>
      </c>
      <c r="Q27" s="138">
        <v>226</v>
      </c>
      <c r="R27" s="138">
        <v>453</v>
      </c>
      <c r="S27" s="139">
        <f t="shared" si="1"/>
        <v>0.4988962472406181</v>
      </c>
    </row>
    <row r="28" spans="1:19" s="30" customFormat="1" ht="14.1" customHeight="1" x14ac:dyDescent="0.25">
      <c r="A28" s="71">
        <v>14</v>
      </c>
      <c r="B28" s="72">
        <v>73</v>
      </c>
      <c r="C28" s="73" t="s">
        <v>126</v>
      </c>
      <c r="D28" s="134">
        <f t="shared" si="0"/>
        <v>2</v>
      </c>
      <c r="E28" s="135">
        <v>23</v>
      </c>
      <c r="F28" s="135">
        <v>70</v>
      </c>
      <c r="G28" s="135">
        <v>19</v>
      </c>
      <c r="H28" s="135">
        <v>112</v>
      </c>
      <c r="I28" s="135">
        <v>114</v>
      </c>
      <c r="J28" s="135">
        <v>2</v>
      </c>
      <c r="K28" s="135">
        <v>2</v>
      </c>
      <c r="L28" s="135">
        <v>0</v>
      </c>
      <c r="M28" s="135">
        <v>89</v>
      </c>
      <c r="N28" s="135">
        <v>3</v>
      </c>
      <c r="O28" s="135">
        <v>4</v>
      </c>
      <c r="P28" s="135">
        <v>4</v>
      </c>
      <c r="Q28" s="135">
        <v>330</v>
      </c>
      <c r="R28" s="135">
        <v>707</v>
      </c>
      <c r="S28" s="136">
        <f t="shared" si="1"/>
        <v>0.46676096181046678</v>
      </c>
    </row>
    <row r="29" spans="1:19" s="30" customFormat="1" ht="14.1" customHeight="1" x14ac:dyDescent="0.25">
      <c r="A29" s="65">
        <v>15</v>
      </c>
      <c r="B29" s="66">
        <v>73</v>
      </c>
      <c r="C29" s="67" t="s">
        <v>128</v>
      </c>
      <c r="D29" s="140">
        <f t="shared" si="0"/>
        <v>46</v>
      </c>
      <c r="E29" s="141">
        <v>18</v>
      </c>
      <c r="F29" s="141">
        <v>94</v>
      </c>
      <c r="G29" s="141">
        <v>21</v>
      </c>
      <c r="H29" s="141">
        <v>133</v>
      </c>
      <c r="I29" s="141">
        <v>76</v>
      </c>
      <c r="J29" s="141">
        <v>6</v>
      </c>
      <c r="K29" s="141">
        <v>3</v>
      </c>
      <c r="L29" s="141">
        <v>0</v>
      </c>
      <c r="M29" s="141">
        <v>87</v>
      </c>
      <c r="N29" s="141">
        <v>7</v>
      </c>
      <c r="O29" s="141">
        <v>2</v>
      </c>
      <c r="P29" s="141">
        <v>12</v>
      </c>
      <c r="Q29" s="141">
        <v>326</v>
      </c>
      <c r="R29" s="141">
        <v>706</v>
      </c>
      <c r="S29" s="142">
        <f t="shared" si="1"/>
        <v>0.46175637393767704</v>
      </c>
    </row>
    <row r="30" spans="1:19" s="30" customFormat="1" ht="14.1" customHeight="1" x14ac:dyDescent="0.25">
      <c r="A30" s="59" t="s">
        <v>136</v>
      </c>
      <c r="B30" s="60">
        <v>73</v>
      </c>
      <c r="C30" s="61" t="s">
        <v>11</v>
      </c>
      <c r="D30" s="137">
        <f t="shared" si="0"/>
        <v>55</v>
      </c>
      <c r="E30" s="138">
        <v>41</v>
      </c>
      <c r="F30" s="138">
        <v>164</v>
      </c>
      <c r="G30" s="138">
        <v>40</v>
      </c>
      <c r="H30" s="138">
        <v>245</v>
      </c>
      <c r="I30" s="138">
        <v>190</v>
      </c>
      <c r="J30" s="138">
        <v>8</v>
      </c>
      <c r="K30" s="138">
        <v>5</v>
      </c>
      <c r="L30" s="138">
        <v>0</v>
      </c>
      <c r="M30" s="138">
        <v>176</v>
      </c>
      <c r="N30" s="138">
        <v>10</v>
      </c>
      <c r="O30" s="138">
        <v>6</v>
      </c>
      <c r="P30" s="138">
        <v>16</v>
      </c>
      <c r="Q30" s="138">
        <v>656</v>
      </c>
      <c r="R30" s="138">
        <v>1413</v>
      </c>
      <c r="S30" s="139">
        <f t="shared" si="1"/>
        <v>0.46426043878273177</v>
      </c>
    </row>
    <row r="31" spans="1:19" s="30" customFormat="1" ht="14.1" customHeight="1" x14ac:dyDescent="0.25">
      <c r="A31" s="65">
        <v>16</v>
      </c>
      <c r="B31" s="66">
        <v>74</v>
      </c>
      <c r="C31" s="67" t="s">
        <v>126</v>
      </c>
      <c r="D31" s="140">
        <f t="shared" si="0"/>
        <v>27</v>
      </c>
      <c r="E31" s="141">
        <v>8</v>
      </c>
      <c r="F31" s="141">
        <v>5</v>
      </c>
      <c r="G31" s="141">
        <v>1</v>
      </c>
      <c r="H31" s="141">
        <v>14</v>
      </c>
      <c r="I31" s="141">
        <v>57</v>
      </c>
      <c r="J31" s="141">
        <v>1</v>
      </c>
      <c r="K31" s="141">
        <v>0</v>
      </c>
      <c r="L31" s="141">
        <v>1</v>
      </c>
      <c r="M31" s="141">
        <v>30</v>
      </c>
      <c r="N31" s="141">
        <v>17</v>
      </c>
      <c r="O31" s="141">
        <v>1</v>
      </c>
      <c r="P31" s="141">
        <v>2</v>
      </c>
      <c r="Q31" s="141">
        <v>123</v>
      </c>
      <c r="R31" s="141">
        <v>247</v>
      </c>
      <c r="S31" s="142">
        <f t="shared" si="1"/>
        <v>0.49797570850202427</v>
      </c>
    </row>
    <row r="32" spans="1:19" s="30" customFormat="1" ht="14.1" customHeight="1" x14ac:dyDescent="0.25">
      <c r="A32" s="59" t="s">
        <v>136</v>
      </c>
      <c r="B32" s="60">
        <v>74</v>
      </c>
      <c r="C32" s="61" t="s">
        <v>9</v>
      </c>
      <c r="D32" s="137">
        <f t="shared" si="0"/>
        <v>27</v>
      </c>
      <c r="E32" s="138">
        <v>8</v>
      </c>
      <c r="F32" s="138">
        <v>5</v>
      </c>
      <c r="G32" s="138">
        <v>1</v>
      </c>
      <c r="H32" s="138">
        <v>14</v>
      </c>
      <c r="I32" s="138">
        <v>57</v>
      </c>
      <c r="J32" s="138">
        <v>1</v>
      </c>
      <c r="K32" s="138">
        <v>0</v>
      </c>
      <c r="L32" s="138">
        <v>1</v>
      </c>
      <c r="M32" s="138">
        <v>30</v>
      </c>
      <c r="N32" s="138">
        <v>17</v>
      </c>
      <c r="O32" s="138">
        <v>1</v>
      </c>
      <c r="P32" s="138">
        <v>2</v>
      </c>
      <c r="Q32" s="138">
        <v>123</v>
      </c>
      <c r="R32" s="138">
        <v>247</v>
      </c>
      <c r="S32" s="139">
        <f t="shared" si="1"/>
        <v>0.49797570850202427</v>
      </c>
    </row>
    <row r="33" spans="1:19" s="30" customFormat="1" ht="14.1" customHeight="1" x14ac:dyDescent="0.25">
      <c r="A33" s="65">
        <v>17</v>
      </c>
      <c r="B33" s="66">
        <v>75</v>
      </c>
      <c r="C33" s="67" t="s">
        <v>126</v>
      </c>
      <c r="D33" s="140">
        <f t="shared" si="0"/>
        <v>5</v>
      </c>
      <c r="E33" s="141">
        <v>27</v>
      </c>
      <c r="F33" s="141">
        <v>19</v>
      </c>
      <c r="G33" s="141">
        <v>5</v>
      </c>
      <c r="H33" s="141">
        <v>51</v>
      </c>
      <c r="I33" s="141">
        <v>56</v>
      </c>
      <c r="J33" s="141">
        <v>3</v>
      </c>
      <c r="K33" s="141">
        <v>1</v>
      </c>
      <c r="L33" s="141">
        <v>0</v>
      </c>
      <c r="M33" s="141">
        <v>25</v>
      </c>
      <c r="N33" s="141">
        <v>5</v>
      </c>
      <c r="O33" s="141">
        <v>8</v>
      </c>
      <c r="P33" s="141">
        <v>7</v>
      </c>
      <c r="Q33" s="141">
        <v>156</v>
      </c>
      <c r="R33" s="141">
        <v>410</v>
      </c>
      <c r="S33" s="142">
        <f t="shared" si="1"/>
        <v>0.38048780487804879</v>
      </c>
    </row>
    <row r="34" spans="1:19" s="30" customFormat="1" ht="14.1" customHeight="1" x14ac:dyDescent="0.25">
      <c r="A34" s="71">
        <v>18</v>
      </c>
      <c r="B34" s="72">
        <v>75</v>
      </c>
      <c r="C34" s="73" t="s">
        <v>128</v>
      </c>
      <c r="D34" s="134">
        <f t="shared" si="0"/>
        <v>8</v>
      </c>
      <c r="E34" s="135">
        <v>30</v>
      </c>
      <c r="F34" s="135">
        <v>19</v>
      </c>
      <c r="G34" s="135">
        <v>9</v>
      </c>
      <c r="H34" s="135">
        <v>58</v>
      </c>
      <c r="I34" s="135">
        <v>66</v>
      </c>
      <c r="J34" s="135">
        <v>1</v>
      </c>
      <c r="K34" s="135">
        <v>3</v>
      </c>
      <c r="L34" s="135">
        <v>1</v>
      </c>
      <c r="M34" s="135">
        <v>20</v>
      </c>
      <c r="N34" s="135">
        <v>4</v>
      </c>
      <c r="O34" s="135">
        <v>5</v>
      </c>
      <c r="P34" s="135">
        <v>4</v>
      </c>
      <c r="Q34" s="135">
        <v>162</v>
      </c>
      <c r="R34" s="135">
        <v>409</v>
      </c>
      <c r="S34" s="136">
        <f t="shared" si="1"/>
        <v>0.39608801955990219</v>
      </c>
    </row>
    <row r="35" spans="1:19" s="30" customFormat="1" ht="14.1" customHeight="1" x14ac:dyDescent="0.25">
      <c r="A35" s="59" t="s">
        <v>136</v>
      </c>
      <c r="B35" s="60">
        <v>75</v>
      </c>
      <c r="C35" s="61" t="s">
        <v>11</v>
      </c>
      <c r="D35" s="137">
        <f t="shared" si="0"/>
        <v>13</v>
      </c>
      <c r="E35" s="138">
        <v>57</v>
      </c>
      <c r="F35" s="138">
        <v>38</v>
      </c>
      <c r="G35" s="138">
        <v>14</v>
      </c>
      <c r="H35" s="138">
        <v>109</v>
      </c>
      <c r="I35" s="138">
        <v>122</v>
      </c>
      <c r="J35" s="138">
        <v>4</v>
      </c>
      <c r="K35" s="138">
        <v>4</v>
      </c>
      <c r="L35" s="138">
        <v>1</v>
      </c>
      <c r="M35" s="138">
        <v>45</v>
      </c>
      <c r="N35" s="138">
        <v>9</v>
      </c>
      <c r="O35" s="138">
        <v>13</v>
      </c>
      <c r="P35" s="138">
        <v>11</v>
      </c>
      <c r="Q35" s="138">
        <v>318</v>
      </c>
      <c r="R35" s="138">
        <v>819</v>
      </c>
      <c r="S35" s="139">
        <f t="shared" si="1"/>
        <v>0.38827838827838829</v>
      </c>
    </row>
    <row r="36" spans="1:19" s="30" customFormat="1" ht="14.1" customHeight="1" x14ac:dyDescent="0.25">
      <c r="A36" s="71">
        <v>19</v>
      </c>
      <c r="B36" s="72">
        <v>76</v>
      </c>
      <c r="C36" s="73" t="s">
        <v>126</v>
      </c>
      <c r="D36" s="134">
        <f t="shared" si="0"/>
        <v>14</v>
      </c>
      <c r="E36" s="135">
        <v>29</v>
      </c>
      <c r="F36" s="135">
        <v>35</v>
      </c>
      <c r="G36" s="135">
        <v>11</v>
      </c>
      <c r="H36" s="135">
        <v>75</v>
      </c>
      <c r="I36" s="135">
        <v>89</v>
      </c>
      <c r="J36" s="135">
        <v>6</v>
      </c>
      <c r="K36" s="135">
        <v>3</v>
      </c>
      <c r="L36" s="135">
        <v>1</v>
      </c>
      <c r="M36" s="135">
        <v>17</v>
      </c>
      <c r="N36" s="135">
        <v>6</v>
      </c>
      <c r="O36" s="135">
        <v>9</v>
      </c>
      <c r="P36" s="135">
        <v>8</v>
      </c>
      <c r="Q36" s="135">
        <v>214</v>
      </c>
      <c r="R36" s="135">
        <v>586</v>
      </c>
      <c r="S36" s="136">
        <f t="shared" si="1"/>
        <v>0.3651877133105802</v>
      </c>
    </row>
    <row r="37" spans="1:19" s="30" customFormat="1" ht="14.1" customHeight="1" x14ac:dyDescent="0.25">
      <c r="A37" s="65">
        <v>20</v>
      </c>
      <c r="B37" s="66">
        <v>76</v>
      </c>
      <c r="C37" s="67" t="s">
        <v>128</v>
      </c>
      <c r="D37" s="140">
        <f t="shared" si="0"/>
        <v>9</v>
      </c>
      <c r="E37" s="141">
        <v>29</v>
      </c>
      <c r="F37" s="141">
        <v>49</v>
      </c>
      <c r="G37" s="141">
        <v>11</v>
      </c>
      <c r="H37" s="141">
        <v>89</v>
      </c>
      <c r="I37" s="141">
        <v>98</v>
      </c>
      <c r="J37" s="141">
        <v>2</v>
      </c>
      <c r="K37" s="141">
        <v>2</v>
      </c>
      <c r="L37" s="141">
        <v>1</v>
      </c>
      <c r="M37" s="141">
        <v>16</v>
      </c>
      <c r="N37" s="141">
        <v>4</v>
      </c>
      <c r="O37" s="141">
        <v>9</v>
      </c>
      <c r="P37" s="141">
        <v>6</v>
      </c>
      <c r="Q37" s="141">
        <v>227</v>
      </c>
      <c r="R37" s="141">
        <v>586</v>
      </c>
      <c r="S37" s="142">
        <f t="shared" si="1"/>
        <v>0.38737201365187712</v>
      </c>
    </row>
    <row r="38" spans="1:19" s="30" customFormat="1" ht="14.1" customHeight="1" x14ac:dyDescent="0.25">
      <c r="A38" s="59" t="s">
        <v>136</v>
      </c>
      <c r="B38" s="60">
        <v>76</v>
      </c>
      <c r="C38" s="61" t="s">
        <v>11</v>
      </c>
      <c r="D38" s="137">
        <f t="shared" si="0"/>
        <v>23</v>
      </c>
      <c r="E38" s="138">
        <v>58</v>
      </c>
      <c r="F38" s="138">
        <v>84</v>
      </c>
      <c r="G38" s="138">
        <v>22</v>
      </c>
      <c r="H38" s="138">
        <v>164</v>
      </c>
      <c r="I38" s="138">
        <v>187</v>
      </c>
      <c r="J38" s="138">
        <v>8</v>
      </c>
      <c r="K38" s="138">
        <v>5</v>
      </c>
      <c r="L38" s="138">
        <v>2</v>
      </c>
      <c r="M38" s="138">
        <v>33</v>
      </c>
      <c r="N38" s="138">
        <v>10</v>
      </c>
      <c r="O38" s="138">
        <v>18</v>
      </c>
      <c r="P38" s="138">
        <v>14</v>
      </c>
      <c r="Q38" s="138">
        <v>441</v>
      </c>
      <c r="R38" s="138">
        <v>1172</v>
      </c>
      <c r="S38" s="139">
        <f t="shared" si="1"/>
        <v>0.37627986348122866</v>
      </c>
    </row>
    <row r="39" spans="1:19" s="30" customFormat="1" ht="14.1" customHeight="1" x14ac:dyDescent="0.25">
      <c r="A39" s="65">
        <v>21</v>
      </c>
      <c r="B39" s="66">
        <v>77</v>
      </c>
      <c r="C39" s="67" t="s">
        <v>126</v>
      </c>
      <c r="D39" s="140">
        <f t="shared" si="0"/>
        <v>29</v>
      </c>
      <c r="E39" s="141">
        <v>18</v>
      </c>
      <c r="F39" s="141">
        <v>32</v>
      </c>
      <c r="G39" s="141">
        <v>14</v>
      </c>
      <c r="H39" s="141">
        <v>64</v>
      </c>
      <c r="I39" s="141">
        <v>35</v>
      </c>
      <c r="J39" s="141">
        <v>2</v>
      </c>
      <c r="K39" s="141">
        <v>3</v>
      </c>
      <c r="L39" s="141">
        <v>0</v>
      </c>
      <c r="M39" s="141">
        <v>22</v>
      </c>
      <c r="N39" s="141">
        <v>19</v>
      </c>
      <c r="O39" s="141">
        <v>0</v>
      </c>
      <c r="P39" s="141">
        <v>7</v>
      </c>
      <c r="Q39" s="141">
        <v>152</v>
      </c>
      <c r="R39" s="141">
        <v>224</v>
      </c>
      <c r="S39" s="142">
        <f t="shared" si="1"/>
        <v>0.6785714285714286</v>
      </c>
    </row>
    <row r="40" spans="1:19" s="30" customFormat="1" ht="14.1" customHeight="1" x14ac:dyDescent="0.25">
      <c r="A40" s="59" t="s">
        <v>136</v>
      </c>
      <c r="B40" s="60">
        <v>77</v>
      </c>
      <c r="C40" s="61" t="s">
        <v>9</v>
      </c>
      <c r="D40" s="137">
        <f t="shared" si="0"/>
        <v>29</v>
      </c>
      <c r="E40" s="138">
        <v>18</v>
      </c>
      <c r="F40" s="138">
        <v>32</v>
      </c>
      <c r="G40" s="138">
        <v>14</v>
      </c>
      <c r="H40" s="138">
        <v>64</v>
      </c>
      <c r="I40" s="138">
        <v>35</v>
      </c>
      <c r="J40" s="138">
        <v>2</v>
      </c>
      <c r="K40" s="138">
        <v>3</v>
      </c>
      <c r="L40" s="138">
        <v>0</v>
      </c>
      <c r="M40" s="138">
        <v>22</v>
      </c>
      <c r="N40" s="138">
        <v>19</v>
      </c>
      <c r="O40" s="138">
        <v>0</v>
      </c>
      <c r="P40" s="138">
        <v>7</v>
      </c>
      <c r="Q40" s="138">
        <v>152</v>
      </c>
      <c r="R40" s="138">
        <v>224</v>
      </c>
      <c r="S40" s="139">
        <f t="shared" si="1"/>
        <v>0.6785714285714286</v>
      </c>
    </row>
    <row r="41" spans="1:19" s="30" customFormat="1" ht="14.1" customHeight="1" x14ac:dyDescent="0.25">
      <c r="A41" s="65">
        <v>22</v>
      </c>
      <c r="B41" s="66">
        <v>78</v>
      </c>
      <c r="C41" s="67" t="s">
        <v>126</v>
      </c>
      <c r="D41" s="140">
        <f t="shared" ref="D41:D71" si="2">(LARGE(H41:N41,1)-LARGE(H41:N41,2))</f>
        <v>51</v>
      </c>
      <c r="E41" s="141">
        <v>28</v>
      </c>
      <c r="F41" s="141">
        <v>38</v>
      </c>
      <c r="G41" s="141">
        <v>9</v>
      </c>
      <c r="H41" s="141">
        <v>75</v>
      </c>
      <c r="I41" s="141">
        <v>126</v>
      </c>
      <c r="J41" s="141">
        <v>2</v>
      </c>
      <c r="K41" s="141">
        <v>1</v>
      </c>
      <c r="L41" s="141">
        <v>0</v>
      </c>
      <c r="M41" s="141">
        <v>40</v>
      </c>
      <c r="N41" s="141">
        <v>3</v>
      </c>
      <c r="O41" s="141">
        <v>0</v>
      </c>
      <c r="P41" s="141">
        <v>4</v>
      </c>
      <c r="Q41" s="141">
        <v>251</v>
      </c>
      <c r="R41" s="141">
        <v>491</v>
      </c>
      <c r="S41" s="142">
        <f t="shared" ref="S41:S71" si="3">Q41/R41</f>
        <v>0.51120162932790225</v>
      </c>
    </row>
    <row r="42" spans="1:19" s="30" customFormat="1" ht="14.1" customHeight="1" x14ac:dyDescent="0.25">
      <c r="A42" s="59" t="s">
        <v>136</v>
      </c>
      <c r="B42" s="60">
        <v>78</v>
      </c>
      <c r="C42" s="61" t="s">
        <v>9</v>
      </c>
      <c r="D42" s="137">
        <f t="shared" si="2"/>
        <v>51</v>
      </c>
      <c r="E42" s="138">
        <v>28</v>
      </c>
      <c r="F42" s="138">
        <v>38</v>
      </c>
      <c r="G42" s="138">
        <v>9</v>
      </c>
      <c r="H42" s="138">
        <v>75</v>
      </c>
      <c r="I42" s="138">
        <v>126</v>
      </c>
      <c r="J42" s="138">
        <v>2</v>
      </c>
      <c r="K42" s="138">
        <v>1</v>
      </c>
      <c r="L42" s="138">
        <v>0</v>
      </c>
      <c r="M42" s="138">
        <v>40</v>
      </c>
      <c r="N42" s="138">
        <v>3</v>
      </c>
      <c r="O42" s="138">
        <v>0</v>
      </c>
      <c r="P42" s="138">
        <v>4</v>
      </c>
      <c r="Q42" s="138">
        <v>251</v>
      </c>
      <c r="R42" s="138">
        <v>491</v>
      </c>
      <c r="S42" s="139">
        <f t="shared" si="3"/>
        <v>0.51120162932790225</v>
      </c>
    </row>
    <row r="43" spans="1:19" s="30" customFormat="1" ht="14.1" customHeight="1" x14ac:dyDescent="0.25">
      <c r="A43" s="65">
        <v>23</v>
      </c>
      <c r="B43" s="66">
        <v>79</v>
      </c>
      <c r="C43" s="67" t="s">
        <v>126</v>
      </c>
      <c r="D43" s="140">
        <f t="shared" si="2"/>
        <v>33</v>
      </c>
      <c r="E43" s="141">
        <v>18</v>
      </c>
      <c r="F43" s="141">
        <v>21</v>
      </c>
      <c r="G43" s="141">
        <v>4</v>
      </c>
      <c r="H43" s="141">
        <v>43</v>
      </c>
      <c r="I43" s="141">
        <v>76</v>
      </c>
      <c r="J43" s="141">
        <v>0</v>
      </c>
      <c r="K43" s="141">
        <v>0</v>
      </c>
      <c r="L43" s="141">
        <v>0</v>
      </c>
      <c r="M43" s="141">
        <v>26</v>
      </c>
      <c r="N43" s="141">
        <v>5</v>
      </c>
      <c r="O43" s="141">
        <v>0</v>
      </c>
      <c r="P43" s="141">
        <v>2</v>
      </c>
      <c r="Q43" s="141">
        <v>152</v>
      </c>
      <c r="R43" s="141">
        <v>294</v>
      </c>
      <c r="S43" s="142">
        <f t="shared" si="3"/>
        <v>0.51700680272108845</v>
      </c>
    </row>
    <row r="44" spans="1:19" s="30" customFormat="1" ht="14.1" customHeight="1" x14ac:dyDescent="0.25">
      <c r="A44" s="59" t="s">
        <v>136</v>
      </c>
      <c r="B44" s="60">
        <v>79</v>
      </c>
      <c r="C44" s="61" t="s">
        <v>9</v>
      </c>
      <c r="D44" s="137">
        <f t="shared" si="2"/>
        <v>33</v>
      </c>
      <c r="E44" s="138">
        <v>18</v>
      </c>
      <c r="F44" s="138">
        <v>21</v>
      </c>
      <c r="G44" s="138">
        <v>4</v>
      </c>
      <c r="H44" s="138">
        <v>43</v>
      </c>
      <c r="I44" s="138">
        <v>76</v>
      </c>
      <c r="J44" s="138">
        <v>0</v>
      </c>
      <c r="K44" s="138">
        <v>0</v>
      </c>
      <c r="L44" s="138">
        <v>0</v>
      </c>
      <c r="M44" s="138">
        <v>26</v>
      </c>
      <c r="N44" s="138">
        <v>5</v>
      </c>
      <c r="O44" s="138">
        <v>0</v>
      </c>
      <c r="P44" s="138">
        <v>2</v>
      </c>
      <c r="Q44" s="138">
        <v>152</v>
      </c>
      <c r="R44" s="138">
        <v>294</v>
      </c>
      <c r="S44" s="139">
        <f t="shared" si="3"/>
        <v>0.51700680272108845</v>
      </c>
    </row>
    <row r="45" spans="1:19" s="30" customFormat="1" ht="14.1" customHeight="1" x14ac:dyDescent="0.25">
      <c r="A45" s="65">
        <v>24</v>
      </c>
      <c r="B45" s="66">
        <v>80</v>
      </c>
      <c r="C45" s="67" t="s">
        <v>126</v>
      </c>
      <c r="D45" s="140">
        <f t="shared" si="2"/>
        <v>40</v>
      </c>
      <c r="E45" s="141">
        <v>80</v>
      </c>
      <c r="F45" s="141">
        <v>70</v>
      </c>
      <c r="G45" s="141">
        <v>24</v>
      </c>
      <c r="H45" s="141">
        <v>174</v>
      </c>
      <c r="I45" s="141">
        <v>134</v>
      </c>
      <c r="J45" s="141">
        <v>1</v>
      </c>
      <c r="K45" s="141">
        <v>3</v>
      </c>
      <c r="L45" s="141">
        <v>1</v>
      </c>
      <c r="M45" s="141">
        <v>80</v>
      </c>
      <c r="N45" s="141">
        <v>15</v>
      </c>
      <c r="O45" s="141">
        <v>0</v>
      </c>
      <c r="P45" s="141">
        <v>10</v>
      </c>
      <c r="Q45" s="141">
        <v>418</v>
      </c>
      <c r="R45" s="141">
        <v>607</v>
      </c>
      <c r="S45" s="142">
        <f t="shared" si="3"/>
        <v>0.6886326194398682</v>
      </c>
    </row>
    <row r="46" spans="1:19" s="30" customFormat="1" ht="14.1" customHeight="1" x14ac:dyDescent="0.25">
      <c r="A46" s="71">
        <v>25</v>
      </c>
      <c r="B46" s="72">
        <v>80</v>
      </c>
      <c r="C46" s="73" t="s">
        <v>128</v>
      </c>
      <c r="D46" s="134">
        <f t="shared" si="2"/>
        <v>6</v>
      </c>
      <c r="E46" s="135">
        <v>77</v>
      </c>
      <c r="F46" s="135">
        <v>44</v>
      </c>
      <c r="G46" s="135">
        <v>26</v>
      </c>
      <c r="H46" s="135">
        <v>147</v>
      </c>
      <c r="I46" s="135">
        <v>153</v>
      </c>
      <c r="J46" s="135">
        <v>1</v>
      </c>
      <c r="K46" s="135">
        <v>1</v>
      </c>
      <c r="L46" s="135">
        <v>0</v>
      </c>
      <c r="M46" s="135">
        <v>53</v>
      </c>
      <c r="N46" s="135">
        <v>10</v>
      </c>
      <c r="O46" s="135">
        <v>1</v>
      </c>
      <c r="P46" s="135">
        <v>21</v>
      </c>
      <c r="Q46" s="135">
        <v>387</v>
      </c>
      <c r="R46" s="135">
        <v>607</v>
      </c>
      <c r="S46" s="136">
        <f t="shared" si="3"/>
        <v>0.63756177924217461</v>
      </c>
    </row>
    <row r="47" spans="1:19" s="30" customFormat="1" ht="14.1" customHeight="1" x14ac:dyDescent="0.25">
      <c r="A47" s="59" t="s">
        <v>136</v>
      </c>
      <c r="B47" s="60">
        <v>80</v>
      </c>
      <c r="C47" s="61" t="s">
        <v>11</v>
      </c>
      <c r="D47" s="137">
        <f t="shared" si="2"/>
        <v>34</v>
      </c>
      <c r="E47" s="138">
        <v>157</v>
      </c>
      <c r="F47" s="138">
        <v>114</v>
      </c>
      <c r="G47" s="138">
        <v>50</v>
      </c>
      <c r="H47" s="138">
        <v>321</v>
      </c>
      <c r="I47" s="138">
        <v>287</v>
      </c>
      <c r="J47" s="138">
        <v>2</v>
      </c>
      <c r="K47" s="138">
        <v>4</v>
      </c>
      <c r="L47" s="138">
        <v>1</v>
      </c>
      <c r="M47" s="138">
        <v>133</v>
      </c>
      <c r="N47" s="138">
        <v>25</v>
      </c>
      <c r="O47" s="138">
        <v>1</v>
      </c>
      <c r="P47" s="138">
        <v>31</v>
      </c>
      <c r="Q47" s="138">
        <v>805</v>
      </c>
      <c r="R47" s="138">
        <v>1214</v>
      </c>
      <c r="S47" s="139">
        <f t="shared" si="3"/>
        <v>0.6630971993410214</v>
      </c>
    </row>
    <row r="48" spans="1:19" s="30" customFormat="1" ht="14.1" customHeight="1" x14ac:dyDescent="0.25">
      <c r="A48" s="71">
        <v>26</v>
      </c>
      <c r="B48" s="72">
        <v>81</v>
      </c>
      <c r="C48" s="73" t="s">
        <v>126</v>
      </c>
      <c r="D48" s="134">
        <f t="shared" si="2"/>
        <v>32</v>
      </c>
      <c r="E48" s="135">
        <v>25</v>
      </c>
      <c r="F48" s="135">
        <v>56</v>
      </c>
      <c r="G48" s="135">
        <v>23</v>
      </c>
      <c r="H48" s="135">
        <v>104</v>
      </c>
      <c r="I48" s="135">
        <v>59</v>
      </c>
      <c r="J48" s="135">
        <v>1</v>
      </c>
      <c r="K48" s="135">
        <v>2</v>
      </c>
      <c r="L48" s="135">
        <v>0</v>
      </c>
      <c r="M48" s="135">
        <v>72</v>
      </c>
      <c r="N48" s="135">
        <v>11</v>
      </c>
      <c r="O48" s="135">
        <v>0</v>
      </c>
      <c r="P48" s="135">
        <v>2</v>
      </c>
      <c r="Q48" s="135">
        <v>251</v>
      </c>
      <c r="R48" s="135">
        <v>340</v>
      </c>
      <c r="S48" s="136">
        <f t="shared" si="3"/>
        <v>0.7382352941176471</v>
      </c>
    </row>
    <row r="49" spans="1:19" s="30" customFormat="1" ht="14.1" customHeight="1" x14ac:dyDescent="0.25">
      <c r="A49" s="59" t="s">
        <v>136</v>
      </c>
      <c r="B49" s="60">
        <v>81</v>
      </c>
      <c r="C49" s="61" t="s">
        <v>9</v>
      </c>
      <c r="D49" s="137">
        <f t="shared" si="2"/>
        <v>32</v>
      </c>
      <c r="E49" s="138">
        <v>25</v>
      </c>
      <c r="F49" s="138">
        <v>56</v>
      </c>
      <c r="G49" s="138">
        <v>23</v>
      </c>
      <c r="H49" s="138">
        <v>104</v>
      </c>
      <c r="I49" s="138">
        <v>59</v>
      </c>
      <c r="J49" s="138">
        <v>1</v>
      </c>
      <c r="K49" s="138">
        <v>2</v>
      </c>
      <c r="L49" s="138">
        <v>0</v>
      </c>
      <c r="M49" s="138">
        <v>72</v>
      </c>
      <c r="N49" s="138">
        <v>11</v>
      </c>
      <c r="O49" s="138">
        <v>0</v>
      </c>
      <c r="P49" s="138">
        <v>2</v>
      </c>
      <c r="Q49" s="138">
        <v>251</v>
      </c>
      <c r="R49" s="138">
        <v>340</v>
      </c>
      <c r="S49" s="139">
        <f t="shared" si="3"/>
        <v>0.7382352941176471</v>
      </c>
    </row>
    <row r="50" spans="1:19" s="30" customFormat="1" ht="14.1" customHeight="1" x14ac:dyDescent="0.25">
      <c r="A50" s="71">
        <v>27</v>
      </c>
      <c r="B50" s="72">
        <v>82</v>
      </c>
      <c r="C50" s="73" t="s">
        <v>126</v>
      </c>
      <c r="D50" s="134">
        <f t="shared" si="2"/>
        <v>6</v>
      </c>
      <c r="E50" s="135">
        <v>6</v>
      </c>
      <c r="F50" s="135">
        <v>11</v>
      </c>
      <c r="G50" s="135">
        <v>5</v>
      </c>
      <c r="H50" s="135">
        <v>22</v>
      </c>
      <c r="I50" s="135">
        <v>7</v>
      </c>
      <c r="J50" s="135">
        <v>1</v>
      </c>
      <c r="K50" s="135">
        <v>0</v>
      </c>
      <c r="L50" s="135">
        <v>0</v>
      </c>
      <c r="M50" s="135">
        <v>16</v>
      </c>
      <c r="N50" s="135">
        <v>4</v>
      </c>
      <c r="O50" s="135">
        <v>0</v>
      </c>
      <c r="P50" s="135">
        <v>1</v>
      </c>
      <c r="Q50" s="135">
        <v>51</v>
      </c>
      <c r="R50" s="135">
        <v>112</v>
      </c>
      <c r="S50" s="136">
        <f t="shared" si="3"/>
        <v>0.45535714285714285</v>
      </c>
    </row>
    <row r="51" spans="1:19" s="30" customFormat="1" ht="14.1" customHeight="1" x14ac:dyDescent="0.25">
      <c r="A51" s="65">
        <v>28</v>
      </c>
      <c r="B51" s="66">
        <v>82</v>
      </c>
      <c r="C51" s="67" t="s">
        <v>130</v>
      </c>
      <c r="D51" s="140">
        <f t="shared" si="2"/>
        <v>26</v>
      </c>
      <c r="E51" s="141">
        <v>13</v>
      </c>
      <c r="F51" s="141">
        <v>13</v>
      </c>
      <c r="G51" s="141">
        <v>8</v>
      </c>
      <c r="H51" s="141">
        <v>34</v>
      </c>
      <c r="I51" s="141">
        <v>8</v>
      </c>
      <c r="J51" s="141">
        <v>0</v>
      </c>
      <c r="K51" s="141">
        <v>1</v>
      </c>
      <c r="L51" s="141">
        <v>0</v>
      </c>
      <c r="M51" s="141">
        <v>3</v>
      </c>
      <c r="N51" s="141">
        <v>2</v>
      </c>
      <c r="O51" s="141">
        <v>0</v>
      </c>
      <c r="P51" s="141">
        <v>2</v>
      </c>
      <c r="Q51" s="141">
        <v>50</v>
      </c>
      <c r="R51" s="141">
        <v>75</v>
      </c>
      <c r="S51" s="142">
        <f t="shared" si="3"/>
        <v>0.66666666666666663</v>
      </c>
    </row>
    <row r="52" spans="1:19" s="30" customFormat="1" ht="14.1" customHeight="1" x14ac:dyDescent="0.25">
      <c r="A52" s="59" t="s">
        <v>136</v>
      </c>
      <c r="B52" s="60">
        <v>82</v>
      </c>
      <c r="C52" s="61" t="s">
        <v>11</v>
      </c>
      <c r="D52" s="137">
        <f t="shared" si="2"/>
        <v>37</v>
      </c>
      <c r="E52" s="138">
        <v>19</v>
      </c>
      <c r="F52" s="138">
        <v>24</v>
      </c>
      <c r="G52" s="138">
        <v>13</v>
      </c>
      <c r="H52" s="138">
        <v>56</v>
      </c>
      <c r="I52" s="138">
        <v>15</v>
      </c>
      <c r="J52" s="138">
        <v>1</v>
      </c>
      <c r="K52" s="138">
        <v>1</v>
      </c>
      <c r="L52" s="138">
        <v>0</v>
      </c>
      <c r="M52" s="138">
        <v>19</v>
      </c>
      <c r="N52" s="138">
        <v>6</v>
      </c>
      <c r="O52" s="138">
        <v>0</v>
      </c>
      <c r="P52" s="138">
        <v>3</v>
      </c>
      <c r="Q52" s="138">
        <v>101</v>
      </c>
      <c r="R52" s="138">
        <v>187</v>
      </c>
      <c r="S52" s="139">
        <f t="shared" si="3"/>
        <v>0.5401069518716578</v>
      </c>
    </row>
    <row r="53" spans="1:19" s="30" customFormat="1" ht="14.1" customHeight="1" x14ac:dyDescent="0.25">
      <c r="A53" s="65">
        <v>29</v>
      </c>
      <c r="B53" s="66">
        <v>83</v>
      </c>
      <c r="C53" s="67" t="s">
        <v>126</v>
      </c>
      <c r="D53" s="140">
        <f t="shared" si="2"/>
        <v>5</v>
      </c>
      <c r="E53" s="141">
        <v>25</v>
      </c>
      <c r="F53" s="141">
        <v>25</v>
      </c>
      <c r="G53" s="141">
        <v>10</v>
      </c>
      <c r="H53" s="141">
        <v>60</v>
      </c>
      <c r="I53" s="141">
        <v>55</v>
      </c>
      <c r="J53" s="141">
        <v>0</v>
      </c>
      <c r="K53" s="141">
        <v>2</v>
      </c>
      <c r="L53" s="141">
        <v>0</v>
      </c>
      <c r="M53" s="141">
        <v>47</v>
      </c>
      <c r="N53" s="141">
        <v>16</v>
      </c>
      <c r="O53" s="141">
        <v>0</v>
      </c>
      <c r="P53" s="141">
        <v>6</v>
      </c>
      <c r="Q53" s="141">
        <v>186</v>
      </c>
      <c r="R53" s="141">
        <v>299</v>
      </c>
      <c r="S53" s="142">
        <f t="shared" si="3"/>
        <v>0.62207357859531776</v>
      </c>
    </row>
    <row r="54" spans="1:19" s="30" customFormat="1" ht="14.1" customHeight="1" x14ac:dyDescent="0.25">
      <c r="A54" s="59" t="s">
        <v>136</v>
      </c>
      <c r="B54" s="60">
        <v>83</v>
      </c>
      <c r="C54" s="61" t="s">
        <v>9</v>
      </c>
      <c r="D54" s="137">
        <f t="shared" si="2"/>
        <v>5</v>
      </c>
      <c r="E54" s="138">
        <v>25</v>
      </c>
      <c r="F54" s="138">
        <v>25</v>
      </c>
      <c r="G54" s="138">
        <v>10</v>
      </c>
      <c r="H54" s="138">
        <v>60</v>
      </c>
      <c r="I54" s="138">
        <v>55</v>
      </c>
      <c r="J54" s="138">
        <v>0</v>
      </c>
      <c r="K54" s="138">
        <v>2</v>
      </c>
      <c r="L54" s="138">
        <v>0</v>
      </c>
      <c r="M54" s="138">
        <v>47</v>
      </c>
      <c r="N54" s="138">
        <v>16</v>
      </c>
      <c r="O54" s="138">
        <v>0</v>
      </c>
      <c r="P54" s="138">
        <v>6</v>
      </c>
      <c r="Q54" s="138">
        <v>186</v>
      </c>
      <c r="R54" s="138">
        <v>299</v>
      </c>
      <c r="S54" s="139">
        <f t="shared" si="3"/>
        <v>0.62207357859531776</v>
      </c>
    </row>
    <row r="55" spans="1:19" s="30" customFormat="1" ht="14.1" customHeight="1" x14ac:dyDescent="0.25">
      <c r="A55" s="65">
        <v>30</v>
      </c>
      <c r="B55" s="66">
        <v>84</v>
      </c>
      <c r="C55" s="67" t="s">
        <v>126</v>
      </c>
      <c r="D55" s="140">
        <f t="shared" si="2"/>
        <v>20</v>
      </c>
      <c r="E55" s="141">
        <v>46</v>
      </c>
      <c r="F55" s="141">
        <v>37</v>
      </c>
      <c r="G55" s="141">
        <v>15</v>
      </c>
      <c r="H55" s="141">
        <v>98</v>
      </c>
      <c r="I55" s="141">
        <v>118</v>
      </c>
      <c r="J55" s="141">
        <v>1</v>
      </c>
      <c r="K55" s="141">
        <v>1</v>
      </c>
      <c r="L55" s="141">
        <v>2</v>
      </c>
      <c r="M55" s="141">
        <v>30</v>
      </c>
      <c r="N55" s="141">
        <v>18</v>
      </c>
      <c r="O55" s="141">
        <v>0</v>
      </c>
      <c r="P55" s="141">
        <v>10</v>
      </c>
      <c r="Q55" s="141">
        <v>278</v>
      </c>
      <c r="R55" s="141">
        <v>406</v>
      </c>
      <c r="S55" s="142">
        <f t="shared" si="3"/>
        <v>0.68472906403940892</v>
      </c>
    </row>
    <row r="56" spans="1:19" s="30" customFormat="1" ht="14.1" customHeight="1" x14ac:dyDescent="0.25">
      <c r="A56" s="59" t="s">
        <v>136</v>
      </c>
      <c r="B56" s="60">
        <v>84</v>
      </c>
      <c r="C56" s="61" t="s">
        <v>9</v>
      </c>
      <c r="D56" s="137">
        <f t="shared" si="2"/>
        <v>20</v>
      </c>
      <c r="E56" s="138">
        <v>46</v>
      </c>
      <c r="F56" s="138">
        <v>37</v>
      </c>
      <c r="G56" s="138">
        <v>15</v>
      </c>
      <c r="H56" s="138">
        <v>98</v>
      </c>
      <c r="I56" s="138">
        <v>118</v>
      </c>
      <c r="J56" s="138">
        <v>1</v>
      </c>
      <c r="K56" s="138">
        <v>1</v>
      </c>
      <c r="L56" s="138">
        <v>2</v>
      </c>
      <c r="M56" s="138">
        <v>30</v>
      </c>
      <c r="N56" s="138">
        <v>18</v>
      </c>
      <c r="O56" s="138">
        <v>0</v>
      </c>
      <c r="P56" s="138">
        <v>10</v>
      </c>
      <c r="Q56" s="138">
        <v>278</v>
      </c>
      <c r="R56" s="138">
        <v>406</v>
      </c>
      <c r="S56" s="139">
        <f t="shared" si="3"/>
        <v>0.68472906403940892</v>
      </c>
    </row>
    <row r="57" spans="1:19" s="30" customFormat="1" ht="14.1" customHeight="1" x14ac:dyDescent="0.25">
      <c r="A57" s="65">
        <v>31</v>
      </c>
      <c r="B57" s="66">
        <v>85</v>
      </c>
      <c r="C57" s="67" t="s">
        <v>126</v>
      </c>
      <c r="D57" s="140">
        <f t="shared" si="2"/>
        <v>11</v>
      </c>
      <c r="E57" s="141">
        <v>28</v>
      </c>
      <c r="F57" s="141">
        <v>20</v>
      </c>
      <c r="G57" s="141">
        <v>7</v>
      </c>
      <c r="H57" s="141">
        <v>55</v>
      </c>
      <c r="I57" s="141">
        <v>25</v>
      </c>
      <c r="J57" s="141">
        <v>0</v>
      </c>
      <c r="K57" s="141">
        <v>3</v>
      </c>
      <c r="L57" s="141">
        <v>0</v>
      </c>
      <c r="M57" s="141">
        <v>66</v>
      </c>
      <c r="N57" s="141">
        <v>13</v>
      </c>
      <c r="O57" s="141">
        <v>0</v>
      </c>
      <c r="P57" s="141">
        <v>3</v>
      </c>
      <c r="Q57" s="141">
        <v>165</v>
      </c>
      <c r="R57" s="141">
        <v>280</v>
      </c>
      <c r="S57" s="142">
        <f t="shared" si="3"/>
        <v>0.5892857142857143</v>
      </c>
    </row>
    <row r="58" spans="1:19" s="30" customFormat="1" ht="14.1" customHeight="1" x14ac:dyDescent="0.25">
      <c r="A58" s="59" t="s">
        <v>136</v>
      </c>
      <c r="B58" s="60">
        <v>85</v>
      </c>
      <c r="C58" s="61" t="s">
        <v>9</v>
      </c>
      <c r="D58" s="137">
        <f t="shared" si="2"/>
        <v>11</v>
      </c>
      <c r="E58" s="138">
        <v>28</v>
      </c>
      <c r="F58" s="138">
        <v>20</v>
      </c>
      <c r="G58" s="138">
        <v>7</v>
      </c>
      <c r="H58" s="138">
        <v>55</v>
      </c>
      <c r="I58" s="138">
        <v>25</v>
      </c>
      <c r="J58" s="138">
        <v>0</v>
      </c>
      <c r="K58" s="138">
        <v>3</v>
      </c>
      <c r="L58" s="138">
        <v>0</v>
      </c>
      <c r="M58" s="138">
        <v>66</v>
      </c>
      <c r="N58" s="138">
        <v>13</v>
      </c>
      <c r="O58" s="138">
        <v>0</v>
      </c>
      <c r="P58" s="138">
        <v>3</v>
      </c>
      <c r="Q58" s="138">
        <v>165</v>
      </c>
      <c r="R58" s="138">
        <v>280</v>
      </c>
      <c r="S58" s="139">
        <f t="shared" si="3"/>
        <v>0.5892857142857143</v>
      </c>
    </row>
    <row r="59" spans="1:19" s="30" customFormat="1" ht="14.1" customHeight="1" x14ac:dyDescent="0.25">
      <c r="A59" s="65">
        <v>32</v>
      </c>
      <c r="B59" s="66">
        <v>86</v>
      </c>
      <c r="C59" s="67" t="s">
        <v>126</v>
      </c>
      <c r="D59" s="140">
        <f t="shared" si="2"/>
        <v>35</v>
      </c>
      <c r="E59" s="141">
        <v>32</v>
      </c>
      <c r="F59" s="141">
        <v>47</v>
      </c>
      <c r="G59" s="141">
        <v>12</v>
      </c>
      <c r="H59" s="141">
        <v>91</v>
      </c>
      <c r="I59" s="141">
        <v>56</v>
      </c>
      <c r="J59" s="141">
        <v>0</v>
      </c>
      <c r="K59" s="141">
        <v>1</v>
      </c>
      <c r="L59" s="141">
        <v>0</v>
      </c>
      <c r="M59" s="141">
        <v>35</v>
      </c>
      <c r="N59" s="141">
        <v>14</v>
      </c>
      <c r="O59" s="141">
        <v>0</v>
      </c>
      <c r="P59" s="141">
        <v>6</v>
      </c>
      <c r="Q59" s="141">
        <v>203</v>
      </c>
      <c r="R59" s="141">
        <v>333</v>
      </c>
      <c r="S59" s="142">
        <f t="shared" si="3"/>
        <v>0.60960960960960964</v>
      </c>
    </row>
    <row r="60" spans="1:19" s="30" customFormat="1" ht="14.1" customHeight="1" x14ac:dyDescent="0.25">
      <c r="A60" s="59" t="s">
        <v>136</v>
      </c>
      <c r="B60" s="60">
        <v>86</v>
      </c>
      <c r="C60" s="61" t="s">
        <v>9</v>
      </c>
      <c r="D60" s="137">
        <f t="shared" si="2"/>
        <v>35</v>
      </c>
      <c r="E60" s="138">
        <v>32</v>
      </c>
      <c r="F60" s="138">
        <v>47</v>
      </c>
      <c r="G60" s="138">
        <v>12</v>
      </c>
      <c r="H60" s="138">
        <v>91</v>
      </c>
      <c r="I60" s="138">
        <v>56</v>
      </c>
      <c r="J60" s="138">
        <v>0</v>
      </c>
      <c r="K60" s="138">
        <v>1</v>
      </c>
      <c r="L60" s="138">
        <v>0</v>
      </c>
      <c r="M60" s="138">
        <v>35</v>
      </c>
      <c r="N60" s="138">
        <v>14</v>
      </c>
      <c r="O60" s="138">
        <v>0</v>
      </c>
      <c r="P60" s="138">
        <v>6</v>
      </c>
      <c r="Q60" s="138">
        <v>203</v>
      </c>
      <c r="R60" s="138">
        <v>333</v>
      </c>
      <c r="S60" s="139">
        <f t="shared" si="3"/>
        <v>0.60960960960960964</v>
      </c>
    </row>
    <row r="61" spans="1:19" s="30" customFormat="1" ht="14.1" customHeight="1" x14ac:dyDescent="0.25">
      <c r="A61" s="65">
        <v>33</v>
      </c>
      <c r="B61" s="66">
        <v>87</v>
      </c>
      <c r="C61" s="67" t="s">
        <v>126</v>
      </c>
      <c r="D61" s="140">
        <f t="shared" si="2"/>
        <v>7</v>
      </c>
      <c r="E61" s="141">
        <v>29</v>
      </c>
      <c r="F61" s="141">
        <v>84</v>
      </c>
      <c r="G61" s="141">
        <v>24</v>
      </c>
      <c r="H61" s="141">
        <v>137</v>
      </c>
      <c r="I61" s="141">
        <v>94</v>
      </c>
      <c r="J61" s="141">
        <v>4</v>
      </c>
      <c r="K61" s="141">
        <v>4</v>
      </c>
      <c r="L61" s="141">
        <v>3</v>
      </c>
      <c r="M61" s="141">
        <v>144</v>
      </c>
      <c r="N61" s="141">
        <v>7</v>
      </c>
      <c r="O61" s="141">
        <v>1</v>
      </c>
      <c r="P61" s="141">
        <v>13</v>
      </c>
      <c r="Q61" s="141">
        <v>407</v>
      </c>
      <c r="R61" s="141">
        <v>647</v>
      </c>
      <c r="S61" s="142">
        <f t="shared" si="3"/>
        <v>0.62905718701700153</v>
      </c>
    </row>
    <row r="62" spans="1:19" s="30" customFormat="1" ht="14.25" customHeight="1" x14ac:dyDescent="0.25">
      <c r="A62" s="77" t="s">
        <v>136</v>
      </c>
      <c r="B62" s="78">
        <v>87</v>
      </c>
      <c r="C62" s="79" t="s">
        <v>9</v>
      </c>
      <c r="D62" s="152">
        <f t="shared" si="2"/>
        <v>7</v>
      </c>
      <c r="E62" s="145">
        <v>29</v>
      </c>
      <c r="F62" s="145">
        <v>84</v>
      </c>
      <c r="G62" s="145">
        <v>24</v>
      </c>
      <c r="H62" s="145">
        <v>137</v>
      </c>
      <c r="I62" s="145">
        <v>94</v>
      </c>
      <c r="J62" s="145">
        <v>4</v>
      </c>
      <c r="K62" s="145">
        <v>4</v>
      </c>
      <c r="L62" s="145">
        <v>3</v>
      </c>
      <c r="M62" s="145">
        <v>144</v>
      </c>
      <c r="N62" s="145">
        <v>7</v>
      </c>
      <c r="O62" s="145">
        <v>1</v>
      </c>
      <c r="P62" s="145">
        <v>13</v>
      </c>
      <c r="Q62" s="145">
        <v>407</v>
      </c>
      <c r="R62" s="145">
        <v>647</v>
      </c>
      <c r="S62" s="146">
        <f t="shared" si="3"/>
        <v>0.62905718701700153</v>
      </c>
    </row>
    <row r="63" spans="1:19" s="30" customFormat="1" ht="14.1" customHeight="1" x14ac:dyDescent="0.25">
      <c r="A63" s="53">
        <v>34</v>
      </c>
      <c r="B63" s="54">
        <v>89</v>
      </c>
      <c r="C63" s="55" t="s">
        <v>126</v>
      </c>
      <c r="D63" s="131">
        <f t="shared" si="2"/>
        <v>23</v>
      </c>
      <c r="E63" s="132">
        <v>2</v>
      </c>
      <c r="F63" s="132">
        <v>4</v>
      </c>
      <c r="G63" s="132">
        <v>3</v>
      </c>
      <c r="H63" s="132">
        <v>9</v>
      </c>
      <c r="I63" s="132">
        <v>69</v>
      </c>
      <c r="J63" s="132">
        <v>1</v>
      </c>
      <c r="K63" s="132">
        <v>1</v>
      </c>
      <c r="L63" s="132">
        <v>0</v>
      </c>
      <c r="M63" s="132">
        <v>46</v>
      </c>
      <c r="N63" s="132">
        <v>1</v>
      </c>
      <c r="O63" s="132">
        <v>0</v>
      </c>
      <c r="P63" s="132">
        <v>2</v>
      </c>
      <c r="Q63" s="132">
        <v>129</v>
      </c>
      <c r="R63" s="132">
        <v>284</v>
      </c>
      <c r="S63" s="133">
        <f t="shared" si="3"/>
        <v>0.45422535211267606</v>
      </c>
    </row>
    <row r="64" spans="1:19" s="30" customFormat="1" ht="14.1" customHeight="1" x14ac:dyDescent="0.25">
      <c r="A64" s="59" t="s">
        <v>136</v>
      </c>
      <c r="B64" s="60">
        <v>89</v>
      </c>
      <c r="C64" s="61" t="s">
        <v>9</v>
      </c>
      <c r="D64" s="137">
        <f t="shared" si="2"/>
        <v>23</v>
      </c>
      <c r="E64" s="138">
        <v>2</v>
      </c>
      <c r="F64" s="138">
        <v>4</v>
      </c>
      <c r="G64" s="138">
        <v>3</v>
      </c>
      <c r="H64" s="138">
        <v>9</v>
      </c>
      <c r="I64" s="138">
        <v>69</v>
      </c>
      <c r="J64" s="138">
        <v>1</v>
      </c>
      <c r="K64" s="138">
        <v>1</v>
      </c>
      <c r="L64" s="138">
        <v>0</v>
      </c>
      <c r="M64" s="138">
        <v>46</v>
      </c>
      <c r="N64" s="138">
        <v>1</v>
      </c>
      <c r="O64" s="138">
        <v>0</v>
      </c>
      <c r="P64" s="138">
        <v>2</v>
      </c>
      <c r="Q64" s="138">
        <v>129</v>
      </c>
      <c r="R64" s="138">
        <v>284</v>
      </c>
      <c r="S64" s="139">
        <f t="shared" si="3"/>
        <v>0.45422535211267606</v>
      </c>
    </row>
    <row r="65" spans="1:19" s="30" customFormat="1" ht="14.1" customHeight="1" x14ac:dyDescent="0.25">
      <c r="A65" s="65">
        <v>35</v>
      </c>
      <c r="B65" s="66">
        <v>90</v>
      </c>
      <c r="C65" s="67" t="s">
        <v>126</v>
      </c>
      <c r="D65" s="140">
        <f t="shared" si="2"/>
        <v>9</v>
      </c>
      <c r="E65" s="141">
        <v>6</v>
      </c>
      <c r="F65" s="141">
        <v>5</v>
      </c>
      <c r="G65" s="141">
        <v>6</v>
      </c>
      <c r="H65" s="141">
        <v>17</v>
      </c>
      <c r="I65" s="141">
        <v>40</v>
      </c>
      <c r="J65" s="141">
        <v>1</v>
      </c>
      <c r="K65" s="141">
        <v>1</v>
      </c>
      <c r="L65" s="141">
        <v>0</v>
      </c>
      <c r="M65" s="141">
        <v>49</v>
      </c>
      <c r="N65" s="141">
        <v>1</v>
      </c>
      <c r="O65" s="141">
        <v>0</v>
      </c>
      <c r="P65" s="141">
        <v>8</v>
      </c>
      <c r="Q65" s="141">
        <v>117</v>
      </c>
      <c r="R65" s="141">
        <v>195</v>
      </c>
      <c r="S65" s="142">
        <f t="shared" si="3"/>
        <v>0.6</v>
      </c>
    </row>
    <row r="66" spans="1:19" s="30" customFormat="1" ht="14.1" customHeight="1" x14ac:dyDescent="0.25">
      <c r="A66" s="59" t="s">
        <v>136</v>
      </c>
      <c r="B66" s="60">
        <v>90</v>
      </c>
      <c r="C66" s="61" t="s">
        <v>9</v>
      </c>
      <c r="D66" s="137">
        <f t="shared" si="2"/>
        <v>9</v>
      </c>
      <c r="E66" s="138">
        <v>6</v>
      </c>
      <c r="F66" s="138">
        <v>5</v>
      </c>
      <c r="G66" s="138">
        <v>6</v>
      </c>
      <c r="H66" s="138">
        <v>17</v>
      </c>
      <c r="I66" s="138">
        <v>40</v>
      </c>
      <c r="J66" s="138">
        <v>1</v>
      </c>
      <c r="K66" s="138">
        <v>1</v>
      </c>
      <c r="L66" s="138">
        <v>0</v>
      </c>
      <c r="M66" s="138">
        <v>49</v>
      </c>
      <c r="N66" s="138">
        <v>1</v>
      </c>
      <c r="O66" s="138">
        <v>0</v>
      </c>
      <c r="P66" s="138">
        <v>8</v>
      </c>
      <c r="Q66" s="138">
        <v>117</v>
      </c>
      <c r="R66" s="138">
        <v>195</v>
      </c>
      <c r="S66" s="139">
        <f t="shared" si="3"/>
        <v>0.6</v>
      </c>
    </row>
    <row r="67" spans="1:19" s="30" customFormat="1" ht="14.1" customHeight="1" x14ac:dyDescent="0.25">
      <c r="A67" s="65">
        <v>36</v>
      </c>
      <c r="B67" s="66">
        <v>91</v>
      </c>
      <c r="C67" s="67" t="s">
        <v>126</v>
      </c>
      <c r="D67" s="140">
        <f t="shared" si="2"/>
        <v>5</v>
      </c>
      <c r="E67" s="141">
        <v>11</v>
      </c>
      <c r="F67" s="141">
        <v>34</v>
      </c>
      <c r="G67" s="141">
        <v>5</v>
      </c>
      <c r="H67" s="141">
        <v>50</v>
      </c>
      <c r="I67" s="141">
        <v>86</v>
      </c>
      <c r="J67" s="141">
        <v>6</v>
      </c>
      <c r="K67" s="141">
        <v>3</v>
      </c>
      <c r="L67" s="141">
        <v>0</v>
      </c>
      <c r="M67" s="141">
        <v>81</v>
      </c>
      <c r="N67" s="141">
        <v>3</v>
      </c>
      <c r="O67" s="141">
        <v>0</v>
      </c>
      <c r="P67" s="141">
        <v>3</v>
      </c>
      <c r="Q67" s="141">
        <v>232</v>
      </c>
      <c r="R67" s="141">
        <v>414</v>
      </c>
      <c r="S67" s="142">
        <f t="shared" si="3"/>
        <v>0.56038647342995174</v>
      </c>
    </row>
    <row r="68" spans="1:19" s="30" customFormat="1" ht="14.1" customHeight="1" x14ac:dyDescent="0.25">
      <c r="A68" s="59" t="s">
        <v>136</v>
      </c>
      <c r="B68" s="60">
        <v>91</v>
      </c>
      <c r="C68" s="61" t="s">
        <v>9</v>
      </c>
      <c r="D68" s="137">
        <f t="shared" si="2"/>
        <v>5</v>
      </c>
      <c r="E68" s="138">
        <v>11</v>
      </c>
      <c r="F68" s="138">
        <v>34</v>
      </c>
      <c r="G68" s="138">
        <v>5</v>
      </c>
      <c r="H68" s="138">
        <v>50</v>
      </c>
      <c r="I68" s="138">
        <v>86</v>
      </c>
      <c r="J68" s="138">
        <v>6</v>
      </c>
      <c r="K68" s="138">
        <v>3</v>
      </c>
      <c r="L68" s="138">
        <v>0</v>
      </c>
      <c r="M68" s="138">
        <v>81</v>
      </c>
      <c r="N68" s="138">
        <v>3</v>
      </c>
      <c r="O68" s="138">
        <v>0</v>
      </c>
      <c r="P68" s="138">
        <v>3</v>
      </c>
      <c r="Q68" s="138">
        <v>232</v>
      </c>
      <c r="R68" s="138">
        <v>414</v>
      </c>
      <c r="S68" s="139">
        <f t="shared" si="3"/>
        <v>0.56038647342995174</v>
      </c>
    </row>
    <row r="69" spans="1:19" s="30" customFormat="1" ht="14.1" customHeight="1" x14ac:dyDescent="0.25">
      <c r="A69" s="65">
        <v>37</v>
      </c>
      <c r="B69" s="66">
        <v>94</v>
      </c>
      <c r="C69" s="67" t="s">
        <v>126</v>
      </c>
      <c r="D69" s="140">
        <f t="shared" si="2"/>
        <v>28</v>
      </c>
      <c r="E69" s="141">
        <v>26</v>
      </c>
      <c r="F69" s="141">
        <v>53</v>
      </c>
      <c r="G69" s="141">
        <v>10</v>
      </c>
      <c r="H69" s="141">
        <v>89</v>
      </c>
      <c r="I69" s="141">
        <v>117</v>
      </c>
      <c r="J69" s="141">
        <v>7</v>
      </c>
      <c r="K69" s="141">
        <v>1</v>
      </c>
      <c r="L69" s="141">
        <v>2</v>
      </c>
      <c r="M69" s="141">
        <v>86</v>
      </c>
      <c r="N69" s="141">
        <v>7</v>
      </c>
      <c r="O69" s="141">
        <v>0</v>
      </c>
      <c r="P69" s="141">
        <v>16</v>
      </c>
      <c r="Q69" s="141">
        <v>325</v>
      </c>
      <c r="R69" s="141">
        <v>728</v>
      </c>
      <c r="S69" s="142">
        <f t="shared" si="3"/>
        <v>0.44642857142857145</v>
      </c>
    </row>
    <row r="70" spans="1:19" s="30" customFormat="1" ht="14.1" customHeight="1" x14ac:dyDescent="0.25">
      <c r="A70" s="59" t="s">
        <v>136</v>
      </c>
      <c r="B70" s="60">
        <v>94</v>
      </c>
      <c r="C70" s="61" t="s">
        <v>9</v>
      </c>
      <c r="D70" s="137">
        <f t="shared" si="2"/>
        <v>28</v>
      </c>
      <c r="E70" s="138">
        <v>26</v>
      </c>
      <c r="F70" s="138">
        <v>53</v>
      </c>
      <c r="G70" s="138">
        <v>10</v>
      </c>
      <c r="H70" s="138">
        <v>89</v>
      </c>
      <c r="I70" s="138">
        <v>117</v>
      </c>
      <c r="J70" s="138">
        <v>7</v>
      </c>
      <c r="K70" s="138">
        <v>1</v>
      </c>
      <c r="L70" s="138">
        <v>2</v>
      </c>
      <c r="M70" s="138">
        <v>86</v>
      </c>
      <c r="N70" s="138">
        <v>7</v>
      </c>
      <c r="O70" s="138">
        <v>0</v>
      </c>
      <c r="P70" s="138">
        <v>16</v>
      </c>
      <c r="Q70" s="138">
        <v>325</v>
      </c>
      <c r="R70" s="138">
        <v>728</v>
      </c>
      <c r="S70" s="139">
        <f t="shared" si="3"/>
        <v>0.44642857142857145</v>
      </c>
    </row>
    <row r="71" spans="1:19" s="30" customFormat="1" ht="14.1" customHeight="1" x14ac:dyDescent="0.25">
      <c r="A71" s="65">
        <v>38</v>
      </c>
      <c r="B71" s="66">
        <v>95</v>
      </c>
      <c r="C71" s="67" t="s">
        <v>126</v>
      </c>
      <c r="D71" s="140">
        <f t="shared" si="2"/>
        <v>22</v>
      </c>
      <c r="E71" s="141">
        <v>30</v>
      </c>
      <c r="F71" s="141">
        <v>40</v>
      </c>
      <c r="G71" s="141">
        <v>11</v>
      </c>
      <c r="H71" s="141">
        <v>81</v>
      </c>
      <c r="I71" s="141">
        <v>103</v>
      </c>
      <c r="J71" s="141">
        <v>3</v>
      </c>
      <c r="K71" s="141">
        <v>1</v>
      </c>
      <c r="L71" s="141">
        <v>2</v>
      </c>
      <c r="M71" s="141">
        <v>27</v>
      </c>
      <c r="N71" s="141">
        <v>8</v>
      </c>
      <c r="O71" s="141">
        <v>0</v>
      </c>
      <c r="P71" s="141">
        <v>8</v>
      </c>
      <c r="Q71" s="141">
        <v>233</v>
      </c>
      <c r="R71" s="141">
        <v>493</v>
      </c>
      <c r="S71" s="142">
        <f t="shared" si="3"/>
        <v>0.47261663286004058</v>
      </c>
    </row>
    <row r="72" spans="1:19" s="30" customFormat="1" ht="14.1" customHeight="1" x14ac:dyDescent="0.25">
      <c r="A72" s="71">
        <v>39</v>
      </c>
      <c r="B72" s="72">
        <v>95</v>
      </c>
      <c r="C72" s="73" t="s">
        <v>128</v>
      </c>
      <c r="D72" s="134">
        <f t="shared" ref="D72:D99" si="4">(LARGE(H72:N72,1)-LARGE(H72:N72,2))</f>
        <v>16</v>
      </c>
      <c r="E72" s="135">
        <v>30</v>
      </c>
      <c r="F72" s="135">
        <v>49</v>
      </c>
      <c r="G72" s="135">
        <v>10</v>
      </c>
      <c r="H72" s="135">
        <v>89</v>
      </c>
      <c r="I72" s="135">
        <v>73</v>
      </c>
      <c r="J72" s="135">
        <v>2</v>
      </c>
      <c r="K72" s="135">
        <v>0</v>
      </c>
      <c r="L72" s="135">
        <v>0</v>
      </c>
      <c r="M72" s="135">
        <v>30</v>
      </c>
      <c r="N72" s="135">
        <v>13</v>
      </c>
      <c r="O72" s="135">
        <v>0</v>
      </c>
      <c r="P72" s="135">
        <v>6</v>
      </c>
      <c r="Q72" s="135">
        <v>213</v>
      </c>
      <c r="R72" s="135">
        <v>492</v>
      </c>
      <c r="S72" s="136">
        <f t="shared" ref="S72:S99" si="5">Q72/R72</f>
        <v>0.43292682926829268</v>
      </c>
    </row>
    <row r="73" spans="1:19" s="30" customFormat="1" ht="14.1" customHeight="1" x14ac:dyDescent="0.25">
      <c r="A73" s="59" t="s">
        <v>136</v>
      </c>
      <c r="B73" s="60">
        <v>95</v>
      </c>
      <c r="C73" s="61" t="s">
        <v>11</v>
      </c>
      <c r="D73" s="137">
        <f t="shared" si="4"/>
        <v>6</v>
      </c>
      <c r="E73" s="138">
        <v>60</v>
      </c>
      <c r="F73" s="138">
        <v>89</v>
      </c>
      <c r="G73" s="138">
        <v>21</v>
      </c>
      <c r="H73" s="138">
        <v>170</v>
      </c>
      <c r="I73" s="138">
        <v>176</v>
      </c>
      <c r="J73" s="138">
        <v>5</v>
      </c>
      <c r="K73" s="138">
        <v>1</v>
      </c>
      <c r="L73" s="138">
        <v>2</v>
      </c>
      <c r="M73" s="138">
        <v>57</v>
      </c>
      <c r="N73" s="138">
        <v>21</v>
      </c>
      <c r="O73" s="138">
        <v>0</v>
      </c>
      <c r="P73" s="138">
        <v>14</v>
      </c>
      <c r="Q73" s="138">
        <v>446</v>
      </c>
      <c r="R73" s="138">
        <v>985</v>
      </c>
      <c r="S73" s="139">
        <f t="shared" si="5"/>
        <v>0.45279187817258881</v>
      </c>
    </row>
    <row r="74" spans="1:19" s="30" customFormat="1" ht="14.1" customHeight="1" x14ac:dyDescent="0.25">
      <c r="A74" s="71">
        <v>40</v>
      </c>
      <c r="B74" s="72">
        <v>96</v>
      </c>
      <c r="C74" s="73" t="s">
        <v>126</v>
      </c>
      <c r="D74" s="134">
        <f t="shared" si="4"/>
        <v>28</v>
      </c>
      <c r="E74" s="135">
        <v>17</v>
      </c>
      <c r="F74" s="135">
        <v>22</v>
      </c>
      <c r="G74" s="135">
        <v>6</v>
      </c>
      <c r="H74" s="135">
        <v>45</v>
      </c>
      <c r="I74" s="135">
        <v>85</v>
      </c>
      <c r="J74" s="135">
        <v>9</v>
      </c>
      <c r="K74" s="135">
        <v>4</v>
      </c>
      <c r="L74" s="135">
        <v>1</v>
      </c>
      <c r="M74" s="135">
        <v>57</v>
      </c>
      <c r="N74" s="135">
        <v>4</v>
      </c>
      <c r="O74" s="135">
        <v>0</v>
      </c>
      <c r="P74" s="135">
        <v>11</v>
      </c>
      <c r="Q74" s="135">
        <v>216</v>
      </c>
      <c r="R74" s="135">
        <v>383</v>
      </c>
      <c r="S74" s="136">
        <f t="shared" si="5"/>
        <v>0.56396866840731075</v>
      </c>
    </row>
    <row r="75" spans="1:19" s="30" customFormat="1" ht="14.1" customHeight="1" x14ac:dyDescent="0.25">
      <c r="A75" s="59" t="s">
        <v>136</v>
      </c>
      <c r="B75" s="60">
        <v>96</v>
      </c>
      <c r="C75" s="61" t="s">
        <v>9</v>
      </c>
      <c r="D75" s="137">
        <f t="shared" si="4"/>
        <v>28</v>
      </c>
      <c r="E75" s="138">
        <v>17</v>
      </c>
      <c r="F75" s="138">
        <v>22</v>
      </c>
      <c r="G75" s="138">
        <v>6</v>
      </c>
      <c r="H75" s="138">
        <v>45</v>
      </c>
      <c r="I75" s="138">
        <v>85</v>
      </c>
      <c r="J75" s="138">
        <v>9</v>
      </c>
      <c r="K75" s="138">
        <v>4</v>
      </c>
      <c r="L75" s="138">
        <v>1</v>
      </c>
      <c r="M75" s="138">
        <v>57</v>
      </c>
      <c r="N75" s="138">
        <v>4</v>
      </c>
      <c r="O75" s="138">
        <v>0</v>
      </c>
      <c r="P75" s="138">
        <v>11</v>
      </c>
      <c r="Q75" s="138">
        <v>216</v>
      </c>
      <c r="R75" s="138">
        <v>383</v>
      </c>
      <c r="S75" s="139">
        <f t="shared" si="5"/>
        <v>0.56396866840731075</v>
      </c>
    </row>
    <row r="76" spans="1:19" s="30" customFormat="1" ht="14.1" customHeight="1" x14ac:dyDescent="0.25">
      <c r="A76" s="71">
        <v>41</v>
      </c>
      <c r="B76" s="72">
        <v>97</v>
      </c>
      <c r="C76" s="73" t="s">
        <v>126</v>
      </c>
      <c r="D76" s="134">
        <f t="shared" si="4"/>
        <v>28</v>
      </c>
      <c r="E76" s="135">
        <v>18</v>
      </c>
      <c r="F76" s="135">
        <v>37</v>
      </c>
      <c r="G76" s="135">
        <v>2</v>
      </c>
      <c r="H76" s="135">
        <v>57</v>
      </c>
      <c r="I76" s="135">
        <v>87</v>
      </c>
      <c r="J76" s="135">
        <v>6</v>
      </c>
      <c r="K76" s="135">
        <v>2</v>
      </c>
      <c r="L76" s="135">
        <v>0</v>
      </c>
      <c r="M76" s="135">
        <v>59</v>
      </c>
      <c r="N76" s="135">
        <v>2</v>
      </c>
      <c r="O76" s="135">
        <v>0</v>
      </c>
      <c r="P76" s="135">
        <v>3</v>
      </c>
      <c r="Q76" s="135">
        <v>216</v>
      </c>
      <c r="R76" s="135">
        <v>492</v>
      </c>
      <c r="S76" s="136">
        <f t="shared" si="5"/>
        <v>0.43902439024390244</v>
      </c>
    </row>
    <row r="77" spans="1:19" s="30" customFormat="1" ht="14.1" customHeight="1" x14ac:dyDescent="0.25">
      <c r="A77" s="65">
        <v>42</v>
      </c>
      <c r="B77" s="66">
        <v>97</v>
      </c>
      <c r="C77" s="67" t="s">
        <v>130</v>
      </c>
      <c r="D77" s="140">
        <f t="shared" si="4"/>
        <v>12</v>
      </c>
      <c r="E77" s="141">
        <v>5</v>
      </c>
      <c r="F77" s="141">
        <v>2</v>
      </c>
      <c r="G77" s="141">
        <v>1</v>
      </c>
      <c r="H77" s="141">
        <v>8</v>
      </c>
      <c r="I77" s="141">
        <v>30</v>
      </c>
      <c r="J77" s="141">
        <v>2</v>
      </c>
      <c r="K77" s="141">
        <v>0</v>
      </c>
      <c r="L77" s="141">
        <v>0</v>
      </c>
      <c r="M77" s="141">
        <v>18</v>
      </c>
      <c r="N77" s="141">
        <v>0</v>
      </c>
      <c r="O77" s="141">
        <v>0</v>
      </c>
      <c r="P77" s="141">
        <v>2</v>
      </c>
      <c r="Q77" s="141">
        <v>60</v>
      </c>
      <c r="R77" s="141">
        <v>81</v>
      </c>
      <c r="S77" s="142">
        <f t="shared" si="5"/>
        <v>0.7407407407407407</v>
      </c>
    </row>
    <row r="78" spans="1:19" s="30" customFormat="1" ht="14.1" customHeight="1" x14ac:dyDescent="0.25">
      <c r="A78" s="59" t="s">
        <v>136</v>
      </c>
      <c r="B78" s="60">
        <v>97</v>
      </c>
      <c r="C78" s="61" t="s">
        <v>11</v>
      </c>
      <c r="D78" s="137">
        <f t="shared" si="4"/>
        <v>40</v>
      </c>
      <c r="E78" s="138">
        <v>23</v>
      </c>
      <c r="F78" s="138">
        <v>39</v>
      </c>
      <c r="G78" s="138">
        <v>3</v>
      </c>
      <c r="H78" s="138">
        <v>65</v>
      </c>
      <c r="I78" s="138">
        <v>117</v>
      </c>
      <c r="J78" s="138">
        <v>8</v>
      </c>
      <c r="K78" s="138">
        <v>2</v>
      </c>
      <c r="L78" s="138">
        <v>0</v>
      </c>
      <c r="M78" s="138">
        <v>77</v>
      </c>
      <c r="N78" s="138">
        <v>2</v>
      </c>
      <c r="O78" s="138">
        <v>0</v>
      </c>
      <c r="P78" s="138">
        <v>5</v>
      </c>
      <c r="Q78" s="138">
        <v>276</v>
      </c>
      <c r="R78" s="138">
        <v>573</v>
      </c>
      <c r="S78" s="139">
        <f t="shared" si="5"/>
        <v>0.48167539267015708</v>
      </c>
    </row>
    <row r="79" spans="1:19" s="30" customFormat="1" ht="14.1" customHeight="1" x14ac:dyDescent="0.25">
      <c r="A79" s="65">
        <v>43</v>
      </c>
      <c r="B79" s="66">
        <v>99</v>
      </c>
      <c r="C79" s="67" t="s">
        <v>126</v>
      </c>
      <c r="D79" s="140">
        <f t="shared" si="4"/>
        <v>24</v>
      </c>
      <c r="E79" s="141">
        <v>24</v>
      </c>
      <c r="F79" s="141">
        <v>54</v>
      </c>
      <c r="G79" s="141">
        <v>6</v>
      </c>
      <c r="H79" s="141">
        <v>84</v>
      </c>
      <c r="I79" s="141">
        <v>111</v>
      </c>
      <c r="J79" s="141">
        <v>3</v>
      </c>
      <c r="K79" s="141">
        <v>3</v>
      </c>
      <c r="L79" s="141">
        <v>0</v>
      </c>
      <c r="M79" s="141">
        <v>87</v>
      </c>
      <c r="N79" s="141">
        <v>10</v>
      </c>
      <c r="O79" s="141">
        <v>1</v>
      </c>
      <c r="P79" s="141">
        <v>5</v>
      </c>
      <c r="Q79" s="141">
        <v>304</v>
      </c>
      <c r="R79" s="141">
        <v>553</v>
      </c>
      <c r="S79" s="142">
        <f t="shared" si="5"/>
        <v>0.54972875226039786</v>
      </c>
    </row>
    <row r="80" spans="1:19" s="30" customFormat="1" ht="14.1" customHeight="1" x14ac:dyDescent="0.25">
      <c r="A80" s="71">
        <v>44</v>
      </c>
      <c r="B80" s="72">
        <v>99</v>
      </c>
      <c r="C80" s="73" t="s">
        <v>128</v>
      </c>
      <c r="D80" s="134">
        <f t="shared" si="4"/>
        <v>9</v>
      </c>
      <c r="E80" s="135">
        <v>27</v>
      </c>
      <c r="F80" s="135">
        <v>44</v>
      </c>
      <c r="G80" s="135">
        <v>6</v>
      </c>
      <c r="H80" s="135">
        <v>77</v>
      </c>
      <c r="I80" s="135">
        <v>86</v>
      </c>
      <c r="J80" s="135">
        <v>3</v>
      </c>
      <c r="K80" s="135">
        <v>3</v>
      </c>
      <c r="L80" s="135">
        <v>0</v>
      </c>
      <c r="M80" s="135">
        <v>95</v>
      </c>
      <c r="N80" s="135">
        <v>4</v>
      </c>
      <c r="O80" s="135">
        <v>0</v>
      </c>
      <c r="P80" s="135">
        <v>10</v>
      </c>
      <c r="Q80" s="135">
        <v>278</v>
      </c>
      <c r="R80" s="135">
        <v>552</v>
      </c>
      <c r="S80" s="136">
        <f t="shared" si="5"/>
        <v>0.50362318840579712</v>
      </c>
    </row>
    <row r="81" spans="1:19" s="30" customFormat="1" ht="14.1" customHeight="1" x14ac:dyDescent="0.25">
      <c r="A81" s="59" t="s">
        <v>136</v>
      </c>
      <c r="B81" s="60">
        <v>99</v>
      </c>
      <c r="C81" s="61" t="s">
        <v>11</v>
      </c>
      <c r="D81" s="137">
        <f t="shared" si="4"/>
        <v>15</v>
      </c>
      <c r="E81" s="138">
        <v>51</v>
      </c>
      <c r="F81" s="138">
        <v>98</v>
      </c>
      <c r="G81" s="138">
        <v>12</v>
      </c>
      <c r="H81" s="138">
        <v>161</v>
      </c>
      <c r="I81" s="138">
        <v>197</v>
      </c>
      <c r="J81" s="138">
        <v>6</v>
      </c>
      <c r="K81" s="138">
        <v>6</v>
      </c>
      <c r="L81" s="138">
        <v>0</v>
      </c>
      <c r="M81" s="138">
        <v>182</v>
      </c>
      <c r="N81" s="138">
        <v>14</v>
      </c>
      <c r="O81" s="138">
        <v>1</v>
      </c>
      <c r="P81" s="138">
        <v>15</v>
      </c>
      <c r="Q81" s="138">
        <v>582</v>
      </c>
      <c r="R81" s="138">
        <v>1105</v>
      </c>
      <c r="S81" s="139">
        <f t="shared" si="5"/>
        <v>0.52669683257918554</v>
      </c>
    </row>
    <row r="82" spans="1:19" s="30" customFormat="1" ht="14.1" customHeight="1" x14ac:dyDescent="0.25">
      <c r="A82" s="71">
        <v>45</v>
      </c>
      <c r="B82" s="72">
        <v>100</v>
      </c>
      <c r="C82" s="73" t="s">
        <v>126</v>
      </c>
      <c r="D82" s="134">
        <f t="shared" si="4"/>
        <v>30</v>
      </c>
      <c r="E82" s="135">
        <v>28</v>
      </c>
      <c r="F82" s="135">
        <v>54</v>
      </c>
      <c r="G82" s="135">
        <v>7</v>
      </c>
      <c r="H82" s="135">
        <v>89</v>
      </c>
      <c r="I82" s="135">
        <v>119</v>
      </c>
      <c r="J82" s="135">
        <v>5</v>
      </c>
      <c r="K82" s="135">
        <v>2</v>
      </c>
      <c r="L82" s="135">
        <v>0</v>
      </c>
      <c r="M82" s="135">
        <v>80</v>
      </c>
      <c r="N82" s="135">
        <v>6</v>
      </c>
      <c r="O82" s="135">
        <v>0</v>
      </c>
      <c r="P82" s="135">
        <v>6</v>
      </c>
      <c r="Q82" s="135">
        <v>307</v>
      </c>
      <c r="R82" s="135">
        <v>567</v>
      </c>
      <c r="S82" s="136">
        <f t="shared" si="5"/>
        <v>0.5414462081128748</v>
      </c>
    </row>
    <row r="83" spans="1:19" s="30" customFormat="1" ht="14.1" customHeight="1" x14ac:dyDescent="0.25">
      <c r="A83" s="65">
        <v>46</v>
      </c>
      <c r="B83" s="66">
        <v>100</v>
      </c>
      <c r="C83" s="67" t="s">
        <v>128</v>
      </c>
      <c r="D83" s="140">
        <f t="shared" si="4"/>
        <v>1</v>
      </c>
      <c r="E83" s="141">
        <v>39</v>
      </c>
      <c r="F83" s="141">
        <v>58</v>
      </c>
      <c r="G83" s="141">
        <v>6</v>
      </c>
      <c r="H83" s="141">
        <v>103</v>
      </c>
      <c r="I83" s="141">
        <v>104</v>
      </c>
      <c r="J83" s="141">
        <v>3</v>
      </c>
      <c r="K83" s="141">
        <v>2</v>
      </c>
      <c r="L83" s="141">
        <v>0</v>
      </c>
      <c r="M83" s="141">
        <v>86</v>
      </c>
      <c r="N83" s="141">
        <v>5</v>
      </c>
      <c r="O83" s="141">
        <v>0</v>
      </c>
      <c r="P83" s="141">
        <v>9</v>
      </c>
      <c r="Q83" s="141">
        <v>312</v>
      </c>
      <c r="R83" s="141">
        <v>567</v>
      </c>
      <c r="S83" s="142">
        <f t="shared" si="5"/>
        <v>0.55026455026455023</v>
      </c>
    </row>
    <row r="84" spans="1:19" s="30" customFormat="1" ht="14.1" customHeight="1" x14ac:dyDescent="0.25">
      <c r="A84" s="59" t="s">
        <v>136</v>
      </c>
      <c r="B84" s="60">
        <v>100</v>
      </c>
      <c r="C84" s="61" t="s">
        <v>11</v>
      </c>
      <c r="D84" s="137">
        <f t="shared" si="4"/>
        <v>31</v>
      </c>
      <c r="E84" s="138">
        <v>67</v>
      </c>
      <c r="F84" s="138">
        <v>112</v>
      </c>
      <c r="G84" s="138">
        <v>13</v>
      </c>
      <c r="H84" s="138">
        <v>192</v>
      </c>
      <c r="I84" s="138">
        <v>223</v>
      </c>
      <c r="J84" s="138">
        <v>8</v>
      </c>
      <c r="K84" s="138">
        <v>4</v>
      </c>
      <c r="L84" s="138">
        <v>0</v>
      </c>
      <c r="M84" s="138">
        <v>166</v>
      </c>
      <c r="N84" s="138">
        <v>11</v>
      </c>
      <c r="O84" s="138">
        <v>0</v>
      </c>
      <c r="P84" s="138">
        <v>15</v>
      </c>
      <c r="Q84" s="138">
        <v>619</v>
      </c>
      <c r="R84" s="138">
        <v>1134</v>
      </c>
      <c r="S84" s="139">
        <f t="shared" si="5"/>
        <v>0.54585537918871252</v>
      </c>
    </row>
    <row r="85" spans="1:19" s="30" customFormat="1" ht="14.1" customHeight="1" x14ac:dyDescent="0.25">
      <c r="A85" s="65">
        <v>47</v>
      </c>
      <c r="B85" s="66">
        <v>101</v>
      </c>
      <c r="C85" s="67" t="s">
        <v>126</v>
      </c>
      <c r="D85" s="140">
        <f t="shared" si="4"/>
        <v>29</v>
      </c>
      <c r="E85" s="141">
        <v>15</v>
      </c>
      <c r="F85" s="141">
        <v>16</v>
      </c>
      <c r="G85" s="141">
        <v>7</v>
      </c>
      <c r="H85" s="141">
        <v>38</v>
      </c>
      <c r="I85" s="141">
        <v>91</v>
      </c>
      <c r="J85" s="141">
        <v>5</v>
      </c>
      <c r="K85" s="141">
        <v>6</v>
      </c>
      <c r="L85" s="141">
        <v>3</v>
      </c>
      <c r="M85" s="141">
        <v>120</v>
      </c>
      <c r="N85" s="141">
        <v>0</v>
      </c>
      <c r="O85" s="141">
        <v>0</v>
      </c>
      <c r="P85" s="141">
        <v>11</v>
      </c>
      <c r="Q85" s="141">
        <v>274</v>
      </c>
      <c r="R85" s="141">
        <v>515</v>
      </c>
      <c r="S85" s="142">
        <f t="shared" si="5"/>
        <v>0.53203883495145632</v>
      </c>
    </row>
    <row r="86" spans="1:19" s="30" customFormat="1" ht="14.1" customHeight="1" x14ac:dyDescent="0.25">
      <c r="A86" s="59" t="s">
        <v>136</v>
      </c>
      <c r="B86" s="60">
        <v>101</v>
      </c>
      <c r="C86" s="61" t="s">
        <v>9</v>
      </c>
      <c r="D86" s="137">
        <f t="shared" si="4"/>
        <v>29</v>
      </c>
      <c r="E86" s="138">
        <v>15</v>
      </c>
      <c r="F86" s="138">
        <v>16</v>
      </c>
      <c r="G86" s="138">
        <v>7</v>
      </c>
      <c r="H86" s="138">
        <v>38</v>
      </c>
      <c r="I86" s="138">
        <v>91</v>
      </c>
      <c r="J86" s="138">
        <v>5</v>
      </c>
      <c r="K86" s="138">
        <v>6</v>
      </c>
      <c r="L86" s="138">
        <v>3</v>
      </c>
      <c r="M86" s="138">
        <v>120</v>
      </c>
      <c r="N86" s="138">
        <v>0</v>
      </c>
      <c r="O86" s="138">
        <v>0</v>
      </c>
      <c r="P86" s="138">
        <v>11</v>
      </c>
      <c r="Q86" s="138">
        <v>274</v>
      </c>
      <c r="R86" s="138">
        <v>515</v>
      </c>
      <c r="S86" s="139">
        <f t="shared" si="5"/>
        <v>0.53203883495145632</v>
      </c>
    </row>
    <row r="87" spans="1:19" s="30" customFormat="1" ht="14.1" customHeight="1" x14ac:dyDescent="0.25">
      <c r="A87" s="65">
        <v>48</v>
      </c>
      <c r="B87" s="66">
        <v>102</v>
      </c>
      <c r="C87" s="67" t="s">
        <v>126</v>
      </c>
      <c r="D87" s="140">
        <f t="shared" si="4"/>
        <v>35</v>
      </c>
      <c r="E87" s="141">
        <v>8</v>
      </c>
      <c r="F87" s="141">
        <v>44</v>
      </c>
      <c r="G87" s="141">
        <v>8</v>
      </c>
      <c r="H87" s="141">
        <v>60</v>
      </c>
      <c r="I87" s="141">
        <v>72</v>
      </c>
      <c r="J87" s="141">
        <v>6</v>
      </c>
      <c r="K87" s="141">
        <v>8</v>
      </c>
      <c r="L87" s="141">
        <v>0</v>
      </c>
      <c r="M87" s="141">
        <v>107</v>
      </c>
      <c r="N87" s="141">
        <v>3</v>
      </c>
      <c r="O87" s="141">
        <v>0</v>
      </c>
      <c r="P87" s="141">
        <v>8</v>
      </c>
      <c r="Q87" s="141">
        <v>264</v>
      </c>
      <c r="R87" s="141">
        <v>463</v>
      </c>
      <c r="S87" s="142">
        <f t="shared" si="5"/>
        <v>0.57019438444924408</v>
      </c>
    </row>
    <row r="88" spans="1:19" s="30" customFormat="1" ht="14.1" customHeight="1" x14ac:dyDescent="0.25">
      <c r="A88" s="59" t="s">
        <v>136</v>
      </c>
      <c r="B88" s="60">
        <v>102</v>
      </c>
      <c r="C88" s="61" t="s">
        <v>9</v>
      </c>
      <c r="D88" s="137">
        <f t="shared" si="4"/>
        <v>35</v>
      </c>
      <c r="E88" s="138">
        <v>8</v>
      </c>
      <c r="F88" s="138">
        <v>44</v>
      </c>
      <c r="G88" s="138">
        <v>8</v>
      </c>
      <c r="H88" s="138">
        <v>60</v>
      </c>
      <c r="I88" s="138">
        <v>72</v>
      </c>
      <c r="J88" s="138">
        <v>6</v>
      </c>
      <c r="K88" s="138">
        <v>8</v>
      </c>
      <c r="L88" s="138">
        <v>0</v>
      </c>
      <c r="M88" s="138">
        <v>107</v>
      </c>
      <c r="N88" s="138">
        <v>3</v>
      </c>
      <c r="O88" s="138">
        <v>0</v>
      </c>
      <c r="P88" s="138">
        <v>8</v>
      </c>
      <c r="Q88" s="138">
        <v>264</v>
      </c>
      <c r="R88" s="138">
        <v>463</v>
      </c>
      <c r="S88" s="139">
        <f t="shared" si="5"/>
        <v>0.57019438444924408</v>
      </c>
    </row>
    <row r="89" spans="1:19" s="30" customFormat="1" ht="14.1" customHeight="1" x14ac:dyDescent="0.25">
      <c r="A89" s="65">
        <v>49</v>
      </c>
      <c r="B89" s="66">
        <v>103</v>
      </c>
      <c r="C89" s="67" t="s">
        <v>126</v>
      </c>
      <c r="D89" s="140">
        <f t="shared" si="4"/>
        <v>111</v>
      </c>
      <c r="E89" s="141">
        <v>15</v>
      </c>
      <c r="F89" s="141">
        <v>37</v>
      </c>
      <c r="G89" s="141">
        <v>24</v>
      </c>
      <c r="H89" s="141">
        <v>76</v>
      </c>
      <c r="I89" s="141">
        <v>77</v>
      </c>
      <c r="J89" s="141">
        <v>7</v>
      </c>
      <c r="K89" s="141">
        <v>1</v>
      </c>
      <c r="L89" s="141">
        <v>1</v>
      </c>
      <c r="M89" s="141">
        <v>188</v>
      </c>
      <c r="N89" s="141">
        <v>9</v>
      </c>
      <c r="O89" s="141">
        <v>0</v>
      </c>
      <c r="P89" s="141">
        <v>14</v>
      </c>
      <c r="Q89" s="141">
        <v>373</v>
      </c>
      <c r="R89" s="141">
        <v>699</v>
      </c>
      <c r="S89" s="142">
        <f t="shared" si="5"/>
        <v>0.53361945636623753</v>
      </c>
    </row>
    <row r="90" spans="1:19" s="30" customFormat="1" ht="14.1" customHeight="1" x14ac:dyDescent="0.25">
      <c r="A90" s="59" t="s">
        <v>136</v>
      </c>
      <c r="B90" s="60">
        <v>103</v>
      </c>
      <c r="C90" s="61" t="s">
        <v>9</v>
      </c>
      <c r="D90" s="137">
        <f t="shared" si="4"/>
        <v>111</v>
      </c>
      <c r="E90" s="138">
        <v>15</v>
      </c>
      <c r="F90" s="138">
        <v>37</v>
      </c>
      <c r="G90" s="138">
        <v>24</v>
      </c>
      <c r="H90" s="138">
        <v>76</v>
      </c>
      <c r="I90" s="138">
        <v>77</v>
      </c>
      <c r="J90" s="138">
        <v>7</v>
      </c>
      <c r="K90" s="138">
        <v>1</v>
      </c>
      <c r="L90" s="138">
        <v>1</v>
      </c>
      <c r="M90" s="138">
        <v>188</v>
      </c>
      <c r="N90" s="138">
        <v>9</v>
      </c>
      <c r="O90" s="138">
        <v>0</v>
      </c>
      <c r="P90" s="138">
        <v>14</v>
      </c>
      <c r="Q90" s="138">
        <v>373</v>
      </c>
      <c r="R90" s="138">
        <v>699</v>
      </c>
      <c r="S90" s="139">
        <f t="shared" si="5"/>
        <v>0.53361945636623753</v>
      </c>
    </row>
    <row r="91" spans="1:19" s="30" customFormat="1" ht="14.1" customHeight="1" x14ac:dyDescent="0.25">
      <c r="A91" s="65">
        <v>50</v>
      </c>
      <c r="B91" s="66">
        <v>104</v>
      </c>
      <c r="C91" s="67" t="s">
        <v>126</v>
      </c>
      <c r="D91" s="140">
        <f t="shared" si="4"/>
        <v>26</v>
      </c>
      <c r="E91" s="141">
        <v>20</v>
      </c>
      <c r="F91" s="141">
        <v>10</v>
      </c>
      <c r="G91" s="141">
        <v>3</v>
      </c>
      <c r="H91" s="141">
        <v>33</v>
      </c>
      <c r="I91" s="141">
        <v>59</v>
      </c>
      <c r="J91" s="141">
        <v>9</v>
      </c>
      <c r="K91" s="141">
        <v>0</v>
      </c>
      <c r="L91" s="141">
        <v>1</v>
      </c>
      <c r="M91" s="141">
        <v>29</v>
      </c>
      <c r="N91" s="141">
        <v>2</v>
      </c>
      <c r="O91" s="141">
        <v>1</v>
      </c>
      <c r="P91" s="141">
        <v>9</v>
      </c>
      <c r="Q91" s="141">
        <v>143</v>
      </c>
      <c r="R91" s="141">
        <v>223</v>
      </c>
      <c r="S91" s="142">
        <f t="shared" si="5"/>
        <v>0.64125560538116588</v>
      </c>
    </row>
    <row r="92" spans="1:19" s="30" customFormat="1" ht="14.1" customHeight="1" x14ac:dyDescent="0.25">
      <c r="A92" s="59" t="s">
        <v>136</v>
      </c>
      <c r="B92" s="60">
        <v>104</v>
      </c>
      <c r="C92" s="61" t="s">
        <v>9</v>
      </c>
      <c r="D92" s="137">
        <f t="shared" si="4"/>
        <v>26</v>
      </c>
      <c r="E92" s="138">
        <v>20</v>
      </c>
      <c r="F92" s="138">
        <v>10</v>
      </c>
      <c r="G92" s="138">
        <v>3</v>
      </c>
      <c r="H92" s="138">
        <v>33</v>
      </c>
      <c r="I92" s="138">
        <v>59</v>
      </c>
      <c r="J92" s="138">
        <v>9</v>
      </c>
      <c r="K92" s="138">
        <v>0</v>
      </c>
      <c r="L92" s="138">
        <v>1</v>
      </c>
      <c r="M92" s="138">
        <v>29</v>
      </c>
      <c r="N92" s="138">
        <v>2</v>
      </c>
      <c r="O92" s="138">
        <v>1</v>
      </c>
      <c r="P92" s="138">
        <v>9</v>
      </c>
      <c r="Q92" s="138">
        <v>143</v>
      </c>
      <c r="R92" s="138">
        <v>223</v>
      </c>
      <c r="S92" s="139">
        <f t="shared" si="5"/>
        <v>0.64125560538116588</v>
      </c>
    </row>
    <row r="93" spans="1:19" s="30" customFormat="1" ht="14.1" customHeight="1" x14ac:dyDescent="0.25">
      <c r="A93" s="65">
        <v>51</v>
      </c>
      <c r="B93" s="66">
        <v>105</v>
      </c>
      <c r="C93" s="67" t="s">
        <v>126</v>
      </c>
      <c r="D93" s="140">
        <f t="shared" si="4"/>
        <v>16</v>
      </c>
      <c r="E93" s="141">
        <v>10</v>
      </c>
      <c r="F93" s="141">
        <v>34</v>
      </c>
      <c r="G93" s="141">
        <v>2</v>
      </c>
      <c r="H93" s="141">
        <v>46</v>
      </c>
      <c r="I93" s="141">
        <v>64</v>
      </c>
      <c r="J93" s="141">
        <v>3</v>
      </c>
      <c r="K93" s="141">
        <v>1</v>
      </c>
      <c r="L93" s="141">
        <v>0</v>
      </c>
      <c r="M93" s="141">
        <v>48</v>
      </c>
      <c r="N93" s="141">
        <v>4</v>
      </c>
      <c r="O93" s="141">
        <v>0</v>
      </c>
      <c r="P93" s="141">
        <v>9</v>
      </c>
      <c r="Q93" s="141">
        <v>175</v>
      </c>
      <c r="R93" s="141">
        <v>380</v>
      </c>
      <c r="S93" s="142">
        <f t="shared" si="5"/>
        <v>0.46052631578947367</v>
      </c>
    </row>
    <row r="94" spans="1:19" s="30" customFormat="1" ht="14.1" customHeight="1" x14ac:dyDescent="0.25">
      <c r="A94" s="71">
        <v>52</v>
      </c>
      <c r="B94" s="72">
        <v>105</v>
      </c>
      <c r="C94" s="73" t="s">
        <v>128</v>
      </c>
      <c r="D94" s="134">
        <f t="shared" si="4"/>
        <v>22</v>
      </c>
      <c r="E94" s="135">
        <v>7</v>
      </c>
      <c r="F94" s="135">
        <v>21</v>
      </c>
      <c r="G94" s="135">
        <v>6</v>
      </c>
      <c r="H94" s="135">
        <v>34</v>
      </c>
      <c r="I94" s="135">
        <v>48</v>
      </c>
      <c r="J94" s="135">
        <v>0</v>
      </c>
      <c r="K94" s="135">
        <v>1</v>
      </c>
      <c r="L94" s="135">
        <v>0</v>
      </c>
      <c r="M94" s="135">
        <v>70</v>
      </c>
      <c r="N94" s="135">
        <v>4</v>
      </c>
      <c r="O94" s="135">
        <v>0</v>
      </c>
      <c r="P94" s="135">
        <v>4</v>
      </c>
      <c r="Q94" s="135">
        <v>161</v>
      </c>
      <c r="R94" s="135">
        <v>379</v>
      </c>
      <c r="S94" s="136">
        <f t="shared" si="5"/>
        <v>0.42480211081794195</v>
      </c>
    </row>
    <row r="95" spans="1:19" s="30" customFormat="1" ht="14.1" customHeight="1" x14ac:dyDescent="0.25">
      <c r="A95" s="59" t="s">
        <v>136</v>
      </c>
      <c r="B95" s="60">
        <v>105</v>
      </c>
      <c r="C95" s="61" t="s">
        <v>11</v>
      </c>
      <c r="D95" s="137">
        <f t="shared" si="4"/>
        <v>6</v>
      </c>
      <c r="E95" s="138">
        <v>17</v>
      </c>
      <c r="F95" s="138">
        <v>55</v>
      </c>
      <c r="G95" s="138">
        <v>8</v>
      </c>
      <c r="H95" s="138">
        <v>80</v>
      </c>
      <c r="I95" s="138">
        <v>112</v>
      </c>
      <c r="J95" s="138">
        <v>3</v>
      </c>
      <c r="K95" s="138">
        <v>2</v>
      </c>
      <c r="L95" s="138">
        <v>0</v>
      </c>
      <c r="M95" s="138">
        <v>118</v>
      </c>
      <c r="N95" s="138">
        <v>8</v>
      </c>
      <c r="O95" s="138">
        <v>0</v>
      </c>
      <c r="P95" s="138">
        <v>13</v>
      </c>
      <c r="Q95" s="138">
        <v>336</v>
      </c>
      <c r="R95" s="138">
        <v>759</v>
      </c>
      <c r="S95" s="139">
        <f t="shared" si="5"/>
        <v>0.44268774703557312</v>
      </c>
    </row>
    <row r="96" spans="1:19" s="30" customFormat="1" ht="14.1" customHeight="1" x14ac:dyDescent="0.25">
      <c r="A96" s="71">
        <v>53</v>
      </c>
      <c r="B96" s="72">
        <v>106</v>
      </c>
      <c r="C96" s="73" t="s">
        <v>126</v>
      </c>
      <c r="D96" s="134">
        <f t="shared" si="4"/>
        <v>13</v>
      </c>
      <c r="E96" s="135">
        <v>19</v>
      </c>
      <c r="F96" s="135">
        <v>46</v>
      </c>
      <c r="G96" s="135">
        <v>14</v>
      </c>
      <c r="H96" s="135">
        <v>79</v>
      </c>
      <c r="I96" s="135">
        <v>106</v>
      </c>
      <c r="J96" s="135">
        <v>2</v>
      </c>
      <c r="K96" s="135">
        <v>2</v>
      </c>
      <c r="L96" s="135">
        <v>0</v>
      </c>
      <c r="M96" s="135">
        <v>93</v>
      </c>
      <c r="N96" s="135">
        <v>17</v>
      </c>
      <c r="O96" s="135">
        <v>0</v>
      </c>
      <c r="P96" s="135">
        <v>10</v>
      </c>
      <c r="Q96" s="135">
        <v>309</v>
      </c>
      <c r="R96" s="135">
        <v>621</v>
      </c>
      <c r="S96" s="136">
        <f t="shared" si="5"/>
        <v>0.49758454106280192</v>
      </c>
    </row>
    <row r="97" spans="1:19" s="30" customFormat="1" ht="14.1" customHeight="1" x14ac:dyDescent="0.25">
      <c r="A97" s="59" t="s">
        <v>136</v>
      </c>
      <c r="B97" s="60">
        <v>106</v>
      </c>
      <c r="C97" s="61" t="s">
        <v>9</v>
      </c>
      <c r="D97" s="137">
        <f t="shared" si="4"/>
        <v>13</v>
      </c>
      <c r="E97" s="138">
        <v>19</v>
      </c>
      <c r="F97" s="138">
        <v>46</v>
      </c>
      <c r="G97" s="138">
        <v>14</v>
      </c>
      <c r="H97" s="138">
        <v>79</v>
      </c>
      <c r="I97" s="138">
        <v>106</v>
      </c>
      <c r="J97" s="138">
        <v>2</v>
      </c>
      <c r="K97" s="138">
        <v>2</v>
      </c>
      <c r="L97" s="138">
        <v>0</v>
      </c>
      <c r="M97" s="138">
        <v>93</v>
      </c>
      <c r="N97" s="138">
        <v>17</v>
      </c>
      <c r="O97" s="138">
        <v>0</v>
      </c>
      <c r="P97" s="138">
        <v>10</v>
      </c>
      <c r="Q97" s="138">
        <v>309</v>
      </c>
      <c r="R97" s="138">
        <v>621</v>
      </c>
      <c r="S97" s="139">
        <f t="shared" si="5"/>
        <v>0.49758454106280192</v>
      </c>
    </row>
    <row r="98" spans="1:19" s="30" customFormat="1" ht="14.1" customHeight="1" x14ac:dyDescent="0.25">
      <c r="A98" s="71">
        <v>54</v>
      </c>
      <c r="B98" s="72">
        <v>107</v>
      </c>
      <c r="C98" s="73" t="s">
        <v>126</v>
      </c>
      <c r="D98" s="134">
        <f t="shared" si="4"/>
        <v>33</v>
      </c>
      <c r="E98" s="135">
        <v>6</v>
      </c>
      <c r="F98" s="135">
        <v>7</v>
      </c>
      <c r="G98" s="135">
        <v>7</v>
      </c>
      <c r="H98" s="135">
        <v>20</v>
      </c>
      <c r="I98" s="135">
        <v>69</v>
      </c>
      <c r="J98" s="135">
        <v>3</v>
      </c>
      <c r="K98" s="135">
        <v>0</v>
      </c>
      <c r="L98" s="135">
        <v>0</v>
      </c>
      <c r="M98" s="135">
        <v>36</v>
      </c>
      <c r="N98" s="135">
        <v>3</v>
      </c>
      <c r="O98" s="135">
        <v>0</v>
      </c>
      <c r="P98" s="135">
        <v>4</v>
      </c>
      <c r="Q98" s="135">
        <v>135</v>
      </c>
      <c r="R98" s="135">
        <v>246</v>
      </c>
      <c r="S98" s="136">
        <f t="shared" si="5"/>
        <v>0.54878048780487809</v>
      </c>
    </row>
    <row r="99" spans="1:19" s="30" customFormat="1" ht="14.1" customHeight="1" x14ac:dyDescent="0.25">
      <c r="A99" s="77" t="s">
        <v>136</v>
      </c>
      <c r="B99" s="78">
        <v>107</v>
      </c>
      <c r="C99" s="79" t="s">
        <v>9</v>
      </c>
      <c r="D99" s="152">
        <f t="shared" si="4"/>
        <v>33</v>
      </c>
      <c r="E99" s="145">
        <v>6</v>
      </c>
      <c r="F99" s="145">
        <v>7</v>
      </c>
      <c r="G99" s="145">
        <v>7</v>
      </c>
      <c r="H99" s="145">
        <v>20</v>
      </c>
      <c r="I99" s="145">
        <v>69</v>
      </c>
      <c r="J99" s="145">
        <v>3</v>
      </c>
      <c r="K99" s="145">
        <v>0</v>
      </c>
      <c r="L99" s="145">
        <v>0</v>
      </c>
      <c r="M99" s="145">
        <v>36</v>
      </c>
      <c r="N99" s="145">
        <v>3</v>
      </c>
      <c r="O99" s="145">
        <v>0</v>
      </c>
      <c r="P99" s="145">
        <v>4</v>
      </c>
      <c r="Q99" s="145">
        <v>135</v>
      </c>
      <c r="R99" s="145">
        <v>246</v>
      </c>
      <c r="S99" s="146">
        <f t="shared" si="5"/>
        <v>0.54878048780487809</v>
      </c>
    </row>
    <row r="100" spans="1:19" s="100" customFormat="1" ht="6" customHeight="1" x14ac:dyDescent="0.15">
      <c r="B100" s="101"/>
      <c r="C100" s="101"/>
      <c r="D100" s="101"/>
    </row>
    <row r="101" spans="1:19" ht="14.1" customHeight="1" x14ac:dyDescent="0.3">
      <c r="A101" s="427" t="s">
        <v>43</v>
      </c>
      <c r="B101" s="405"/>
      <c r="C101" s="406"/>
      <c r="D101" s="359" t="s">
        <v>35</v>
      </c>
      <c r="E101" s="436" t="s">
        <v>236</v>
      </c>
      <c r="F101" s="437"/>
      <c r="G101" s="437"/>
      <c r="H101" s="437"/>
      <c r="I101" s="437"/>
      <c r="J101" s="437"/>
      <c r="K101" s="437"/>
      <c r="L101" s="437"/>
      <c r="M101" s="437"/>
      <c r="N101" s="437"/>
      <c r="O101" s="437"/>
      <c r="P101" s="438"/>
      <c r="Q101" s="407" t="s">
        <v>39</v>
      </c>
      <c r="R101" s="407" t="s">
        <v>211</v>
      </c>
      <c r="S101" s="366" t="s">
        <v>33</v>
      </c>
    </row>
    <row r="102" spans="1:19" ht="15.75" customHeight="1" x14ac:dyDescent="0.25">
      <c r="A102" s="431" t="s">
        <v>123</v>
      </c>
      <c r="B102" s="425" t="s">
        <v>25</v>
      </c>
      <c r="C102" s="425" t="s">
        <v>26</v>
      </c>
      <c r="D102" s="360"/>
      <c r="E102" s="14"/>
      <c r="F102" s="7"/>
      <c r="G102" s="52" t="s">
        <v>38</v>
      </c>
      <c r="H102" s="410" t="s">
        <v>34</v>
      </c>
      <c r="I102" s="35"/>
      <c r="J102" s="7"/>
      <c r="K102" s="7"/>
      <c r="L102" s="7"/>
      <c r="M102" s="7"/>
      <c r="N102" s="35"/>
      <c r="O102" s="43"/>
      <c r="P102" s="96"/>
      <c r="Q102" s="408"/>
      <c r="R102" s="408"/>
      <c r="S102" s="367"/>
    </row>
    <row r="103" spans="1:19" ht="15.75" x14ac:dyDescent="0.25">
      <c r="A103" s="432"/>
      <c r="B103" s="360"/>
      <c r="C103" s="360"/>
      <c r="D103" s="360"/>
      <c r="E103" s="14"/>
      <c r="F103" s="7"/>
      <c r="G103" s="7"/>
      <c r="H103" s="410"/>
      <c r="I103" s="35"/>
      <c r="J103" s="7"/>
      <c r="K103" s="7"/>
      <c r="L103" s="7"/>
      <c r="M103" s="7"/>
      <c r="N103" s="35"/>
      <c r="O103" s="7"/>
      <c r="P103" s="12"/>
      <c r="Q103" s="408"/>
      <c r="R103" s="408"/>
      <c r="S103" s="367"/>
    </row>
    <row r="104" spans="1:19" ht="15.75" x14ac:dyDescent="0.25">
      <c r="A104" s="432"/>
      <c r="B104" s="360"/>
      <c r="C104" s="360"/>
      <c r="D104" s="360"/>
      <c r="E104" s="15"/>
      <c r="F104" s="8"/>
      <c r="G104" s="8"/>
      <c r="H104" s="8"/>
      <c r="I104" s="35"/>
      <c r="J104" s="7"/>
      <c r="K104" s="8"/>
      <c r="L104" s="8"/>
      <c r="M104" s="8"/>
      <c r="N104" s="8"/>
      <c r="O104" s="8"/>
      <c r="P104" s="13"/>
      <c r="Q104" s="408"/>
      <c r="R104" s="408"/>
      <c r="S104" s="367"/>
    </row>
    <row r="105" spans="1:19" ht="25.5" customHeight="1" x14ac:dyDescent="0.25">
      <c r="A105" s="433"/>
      <c r="B105" s="360"/>
      <c r="C105" s="426"/>
      <c r="D105" s="455"/>
      <c r="E105" s="298" t="s">
        <v>0</v>
      </c>
      <c r="F105" s="298" t="s">
        <v>2</v>
      </c>
      <c r="G105" s="298" t="s">
        <v>8</v>
      </c>
      <c r="H105" s="298" t="s">
        <v>34</v>
      </c>
      <c r="I105" s="298" t="s">
        <v>1</v>
      </c>
      <c r="J105" s="298" t="s">
        <v>4</v>
      </c>
      <c r="K105" s="298" t="s">
        <v>5</v>
      </c>
      <c r="L105" s="298" t="s">
        <v>6</v>
      </c>
      <c r="M105" s="298" t="s">
        <v>7</v>
      </c>
      <c r="N105" s="298" t="s">
        <v>209</v>
      </c>
      <c r="O105" s="294" t="s">
        <v>32</v>
      </c>
      <c r="P105" s="295" t="s">
        <v>40</v>
      </c>
      <c r="Q105" s="409"/>
      <c r="R105" s="409"/>
      <c r="S105" s="368"/>
    </row>
    <row r="106" spans="1:19" s="30" customFormat="1" ht="14.45" customHeight="1" x14ac:dyDescent="0.25">
      <c r="A106" s="434" t="s">
        <v>134</v>
      </c>
      <c r="B106" s="434">
        <v>37</v>
      </c>
      <c r="C106" s="434">
        <v>54</v>
      </c>
      <c r="D106" s="176">
        <f>(LARGE(H106:N106,1)-LARGE(H106:N106,2))</f>
        <v>218</v>
      </c>
      <c r="E106" s="125">
        <f>SUM(E9:E99)/2</f>
        <v>1831</v>
      </c>
      <c r="F106" s="125">
        <f>SUM(F9:F99)/2</f>
        <v>2164</v>
      </c>
      <c r="G106" s="125">
        <f t="shared" ref="G106:R106" si="6">SUM(G9:G99)/2</f>
        <v>747</v>
      </c>
      <c r="H106" s="155">
        <f t="shared" si="6"/>
        <v>4742</v>
      </c>
      <c r="I106" s="155">
        <f t="shared" si="6"/>
        <v>4960</v>
      </c>
      <c r="J106" s="155">
        <f t="shared" si="6"/>
        <v>142</v>
      </c>
      <c r="K106" s="155">
        <f t="shared" si="6"/>
        <v>147</v>
      </c>
      <c r="L106" s="155">
        <f t="shared" si="6"/>
        <v>29</v>
      </c>
      <c r="M106" s="155">
        <f t="shared" si="6"/>
        <v>3255</v>
      </c>
      <c r="N106" s="155">
        <f t="shared" si="6"/>
        <v>601</v>
      </c>
      <c r="O106" s="125">
        <f t="shared" si="6"/>
        <v>55</v>
      </c>
      <c r="P106" s="125">
        <f t="shared" si="6"/>
        <v>401</v>
      </c>
      <c r="Q106" s="156">
        <f>SUM(H106:P106)</f>
        <v>14332</v>
      </c>
      <c r="R106" s="125">
        <f t="shared" si="6"/>
        <v>25664</v>
      </c>
      <c r="S106" s="175">
        <f t="shared" ref="S106" si="7">((Q106*100)/R106)/100</f>
        <v>0.55844763092269323</v>
      </c>
    </row>
    <row r="107" spans="1:19" s="30" customFormat="1" ht="14.45" customHeight="1" x14ac:dyDescent="0.25">
      <c r="A107" s="435"/>
      <c r="B107" s="435"/>
      <c r="C107" s="435"/>
      <c r="D107" s="127">
        <f t="shared" ref="D107:Q107" si="8">D106/$Q106</f>
        <v>1.5210717276025677E-2</v>
      </c>
      <c r="E107" s="127">
        <f t="shared" si="8"/>
        <v>0.12775607033212391</v>
      </c>
      <c r="F107" s="127">
        <f t="shared" si="8"/>
        <v>0.15099078984091543</v>
      </c>
      <c r="G107" s="127">
        <f t="shared" si="8"/>
        <v>5.2121127546748532E-2</v>
      </c>
      <c r="H107" s="127">
        <f t="shared" si="8"/>
        <v>0.33086798771978787</v>
      </c>
      <c r="I107" s="127">
        <f t="shared" si="8"/>
        <v>0.34607870499581356</v>
      </c>
      <c r="J107" s="127">
        <f t="shared" si="8"/>
        <v>9.9078984091543407E-3</v>
      </c>
      <c r="K107" s="127">
        <f t="shared" si="8"/>
        <v>1.0256768071448506E-2</v>
      </c>
      <c r="L107" s="127">
        <f t="shared" si="8"/>
        <v>2.0234440413061682E-3</v>
      </c>
      <c r="M107" s="127">
        <f t="shared" si="8"/>
        <v>0.22711415015350264</v>
      </c>
      <c r="N107" s="127">
        <f t="shared" si="8"/>
        <v>4.193413340775886E-2</v>
      </c>
      <c r="O107" s="127">
        <f t="shared" si="8"/>
        <v>3.837566285235836E-3</v>
      </c>
      <c r="P107" s="127">
        <f t="shared" si="8"/>
        <v>2.7979346915992187E-2</v>
      </c>
      <c r="Q107" s="127">
        <f t="shared" si="8"/>
        <v>1</v>
      </c>
      <c r="R107" s="128"/>
      <c r="S107" s="128"/>
    </row>
    <row r="108" spans="1:19" s="100" customFormat="1" ht="5.0999999999999996" customHeight="1" x14ac:dyDescent="0.15">
      <c r="B108" s="101"/>
      <c r="C108" s="101"/>
      <c r="D108" s="101"/>
    </row>
    <row r="109" spans="1:19" ht="14.1" customHeight="1" x14ac:dyDescent="0.3">
      <c r="A109" s="427" t="s">
        <v>43</v>
      </c>
      <c r="B109" s="405"/>
      <c r="C109" s="406"/>
      <c r="D109" s="402" t="s">
        <v>35</v>
      </c>
      <c r="E109" s="436" t="s">
        <v>237</v>
      </c>
      <c r="F109" s="437"/>
      <c r="G109" s="437"/>
      <c r="H109" s="437"/>
      <c r="I109" s="437"/>
      <c r="J109" s="437"/>
      <c r="K109" s="437"/>
      <c r="L109" s="437"/>
      <c r="M109" s="437"/>
      <c r="N109" s="437"/>
      <c r="O109" s="437"/>
      <c r="P109" s="438"/>
      <c r="Q109" s="407" t="s">
        <v>39</v>
      </c>
      <c r="R109" s="407" t="s">
        <v>211</v>
      </c>
      <c r="S109" s="366" t="s">
        <v>33</v>
      </c>
    </row>
    <row r="110" spans="1:19" ht="15.75" customHeight="1" x14ac:dyDescent="0.25">
      <c r="A110" s="431" t="s">
        <v>123</v>
      </c>
      <c r="B110" s="425" t="s">
        <v>25</v>
      </c>
      <c r="C110" s="425" t="s">
        <v>26</v>
      </c>
      <c r="D110" s="360"/>
      <c r="E110" s="415"/>
      <c r="F110" s="416"/>
      <c r="G110" s="421"/>
      <c r="H110" s="416"/>
      <c r="I110" s="35"/>
      <c r="J110" s="7"/>
      <c r="K110" s="7"/>
      <c r="L110" s="7"/>
      <c r="M110" s="7"/>
      <c r="N110" s="35"/>
      <c r="O110" s="43"/>
      <c r="P110" s="96"/>
      <c r="Q110" s="408"/>
      <c r="R110" s="408"/>
      <c r="S110" s="367"/>
    </row>
    <row r="111" spans="1:19" ht="15.75" x14ac:dyDescent="0.25">
      <c r="A111" s="432"/>
      <c r="B111" s="360"/>
      <c r="C111" s="360"/>
      <c r="D111" s="360"/>
      <c r="E111" s="417"/>
      <c r="F111" s="418"/>
      <c r="G111" s="422"/>
      <c r="H111" s="418"/>
      <c r="I111" s="35"/>
      <c r="J111" s="7"/>
      <c r="K111" s="7"/>
      <c r="L111" s="7"/>
      <c r="M111" s="7"/>
      <c r="N111" s="35"/>
      <c r="O111" s="7"/>
      <c r="P111" s="12"/>
      <c r="Q111" s="408"/>
      <c r="R111" s="408"/>
      <c r="S111" s="367"/>
    </row>
    <row r="112" spans="1:19" ht="15.75" x14ac:dyDescent="0.25">
      <c r="A112" s="432"/>
      <c r="B112" s="360"/>
      <c r="C112" s="360"/>
      <c r="D112" s="360"/>
      <c r="E112" s="456"/>
      <c r="F112" s="450"/>
      <c r="G112" s="451"/>
      <c r="H112" s="450"/>
      <c r="I112" s="35"/>
      <c r="J112" s="7"/>
      <c r="K112" s="8"/>
      <c r="L112" s="8"/>
      <c r="M112" s="8"/>
      <c r="N112" s="35"/>
      <c r="O112" s="8"/>
      <c r="P112" s="13"/>
      <c r="Q112" s="408"/>
      <c r="R112" s="408"/>
      <c r="S112" s="367"/>
    </row>
    <row r="113" spans="1:19" ht="25.5" customHeight="1" x14ac:dyDescent="0.25">
      <c r="A113" s="433"/>
      <c r="B113" s="360"/>
      <c r="C113" s="426"/>
      <c r="D113" s="426"/>
      <c r="E113" s="457" t="s">
        <v>0</v>
      </c>
      <c r="F113" s="453"/>
      <c r="G113" s="454" t="s">
        <v>2</v>
      </c>
      <c r="H113" s="453"/>
      <c r="I113" s="299" t="s">
        <v>1</v>
      </c>
      <c r="J113" s="300" t="s">
        <v>4</v>
      </c>
      <c r="K113" s="298" t="s">
        <v>5</v>
      </c>
      <c r="L113" s="294" t="s">
        <v>6</v>
      </c>
      <c r="M113" s="298" t="s">
        <v>7</v>
      </c>
      <c r="N113" s="298" t="s">
        <v>209</v>
      </c>
      <c r="O113" s="294" t="s">
        <v>32</v>
      </c>
      <c r="P113" s="295" t="s">
        <v>40</v>
      </c>
      <c r="Q113" s="409"/>
      <c r="R113" s="409"/>
      <c r="S113" s="368"/>
    </row>
    <row r="114" spans="1:19" s="30" customFormat="1" ht="14.45" customHeight="1" x14ac:dyDescent="0.25">
      <c r="A114" s="434" t="s">
        <v>134</v>
      </c>
      <c r="B114" s="434">
        <v>37</v>
      </c>
      <c r="C114" s="434">
        <f>C106</f>
        <v>54</v>
      </c>
      <c r="D114" s="162">
        <f>(LARGE(E114:N114,1)-LARGE(E114:N114,2))</f>
        <v>1705</v>
      </c>
      <c r="E114" s="411">
        <f>ROUND(G106/2,0)+E106</f>
        <v>2205</v>
      </c>
      <c r="F114" s="412"/>
      <c r="G114" s="411">
        <f>INT(G106/2)+F106</f>
        <v>2537</v>
      </c>
      <c r="H114" s="412"/>
      <c r="I114" s="125">
        <f>I106</f>
        <v>4960</v>
      </c>
      <c r="J114" s="125">
        <f t="shared" ref="J114:P114" si="9">J106</f>
        <v>142</v>
      </c>
      <c r="K114" s="125">
        <f t="shared" si="9"/>
        <v>147</v>
      </c>
      <c r="L114" s="125">
        <f t="shared" si="9"/>
        <v>29</v>
      </c>
      <c r="M114" s="125">
        <f t="shared" si="9"/>
        <v>3255</v>
      </c>
      <c r="N114" s="125">
        <f t="shared" si="9"/>
        <v>601</v>
      </c>
      <c r="O114" s="125">
        <f t="shared" si="9"/>
        <v>55</v>
      </c>
      <c r="P114" s="125">
        <f t="shared" si="9"/>
        <v>401</v>
      </c>
      <c r="Q114" s="156">
        <f>INT(SUM(E114:P114))</f>
        <v>14332</v>
      </c>
      <c r="R114" s="125">
        <v>25664</v>
      </c>
      <c r="S114" s="175">
        <f t="shared" ref="S114" si="10">((Q114*100)/R114)/100</f>
        <v>0.55844763092269323</v>
      </c>
    </row>
    <row r="115" spans="1:19" s="30" customFormat="1" ht="14.45" customHeight="1" x14ac:dyDescent="0.25">
      <c r="A115" s="435"/>
      <c r="B115" s="435"/>
      <c r="C115" s="435"/>
      <c r="D115" s="127">
        <f>D114/$Q114</f>
        <v>0.11896455484231092</v>
      </c>
      <c r="E115" s="445">
        <f>E114/$Q114</f>
        <v>0.15385152107172761</v>
      </c>
      <c r="F115" s="446"/>
      <c r="G115" s="445">
        <f>G114/$Q114</f>
        <v>0.17701646664806028</v>
      </c>
      <c r="H115" s="446"/>
      <c r="I115" s="127">
        <f t="shared" ref="I115:Q115" si="11">I114/$Q114</f>
        <v>0.34607870499581356</v>
      </c>
      <c r="J115" s="127">
        <f t="shared" si="11"/>
        <v>9.9078984091543407E-3</v>
      </c>
      <c r="K115" s="127">
        <f t="shared" si="11"/>
        <v>1.0256768071448506E-2</v>
      </c>
      <c r="L115" s="127">
        <f t="shared" si="11"/>
        <v>2.0234440413061682E-3</v>
      </c>
      <c r="M115" s="127">
        <f t="shared" si="11"/>
        <v>0.22711415015350264</v>
      </c>
      <c r="N115" s="127">
        <f t="shared" si="11"/>
        <v>4.193413340775886E-2</v>
      </c>
      <c r="O115" s="127">
        <f t="shared" si="11"/>
        <v>3.837566285235836E-3</v>
      </c>
      <c r="P115" s="127">
        <f t="shared" si="11"/>
        <v>2.7979346915992187E-2</v>
      </c>
      <c r="Q115" s="127">
        <f t="shared" si="11"/>
        <v>1</v>
      </c>
      <c r="R115" s="128"/>
      <c r="S115" s="128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  <row r="2303" spans="2:4" x14ac:dyDescent="0.25">
      <c r="B2303" s="2"/>
      <c r="C2303" s="2"/>
      <c r="D2303" s="2"/>
    </row>
    <row r="2304" spans="2:4" x14ac:dyDescent="0.25">
      <c r="B2304" s="2"/>
      <c r="C2304" s="2"/>
      <c r="D2304" s="2"/>
    </row>
    <row r="2305" spans="2:4" x14ac:dyDescent="0.25">
      <c r="B2305" s="2"/>
      <c r="C2305" s="2"/>
      <c r="D2305" s="2"/>
    </row>
    <row r="2306" spans="2:4" x14ac:dyDescent="0.25">
      <c r="B2306" s="2"/>
      <c r="C2306" s="2"/>
      <c r="D2306" s="2"/>
    </row>
    <row r="2307" spans="2:4" x14ac:dyDescent="0.25">
      <c r="B2307" s="2"/>
      <c r="C2307" s="2"/>
      <c r="D2307" s="2"/>
    </row>
    <row r="2308" spans="2:4" x14ac:dyDescent="0.25">
      <c r="B2308" s="2"/>
      <c r="C2308" s="2"/>
      <c r="D2308" s="2"/>
    </row>
    <row r="2309" spans="2:4" x14ac:dyDescent="0.25">
      <c r="B2309" s="2"/>
      <c r="C2309" s="2"/>
      <c r="D2309" s="2"/>
    </row>
    <row r="2310" spans="2:4" x14ac:dyDescent="0.25">
      <c r="B2310" s="2"/>
      <c r="C2310" s="2"/>
      <c r="D2310" s="2"/>
    </row>
    <row r="2311" spans="2:4" x14ac:dyDescent="0.25">
      <c r="B2311" s="2"/>
      <c r="C2311" s="2"/>
      <c r="D2311" s="2"/>
    </row>
    <row r="2312" spans="2:4" x14ac:dyDescent="0.25">
      <c r="B2312" s="2"/>
      <c r="C2312" s="2"/>
      <c r="D2312" s="2"/>
    </row>
    <row r="2313" spans="2:4" x14ac:dyDescent="0.25">
      <c r="B2313" s="2"/>
      <c r="C2313" s="2"/>
      <c r="D2313" s="2"/>
    </row>
    <row r="2314" spans="2:4" x14ac:dyDescent="0.25">
      <c r="B2314" s="2"/>
      <c r="C2314" s="2"/>
      <c r="D2314" s="2"/>
    </row>
    <row r="2315" spans="2:4" x14ac:dyDescent="0.25">
      <c r="B2315" s="2"/>
      <c r="C2315" s="2"/>
      <c r="D2315" s="2"/>
    </row>
    <row r="2316" spans="2:4" x14ac:dyDescent="0.25">
      <c r="B2316" s="2"/>
      <c r="C2316" s="2"/>
      <c r="D2316" s="2"/>
    </row>
    <row r="2317" spans="2:4" x14ac:dyDescent="0.25">
      <c r="B2317" s="2"/>
      <c r="C2317" s="2"/>
      <c r="D2317" s="2"/>
    </row>
    <row r="2318" spans="2:4" x14ac:dyDescent="0.25">
      <c r="B2318" s="2"/>
      <c r="C2318" s="2"/>
      <c r="D2318" s="2"/>
    </row>
    <row r="2319" spans="2:4" x14ac:dyDescent="0.25">
      <c r="B2319" s="2"/>
      <c r="C2319" s="2"/>
      <c r="D2319" s="2"/>
    </row>
    <row r="2320" spans="2:4" x14ac:dyDescent="0.25">
      <c r="B2320" s="2"/>
      <c r="C2320" s="2"/>
      <c r="D2320" s="2"/>
    </row>
    <row r="2321" spans="2:4" x14ac:dyDescent="0.25">
      <c r="B2321" s="2"/>
      <c r="C2321" s="2"/>
      <c r="D2321" s="2"/>
    </row>
    <row r="2322" spans="2:4" x14ac:dyDescent="0.25">
      <c r="B2322" s="2"/>
      <c r="C2322" s="2"/>
      <c r="D2322" s="2"/>
    </row>
    <row r="2323" spans="2:4" x14ac:dyDescent="0.25">
      <c r="B2323" s="2"/>
      <c r="C2323" s="2"/>
      <c r="D2323" s="2"/>
    </row>
    <row r="2324" spans="2:4" x14ac:dyDescent="0.25">
      <c r="B2324" s="2"/>
      <c r="C2324" s="2"/>
      <c r="D2324" s="2"/>
    </row>
    <row r="2325" spans="2:4" x14ac:dyDescent="0.25">
      <c r="B2325" s="2"/>
      <c r="C2325" s="2"/>
      <c r="D2325" s="2"/>
    </row>
    <row r="2326" spans="2:4" x14ac:dyDescent="0.25">
      <c r="B2326" s="2"/>
      <c r="C2326" s="2"/>
      <c r="D2326" s="2"/>
    </row>
    <row r="2327" spans="2:4" x14ac:dyDescent="0.25">
      <c r="B2327" s="2"/>
      <c r="C2327" s="2"/>
      <c r="D2327" s="2"/>
    </row>
    <row r="2328" spans="2:4" x14ac:dyDescent="0.25">
      <c r="B2328" s="2"/>
      <c r="C2328" s="2"/>
      <c r="D2328" s="2"/>
    </row>
    <row r="2329" spans="2:4" x14ac:dyDescent="0.25">
      <c r="B2329" s="2"/>
      <c r="C2329" s="2"/>
      <c r="D2329" s="2"/>
    </row>
    <row r="2330" spans="2:4" x14ac:dyDescent="0.25">
      <c r="B2330" s="2"/>
      <c r="C2330" s="2"/>
      <c r="D2330" s="2"/>
    </row>
    <row r="2331" spans="2:4" x14ac:dyDescent="0.25">
      <c r="B2331" s="2"/>
      <c r="C2331" s="2"/>
      <c r="D2331" s="2"/>
    </row>
    <row r="2332" spans="2:4" x14ac:dyDescent="0.25">
      <c r="B2332" s="2"/>
      <c r="C2332" s="2"/>
      <c r="D2332" s="2"/>
    </row>
    <row r="2333" spans="2:4" x14ac:dyDescent="0.25">
      <c r="B2333" s="2"/>
      <c r="C2333" s="2"/>
      <c r="D2333" s="2"/>
    </row>
    <row r="2334" spans="2:4" x14ac:dyDescent="0.25">
      <c r="B2334" s="2"/>
      <c r="C2334" s="2"/>
      <c r="D2334" s="2"/>
    </row>
    <row r="2335" spans="2:4" x14ac:dyDescent="0.25">
      <c r="B2335" s="2"/>
      <c r="C2335" s="2"/>
      <c r="D2335" s="2"/>
    </row>
    <row r="2336" spans="2:4" x14ac:dyDescent="0.25">
      <c r="B2336" s="2"/>
      <c r="C2336" s="2"/>
      <c r="D2336" s="2"/>
    </row>
    <row r="2337" spans="2:4" x14ac:dyDescent="0.25">
      <c r="B2337" s="2"/>
      <c r="C2337" s="2"/>
      <c r="D2337" s="2"/>
    </row>
    <row r="2338" spans="2:4" x14ac:dyDescent="0.25">
      <c r="B2338" s="2"/>
      <c r="C2338" s="2"/>
      <c r="D2338" s="2"/>
    </row>
    <row r="2339" spans="2:4" x14ac:dyDescent="0.25">
      <c r="B2339" s="2"/>
      <c r="C2339" s="2"/>
      <c r="D2339" s="2"/>
    </row>
    <row r="2340" spans="2:4" x14ac:dyDescent="0.25">
      <c r="B2340" s="2"/>
      <c r="C2340" s="2"/>
      <c r="D2340" s="2"/>
    </row>
    <row r="2341" spans="2:4" x14ac:dyDescent="0.25">
      <c r="B2341" s="2"/>
      <c r="C2341" s="2"/>
      <c r="D2341" s="2"/>
    </row>
    <row r="2342" spans="2:4" x14ac:dyDescent="0.25">
      <c r="B2342" s="2"/>
      <c r="C2342" s="2"/>
      <c r="D2342" s="2"/>
    </row>
    <row r="2343" spans="2:4" x14ac:dyDescent="0.25">
      <c r="B2343" s="2"/>
      <c r="C2343" s="2"/>
      <c r="D2343" s="2"/>
    </row>
    <row r="2344" spans="2:4" x14ac:dyDescent="0.25">
      <c r="B2344" s="2"/>
      <c r="C2344" s="2"/>
      <c r="D2344" s="2"/>
    </row>
    <row r="2345" spans="2:4" x14ac:dyDescent="0.25">
      <c r="B2345" s="2"/>
      <c r="C2345" s="2"/>
      <c r="D2345" s="2"/>
    </row>
    <row r="2346" spans="2:4" x14ac:dyDescent="0.25">
      <c r="B2346" s="2"/>
      <c r="C2346" s="2"/>
      <c r="D2346" s="2"/>
    </row>
    <row r="2347" spans="2:4" x14ac:dyDescent="0.25">
      <c r="B2347" s="2"/>
      <c r="C2347" s="2"/>
      <c r="D2347" s="2"/>
    </row>
    <row r="2348" spans="2:4" x14ac:dyDescent="0.25">
      <c r="B2348" s="2"/>
      <c r="C2348" s="2"/>
      <c r="D2348" s="2"/>
    </row>
    <row r="2349" spans="2:4" x14ac:dyDescent="0.25">
      <c r="B2349" s="2"/>
      <c r="C2349" s="2"/>
      <c r="D2349" s="2"/>
    </row>
    <row r="2350" spans="2:4" x14ac:dyDescent="0.25">
      <c r="B2350" s="2"/>
      <c r="C2350" s="2"/>
      <c r="D2350" s="2"/>
    </row>
    <row r="2351" spans="2:4" x14ac:dyDescent="0.25">
      <c r="B2351" s="2"/>
      <c r="C2351" s="2"/>
      <c r="D2351" s="2"/>
    </row>
    <row r="2352" spans="2:4" x14ac:dyDescent="0.25">
      <c r="B2352" s="2"/>
      <c r="C2352" s="2"/>
      <c r="D2352" s="2"/>
    </row>
    <row r="2353" spans="2:4" x14ac:dyDescent="0.25">
      <c r="B2353" s="2"/>
      <c r="C2353" s="2"/>
      <c r="D2353" s="2"/>
    </row>
    <row r="2354" spans="2:4" x14ac:dyDescent="0.25">
      <c r="B2354" s="2"/>
      <c r="C2354" s="2"/>
      <c r="D2354" s="2"/>
    </row>
    <row r="2355" spans="2:4" x14ac:dyDescent="0.25">
      <c r="B2355" s="2"/>
      <c r="C2355" s="2"/>
      <c r="D2355" s="2"/>
    </row>
    <row r="2356" spans="2:4" x14ac:dyDescent="0.25">
      <c r="B2356" s="2"/>
      <c r="C2356" s="2"/>
      <c r="D2356" s="2"/>
    </row>
    <row r="2357" spans="2:4" x14ac:dyDescent="0.25">
      <c r="B2357" s="2"/>
      <c r="C2357" s="2"/>
      <c r="D2357" s="2"/>
    </row>
    <row r="2358" spans="2:4" x14ac:dyDescent="0.25">
      <c r="B2358" s="2"/>
      <c r="C2358" s="2"/>
      <c r="D2358" s="2"/>
    </row>
    <row r="2359" spans="2:4" x14ac:dyDescent="0.25">
      <c r="B2359" s="2"/>
      <c r="C2359" s="2"/>
      <c r="D2359" s="2"/>
    </row>
    <row r="2360" spans="2:4" x14ac:dyDescent="0.25">
      <c r="B2360" s="2"/>
      <c r="C2360" s="2"/>
      <c r="D2360" s="2"/>
    </row>
    <row r="2361" spans="2:4" x14ac:dyDescent="0.25">
      <c r="B2361" s="2"/>
      <c r="C2361" s="2"/>
      <c r="D2361" s="2"/>
    </row>
    <row r="2362" spans="2:4" x14ac:dyDescent="0.25">
      <c r="B2362" s="2"/>
      <c r="C2362" s="2"/>
      <c r="D2362" s="2"/>
    </row>
    <row r="2363" spans="2:4" x14ac:dyDescent="0.25">
      <c r="B2363" s="2"/>
      <c r="C2363" s="2"/>
      <c r="D2363" s="2"/>
    </row>
    <row r="2364" spans="2:4" x14ac:dyDescent="0.25">
      <c r="B2364" s="2"/>
      <c r="C2364" s="2"/>
      <c r="D2364" s="2"/>
    </row>
    <row r="2365" spans="2:4" x14ac:dyDescent="0.25">
      <c r="B2365" s="2"/>
      <c r="C2365" s="2"/>
      <c r="D2365" s="2"/>
    </row>
    <row r="2366" spans="2:4" x14ac:dyDescent="0.25">
      <c r="B2366" s="2"/>
      <c r="C2366" s="2"/>
      <c r="D2366" s="2"/>
    </row>
    <row r="2367" spans="2:4" x14ac:dyDescent="0.25">
      <c r="B2367" s="2"/>
      <c r="C2367" s="2"/>
      <c r="D2367" s="2"/>
    </row>
    <row r="2368" spans="2:4" x14ac:dyDescent="0.25">
      <c r="B2368" s="2"/>
      <c r="C2368" s="2"/>
      <c r="D2368" s="2"/>
    </row>
    <row r="2369" spans="2:4" x14ac:dyDescent="0.25">
      <c r="B2369" s="2"/>
      <c r="C2369" s="2"/>
      <c r="D2369" s="2"/>
    </row>
    <row r="2370" spans="2:4" x14ac:dyDescent="0.25">
      <c r="B2370" s="2"/>
      <c r="C2370" s="2"/>
      <c r="D2370" s="2"/>
    </row>
    <row r="2371" spans="2:4" x14ac:dyDescent="0.25">
      <c r="B2371" s="2"/>
      <c r="C2371" s="2"/>
      <c r="D2371" s="2"/>
    </row>
    <row r="2372" spans="2:4" x14ac:dyDescent="0.25">
      <c r="B2372" s="2"/>
      <c r="C2372" s="2"/>
      <c r="D2372" s="2"/>
    </row>
    <row r="2373" spans="2:4" x14ac:dyDescent="0.25">
      <c r="B2373" s="2"/>
      <c r="C2373" s="2"/>
      <c r="D2373" s="2"/>
    </row>
    <row r="2374" spans="2:4" x14ac:dyDescent="0.25">
      <c r="B2374" s="2"/>
      <c r="C2374" s="2"/>
      <c r="D2374" s="2"/>
    </row>
    <row r="2375" spans="2:4" x14ac:dyDescent="0.25">
      <c r="B2375" s="2"/>
      <c r="C2375" s="2"/>
      <c r="D2375" s="2"/>
    </row>
    <row r="2376" spans="2:4" x14ac:dyDescent="0.25">
      <c r="B2376" s="2"/>
      <c r="C2376" s="2"/>
      <c r="D2376" s="2"/>
    </row>
    <row r="2377" spans="2:4" x14ac:dyDescent="0.25">
      <c r="B2377" s="2"/>
      <c r="C2377" s="2"/>
      <c r="D2377" s="2"/>
    </row>
    <row r="2378" spans="2:4" x14ac:dyDescent="0.25">
      <c r="B2378" s="2"/>
      <c r="C2378" s="2"/>
      <c r="D2378" s="2"/>
    </row>
    <row r="2379" spans="2:4" x14ac:dyDescent="0.25">
      <c r="B2379" s="2"/>
      <c r="C2379" s="2"/>
      <c r="D2379" s="2"/>
    </row>
    <row r="2380" spans="2:4" x14ac:dyDescent="0.25">
      <c r="B2380" s="2"/>
      <c r="C2380" s="2"/>
      <c r="D2380" s="2"/>
    </row>
    <row r="2381" spans="2:4" x14ac:dyDescent="0.25">
      <c r="B2381" s="2"/>
      <c r="C2381" s="2"/>
      <c r="D2381" s="2"/>
    </row>
    <row r="2382" spans="2:4" x14ac:dyDescent="0.25">
      <c r="B2382" s="2"/>
      <c r="C2382" s="2"/>
      <c r="D2382" s="2"/>
    </row>
    <row r="2383" spans="2:4" x14ac:dyDescent="0.25">
      <c r="B2383" s="2"/>
      <c r="C2383" s="2"/>
      <c r="D2383" s="2"/>
    </row>
    <row r="2384" spans="2:4" x14ac:dyDescent="0.25">
      <c r="B2384" s="2"/>
      <c r="C2384" s="2"/>
      <c r="D2384" s="2"/>
    </row>
    <row r="2385" spans="2:4" x14ac:dyDescent="0.25">
      <c r="B2385" s="2"/>
      <c r="C2385" s="2"/>
      <c r="D2385" s="2"/>
    </row>
    <row r="2386" spans="2:4" x14ac:dyDescent="0.25">
      <c r="B2386" s="2"/>
      <c r="C2386" s="2"/>
      <c r="D2386" s="2"/>
    </row>
    <row r="2387" spans="2:4" x14ac:dyDescent="0.25">
      <c r="B2387" s="2"/>
      <c r="C2387" s="2"/>
      <c r="D2387" s="2"/>
    </row>
    <row r="2388" spans="2:4" x14ac:dyDescent="0.25">
      <c r="B2388" s="2"/>
      <c r="C2388" s="2"/>
      <c r="D2388" s="2"/>
    </row>
    <row r="2389" spans="2:4" x14ac:dyDescent="0.25">
      <c r="B2389" s="2"/>
      <c r="C2389" s="2"/>
      <c r="D2389" s="2"/>
    </row>
    <row r="2390" spans="2:4" x14ac:dyDescent="0.25">
      <c r="B2390" s="2"/>
      <c r="C2390" s="2"/>
      <c r="D2390" s="2"/>
    </row>
    <row r="2391" spans="2:4" x14ac:dyDescent="0.25">
      <c r="B2391" s="2"/>
      <c r="C2391" s="2"/>
      <c r="D2391" s="2"/>
    </row>
    <row r="2392" spans="2:4" x14ac:dyDescent="0.25">
      <c r="B2392" s="2"/>
      <c r="C2392" s="2"/>
      <c r="D2392" s="2"/>
    </row>
    <row r="2393" spans="2:4" x14ac:dyDescent="0.25">
      <c r="B2393" s="2"/>
      <c r="C2393" s="2"/>
      <c r="D2393" s="2"/>
    </row>
    <row r="2394" spans="2:4" x14ac:dyDescent="0.25">
      <c r="B2394" s="2"/>
      <c r="C2394" s="2"/>
      <c r="D2394" s="2"/>
    </row>
    <row r="2395" spans="2:4" x14ac:dyDescent="0.25">
      <c r="B2395" s="2"/>
      <c r="C2395" s="2"/>
      <c r="D2395" s="2"/>
    </row>
    <row r="2396" spans="2:4" x14ac:dyDescent="0.25">
      <c r="B2396" s="2"/>
      <c r="C2396" s="2"/>
      <c r="D2396" s="2"/>
    </row>
    <row r="2397" spans="2:4" x14ac:dyDescent="0.25">
      <c r="B2397" s="2"/>
      <c r="C2397" s="2"/>
      <c r="D2397" s="2"/>
    </row>
    <row r="2398" spans="2:4" x14ac:dyDescent="0.25">
      <c r="B2398" s="2"/>
      <c r="C2398" s="2"/>
      <c r="D2398" s="2"/>
    </row>
    <row r="2399" spans="2:4" x14ac:dyDescent="0.25">
      <c r="B2399" s="2"/>
      <c r="C2399" s="2"/>
      <c r="D2399" s="2"/>
    </row>
    <row r="2400" spans="2:4" x14ac:dyDescent="0.25">
      <c r="B2400" s="2"/>
      <c r="C2400" s="2"/>
      <c r="D2400" s="2"/>
    </row>
    <row r="2401" spans="2:4" x14ac:dyDescent="0.25">
      <c r="B2401" s="2"/>
      <c r="C2401" s="2"/>
      <c r="D2401" s="2"/>
    </row>
    <row r="2402" spans="2:4" x14ac:dyDescent="0.25">
      <c r="B2402" s="2"/>
      <c r="C2402" s="2"/>
      <c r="D2402" s="2"/>
    </row>
    <row r="2403" spans="2:4" x14ac:dyDescent="0.25">
      <c r="B2403" s="2"/>
      <c r="C2403" s="2"/>
      <c r="D2403" s="2"/>
    </row>
    <row r="2404" spans="2:4" x14ac:dyDescent="0.25">
      <c r="B2404" s="2"/>
      <c r="C2404" s="2"/>
      <c r="D2404" s="2"/>
    </row>
    <row r="2405" spans="2:4" x14ac:dyDescent="0.25">
      <c r="B2405" s="2"/>
      <c r="C2405" s="2"/>
      <c r="D2405" s="2"/>
    </row>
    <row r="2406" spans="2:4" x14ac:dyDescent="0.25">
      <c r="B2406" s="2"/>
      <c r="C2406" s="2"/>
      <c r="D2406" s="2"/>
    </row>
    <row r="2407" spans="2:4" x14ac:dyDescent="0.25">
      <c r="B2407" s="2"/>
      <c r="C2407" s="2"/>
      <c r="D2407" s="2"/>
    </row>
    <row r="2408" spans="2:4" x14ac:dyDescent="0.25">
      <c r="B2408" s="2"/>
      <c r="C2408" s="2"/>
      <c r="D2408" s="2"/>
    </row>
    <row r="2409" spans="2:4" x14ac:dyDescent="0.25">
      <c r="B2409" s="2"/>
      <c r="C2409" s="2"/>
      <c r="D2409" s="2"/>
    </row>
    <row r="2410" spans="2:4" x14ac:dyDescent="0.25">
      <c r="B2410" s="2"/>
      <c r="C2410" s="2"/>
      <c r="D2410" s="2"/>
    </row>
    <row r="2411" spans="2:4" x14ac:dyDescent="0.25">
      <c r="B2411" s="2"/>
      <c r="C2411" s="2"/>
      <c r="D2411" s="2"/>
    </row>
    <row r="2412" spans="2:4" x14ac:dyDescent="0.25">
      <c r="B2412" s="2"/>
      <c r="C2412" s="2"/>
      <c r="D2412" s="2"/>
    </row>
    <row r="2413" spans="2:4" x14ac:dyDescent="0.25">
      <c r="B2413" s="2"/>
      <c r="C2413" s="2"/>
      <c r="D2413" s="2"/>
    </row>
    <row r="2414" spans="2:4" x14ac:dyDescent="0.25">
      <c r="B2414" s="2"/>
      <c r="C2414" s="2"/>
      <c r="D2414" s="2"/>
    </row>
    <row r="2415" spans="2:4" x14ac:dyDescent="0.25">
      <c r="B2415" s="2"/>
      <c r="C2415" s="2"/>
      <c r="D2415" s="2"/>
    </row>
    <row r="2416" spans="2:4" x14ac:dyDescent="0.25">
      <c r="B2416" s="2"/>
      <c r="C2416" s="2"/>
      <c r="D2416" s="2"/>
    </row>
    <row r="2417" spans="2:4" x14ac:dyDescent="0.25">
      <c r="B2417" s="2"/>
      <c r="C2417" s="2"/>
      <c r="D2417" s="2"/>
    </row>
    <row r="2418" spans="2:4" x14ac:dyDescent="0.25">
      <c r="B2418" s="2"/>
      <c r="C2418" s="2"/>
      <c r="D2418" s="2"/>
    </row>
    <row r="2419" spans="2:4" x14ac:dyDescent="0.25">
      <c r="B2419" s="2"/>
      <c r="C2419" s="2"/>
      <c r="D2419" s="2"/>
    </row>
    <row r="2420" spans="2:4" x14ac:dyDescent="0.25">
      <c r="B2420" s="2"/>
      <c r="C2420" s="2"/>
      <c r="D2420" s="2"/>
    </row>
    <row r="2421" spans="2:4" x14ac:dyDescent="0.25">
      <c r="B2421" s="2"/>
      <c r="C2421" s="2"/>
      <c r="D2421" s="2"/>
    </row>
    <row r="2422" spans="2:4" x14ac:dyDescent="0.25">
      <c r="B2422" s="2"/>
      <c r="C2422" s="2"/>
      <c r="D2422" s="2"/>
    </row>
    <row r="2423" spans="2:4" x14ac:dyDescent="0.25">
      <c r="B2423" s="2"/>
      <c r="C2423" s="2"/>
      <c r="D2423" s="2"/>
    </row>
    <row r="2424" spans="2:4" x14ac:dyDescent="0.25">
      <c r="B2424" s="2"/>
      <c r="C2424" s="2"/>
      <c r="D2424" s="2"/>
    </row>
    <row r="2425" spans="2:4" x14ac:dyDescent="0.25">
      <c r="B2425" s="2"/>
      <c r="C2425" s="2"/>
      <c r="D2425" s="2"/>
    </row>
    <row r="2426" spans="2:4" x14ac:dyDescent="0.25">
      <c r="B2426" s="2"/>
      <c r="C2426" s="2"/>
      <c r="D2426" s="2"/>
    </row>
    <row r="2427" spans="2:4" x14ac:dyDescent="0.25">
      <c r="B2427" s="2"/>
      <c r="C2427" s="2"/>
      <c r="D2427" s="2"/>
    </row>
    <row r="2428" spans="2:4" x14ac:dyDescent="0.25">
      <c r="B2428" s="2"/>
      <c r="C2428" s="2"/>
      <c r="D2428" s="2"/>
    </row>
    <row r="2429" spans="2:4" x14ac:dyDescent="0.25">
      <c r="B2429" s="2"/>
      <c r="C2429" s="2"/>
      <c r="D2429" s="2"/>
    </row>
    <row r="2430" spans="2:4" x14ac:dyDescent="0.25">
      <c r="B2430" s="2"/>
      <c r="C2430" s="2"/>
      <c r="D2430" s="2"/>
    </row>
    <row r="2431" spans="2:4" x14ac:dyDescent="0.25">
      <c r="B2431" s="2"/>
      <c r="C2431" s="2"/>
      <c r="D2431" s="2"/>
    </row>
    <row r="2432" spans="2:4" x14ac:dyDescent="0.25">
      <c r="B2432" s="2"/>
      <c r="C2432" s="2"/>
      <c r="D2432" s="2"/>
    </row>
    <row r="2433" spans="2:4" x14ac:dyDescent="0.25">
      <c r="B2433" s="2"/>
      <c r="C2433" s="2"/>
      <c r="D2433" s="2"/>
    </row>
    <row r="2434" spans="2:4" x14ac:dyDescent="0.25">
      <c r="B2434" s="2"/>
      <c r="C2434" s="2"/>
      <c r="D2434" s="2"/>
    </row>
    <row r="2435" spans="2:4" x14ac:dyDescent="0.25">
      <c r="B2435" s="2"/>
      <c r="C2435" s="2"/>
      <c r="D2435" s="2"/>
    </row>
    <row r="2436" spans="2:4" x14ac:dyDescent="0.25">
      <c r="B2436" s="2"/>
      <c r="C2436" s="2"/>
      <c r="D2436" s="2"/>
    </row>
    <row r="2437" spans="2:4" x14ac:dyDescent="0.25">
      <c r="B2437" s="2"/>
      <c r="C2437" s="2"/>
      <c r="D2437" s="2"/>
    </row>
    <row r="2438" spans="2:4" x14ac:dyDescent="0.25">
      <c r="B2438" s="2"/>
      <c r="C2438" s="2"/>
      <c r="D2438" s="2"/>
    </row>
    <row r="2439" spans="2:4" x14ac:dyDescent="0.25">
      <c r="B2439" s="2"/>
      <c r="C2439" s="2"/>
      <c r="D2439" s="2"/>
    </row>
    <row r="2440" spans="2:4" x14ac:dyDescent="0.25">
      <c r="B2440" s="2"/>
      <c r="C2440" s="2"/>
      <c r="D2440" s="2"/>
    </row>
    <row r="2441" spans="2:4" x14ac:dyDescent="0.25">
      <c r="B2441" s="2"/>
      <c r="C2441" s="2"/>
      <c r="D2441" s="2"/>
    </row>
    <row r="2442" spans="2:4" x14ac:dyDescent="0.25">
      <c r="B2442" s="2"/>
      <c r="C2442" s="2"/>
      <c r="D2442" s="2"/>
    </row>
    <row r="2443" spans="2:4" x14ac:dyDescent="0.25">
      <c r="B2443" s="2"/>
      <c r="C2443" s="2"/>
      <c r="D2443" s="2"/>
    </row>
    <row r="2444" spans="2:4" x14ac:dyDescent="0.25">
      <c r="B2444" s="2"/>
      <c r="C2444" s="2"/>
      <c r="D2444" s="2"/>
    </row>
    <row r="2445" spans="2:4" x14ac:dyDescent="0.25">
      <c r="B2445" s="2"/>
      <c r="C2445" s="2"/>
      <c r="D2445" s="2"/>
    </row>
    <row r="2446" spans="2:4" x14ac:dyDescent="0.25">
      <c r="B2446" s="2"/>
      <c r="C2446" s="2"/>
      <c r="D2446" s="2"/>
    </row>
    <row r="2447" spans="2:4" x14ac:dyDescent="0.25">
      <c r="B2447" s="2"/>
      <c r="C2447" s="2"/>
      <c r="D2447" s="2"/>
    </row>
    <row r="2448" spans="2:4" x14ac:dyDescent="0.25">
      <c r="B2448" s="2"/>
      <c r="C2448" s="2"/>
      <c r="D2448" s="2"/>
    </row>
    <row r="2449" spans="2:4" x14ac:dyDescent="0.25">
      <c r="B2449" s="2"/>
      <c r="C2449" s="2"/>
      <c r="D2449" s="2"/>
    </row>
    <row r="2450" spans="2:4" x14ac:dyDescent="0.25">
      <c r="B2450" s="2"/>
      <c r="C2450" s="2"/>
      <c r="D2450" s="2"/>
    </row>
    <row r="2451" spans="2:4" x14ac:dyDescent="0.25">
      <c r="B2451" s="2"/>
      <c r="C2451" s="2"/>
      <c r="D2451" s="2"/>
    </row>
    <row r="2452" spans="2:4" x14ac:dyDescent="0.25">
      <c r="B2452" s="2"/>
      <c r="C2452" s="2"/>
      <c r="D2452" s="2"/>
    </row>
    <row r="2453" spans="2:4" x14ac:dyDescent="0.25">
      <c r="B2453" s="2"/>
      <c r="C2453" s="2"/>
      <c r="D2453" s="2"/>
    </row>
    <row r="2454" spans="2:4" x14ac:dyDescent="0.25">
      <c r="B2454" s="2"/>
      <c r="C2454" s="2"/>
      <c r="D2454" s="2"/>
    </row>
    <row r="2455" spans="2:4" x14ac:dyDescent="0.25">
      <c r="B2455" s="2"/>
      <c r="C2455" s="2"/>
      <c r="D2455" s="2"/>
    </row>
    <row r="2456" spans="2:4" x14ac:dyDescent="0.25">
      <c r="B2456" s="2"/>
      <c r="C2456" s="2"/>
      <c r="D2456" s="2"/>
    </row>
    <row r="2457" spans="2:4" x14ac:dyDescent="0.25">
      <c r="B2457" s="2"/>
      <c r="C2457" s="2"/>
      <c r="D2457" s="2"/>
    </row>
    <row r="2458" spans="2:4" x14ac:dyDescent="0.25">
      <c r="B2458" s="2"/>
      <c r="C2458" s="2"/>
      <c r="D2458" s="2"/>
    </row>
    <row r="2459" spans="2:4" x14ac:dyDescent="0.25">
      <c r="B2459" s="2"/>
      <c r="C2459" s="2"/>
      <c r="D2459" s="2"/>
    </row>
    <row r="2460" spans="2:4" x14ac:dyDescent="0.25">
      <c r="B2460" s="2"/>
      <c r="C2460" s="2"/>
      <c r="D2460" s="2"/>
    </row>
    <row r="2461" spans="2:4" x14ac:dyDescent="0.25">
      <c r="B2461" s="2"/>
      <c r="C2461" s="2"/>
      <c r="D2461" s="2"/>
    </row>
    <row r="2462" spans="2:4" x14ac:dyDescent="0.25">
      <c r="B2462" s="2"/>
      <c r="C2462" s="2"/>
      <c r="D2462" s="2"/>
    </row>
    <row r="2463" spans="2:4" x14ac:dyDescent="0.25">
      <c r="B2463" s="2"/>
      <c r="C2463" s="2"/>
      <c r="D2463" s="2"/>
    </row>
    <row r="2464" spans="2:4" x14ac:dyDescent="0.25">
      <c r="B2464" s="2"/>
      <c r="C2464" s="2"/>
      <c r="D2464" s="2"/>
    </row>
    <row r="2465" spans="2:4" x14ac:dyDescent="0.25">
      <c r="B2465" s="2"/>
      <c r="C2465" s="2"/>
      <c r="D2465" s="2"/>
    </row>
    <row r="2466" spans="2:4" x14ac:dyDescent="0.25">
      <c r="B2466" s="2"/>
      <c r="C2466" s="2"/>
      <c r="D2466" s="2"/>
    </row>
    <row r="2467" spans="2:4" x14ac:dyDescent="0.25">
      <c r="B2467" s="2"/>
      <c r="C2467" s="2"/>
      <c r="D2467" s="2"/>
    </row>
    <row r="2468" spans="2:4" x14ac:dyDescent="0.25">
      <c r="B2468" s="2"/>
      <c r="C2468" s="2"/>
      <c r="D2468" s="2"/>
    </row>
    <row r="2469" spans="2:4" x14ac:dyDescent="0.25">
      <c r="B2469" s="2"/>
      <c r="C2469" s="2"/>
      <c r="D2469" s="2"/>
    </row>
    <row r="2470" spans="2:4" x14ac:dyDescent="0.25">
      <c r="B2470" s="2"/>
      <c r="C2470" s="2"/>
      <c r="D2470" s="2"/>
    </row>
    <row r="2471" spans="2:4" x14ac:dyDescent="0.25">
      <c r="B2471" s="2"/>
      <c r="C2471" s="2"/>
      <c r="D2471" s="2"/>
    </row>
    <row r="2472" spans="2:4" x14ac:dyDescent="0.25">
      <c r="B2472" s="2"/>
      <c r="C2472" s="2"/>
      <c r="D2472" s="2"/>
    </row>
    <row r="2473" spans="2:4" x14ac:dyDescent="0.25">
      <c r="B2473" s="2"/>
      <c r="C2473" s="2"/>
      <c r="D2473" s="2"/>
    </row>
    <row r="2474" spans="2:4" x14ac:dyDescent="0.25">
      <c r="B2474" s="2"/>
      <c r="C2474" s="2"/>
      <c r="D2474" s="2"/>
    </row>
    <row r="2475" spans="2:4" x14ac:dyDescent="0.25">
      <c r="B2475" s="2"/>
      <c r="C2475" s="2"/>
      <c r="D2475" s="2"/>
    </row>
    <row r="2476" spans="2:4" x14ac:dyDescent="0.25">
      <c r="B2476" s="2"/>
      <c r="C2476" s="2"/>
      <c r="D2476" s="2"/>
    </row>
    <row r="2477" spans="2:4" x14ac:dyDescent="0.25">
      <c r="B2477" s="2"/>
      <c r="C2477" s="2"/>
      <c r="D2477" s="2"/>
    </row>
    <row r="2478" spans="2:4" x14ac:dyDescent="0.25">
      <c r="B2478" s="2"/>
      <c r="C2478" s="2"/>
      <c r="D2478" s="2"/>
    </row>
    <row r="2479" spans="2:4" x14ac:dyDescent="0.25">
      <c r="B2479" s="2"/>
      <c r="C2479" s="2"/>
      <c r="D2479" s="2"/>
    </row>
    <row r="2480" spans="2:4" x14ac:dyDescent="0.25">
      <c r="B2480" s="2"/>
      <c r="C2480" s="2"/>
      <c r="D2480" s="2"/>
    </row>
    <row r="2481" spans="2:4" x14ac:dyDescent="0.25">
      <c r="B2481" s="2"/>
      <c r="C2481" s="2"/>
      <c r="D2481" s="2"/>
    </row>
    <row r="2482" spans="2:4" x14ac:dyDescent="0.25">
      <c r="B2482" s="2"/>
      <c r="C2482" s="2"/>
      <c r="D2482" s="2"/>
    </row>
    <row r="2483" spans="2:4" x14ac:dyDescent="0.25">
      <c r="B2483" s="2"/>
      <c r="C2483" s="2"/>
      <c r="D2483" s="2"/>
    </row>
    <row r="2484" spans="2:4" x14ac:dyDescent="0.25">
      <c r="B2484" s="2"/>
      <c r="C2484" s="2"/>
      <c r="D2484" s="2"/>
    </row>
    <row r="2485" spans="2:4" x14ac:dyDescent="0.25">
      <c r="B2485" s="2"/>
      <c r="C2485" s="2"/>
      <c r="D2485" s="2"/>
    </row>
    <row r="2486" spans="2:4" x14ac:dyDescent="0.25">
      <c r="B2486" s="2"/>
      <c r="C2486" s="2"/>
      <c r="D2486" s="2"/>
    </row>
    <row r="2487" spans="2:4" x14ac:dyDescent="0.25">
      <c r="B2487" s="2"/>
      <c r="C2487" s="2"/>
      <c r="D2487" s="2"/>
    </row>
    <row r="2488" spans="2:4" x14ac:dyDescent="0.25">
      <c r="B2488" s="2"/>
      <c r="C2488" s="2"/>
      <c r="D2488" s="2"/>
    </row>
    <row r="2489" spans="2:4" x14ac:dyDescent="0.25">
      <c r="B2489" s="2"/>
      <c r="C2489" s="2"/>
      <c r="D2489" s="2"/>
    </row>
    <row r="2490" spans="2:4" x14ac:dyDescent="0.25">
      <c r="B2490" s="2"/>
      <c r="C2490" s="2"/>
      <c r="D2490" s="2"/>
    </row>
    <row r="2491" spans="2:4" x14ac:dyDescent="0.25">
      <c r="B2491" s="2"/>
      <c r="C2491" s="2"/>
      <c r="D2491" s="2"/>
    </row>
    <row r="2492" spans="2:4" x14ac:dyDescent="0.25">
      <c r="B2492" s="2"/>
      <c r="C2492" s="2"/>
      <c r="D2492" s="2"/>
    </row>
    <row r="2493" spans="2:4" x14ac:dyDescent="0.25">
      <c r="B2493" s="2"/>
      <c r="C2493" s="2"/>
      <c r="D2493" s="2"/>
    </row>
    <row r="2494" spans="2:4" x14ac:dyDescent="0.25">
      <c r="B2494" s="2"/>
      <c r="C2494" s="2"/>
      <c r="D2494" s="2"/>
    </row>
    <row r="2495" spans="2:4" x14ac:dyDescent="0.25">
      <c r="B2495" s="2"/>
      <c r="C2495" s="2"/>
      <c r="D2495" s="2"/>
    </row>
    <row r="2496" spans="2:4" x14ac:dyDescent="0.25">
      <c r="B2496" s="2"/>
      <c r="C2496" s="2"/>
      <c r="D2496" s="2"/>
    </row>
    <row r="2497" spans="2:4" x14ac:dyDescent="0.25">
      <c r="B2497" s="2"/>
      <c r="C2497" s="2"/>
      <c r="D2497" s="2"/>
    </row>
    <row r="2498" spans="2:4" x14ac:dyDescent="0.25">
      <c r="B2498" s="2"/>
      <c r="C2498" s="2"/>
      <c r="D2498" s="2"/>
    </row>
  </sheetData>
  <mergeCells count="40">
    <mergeCell ref="B5:C7"/>
    <mergeCell ref="A102:A105"/>
    <mergeCell ref="B102:B105"/>
    <mergeCell ref="A106:A107"/>
    <mergeCell ref="B106:B107"/>
    <mergeCell ref="C102:C105"/>
    <mergeCell ref="C106:C107"/>
    <mergeCell ref="A101:C101"/>
    <mergeCell ref="Q109:Q113"/>
    <mergeCell ref="R109:R113"/>
    <mergeCell ref="S109:S113"/>
    <mergeCell ref="A114:A115"/>
    <mergeCell ref="B114:B115"/>
    <mergeCell ref="C114:C115"/>
    <mergeCell ref="A110:A113"/>
    <mergeCell ref="B110:B113"/>
    <mergeCell ref="A109:C109"/>
    <mergeCell ref="C110:C113"/>
    <mergeCell ref="G115:H115"/>
    <mergeCell ref="E110:F112"/>
    <mergeCell ref="G110:H112"/>
    <mergeCell ref="E113:F113"/>
    <mergeCell ref="G113:H113"/>
    <mergeCell ref="E114:F114"/>
    <mergeCell ref="G114:H114"/>
    <mergeCell ref="E115:F115"/>
    <mergeCell ref="D101:D105"/>
    <mergeCell ref="D109:D113"/>
    <mergeCell ref="E109:P109"/>
    <mergeCell ref="E4:P4"/>
    <mergeCell ref="D4:D8"/>
    <mergeCell ref="H5:H6"/>
    <mergeCell ref="E101:P101"/>
    <mergeCell ref="H102:H103"/>
    <mergeCell ref="Q4:Q8"/>
    <mergeCell ref="R4:R8"/>
    <mergeCell ref="S4:S8"/>
    <mergeCell ref="Q101:Q105"/>
    <mergeCell ref="R101:R105"/>
    <mergeCell ref="S101:S105"/>
  </mergeCells>
  <conditionalFormatting sqref="H12:N12">
    <cfRule type="cellIs" dxfId="2824" priority="77" operator="equal">
      <formula>LARGE($H12:$N12,2)</formula>
    </cfRule>
    <cfRule type="cellIs" dxfId="2823" priority="78" operator="equal">
      <formula>LARGE($H12:$N12,1)</formula>
    </cfRule>
  </conditionalFormatting>
  <conditionalFormatting sqref="H15:N15">
    <cfRule type="cellIs" dxfId="2822" priority="75" operator="equal">
      <formula>LARGE($H15:$N15,2)</formula>
    </cfRule>
    <cfRule type="cellIs" dxfId="2821" priority="76" operator="equal">
      <formula>LARGE($H15:$N15,1)</formula>
    </cfRule>
  </conditionalFormatting>
  <conditionalFormatting sqref="H18:N18">
    <cfRule type="cellIs" dxfId="2820" priority="73" operator="equal">
      <formula>LARGE($H18:$N18,2)</formula>
    </cfRule>
    <cfRule type="cellIs" dxfId="2819" priority="74" operator="equal">
      <formula>LARGE($H18:$N18,1)</formula>
    </cfRule>
  </conditionalFormatting>
  <conditionalFormatting sqref="H22:N22">
    <cfRule type="cellIs" dxfId="2818" priority="71" operator="equal">
      <formula>LARGE($H22:$N22,2)</formula>
    </cfRule>
    <cfRule type="cellIs" dxfId="2817" priority="72" operator="equal">
      <formula>LARGE($H22:$N22,1)</formula>
    </cfRule>
  </conditionalFormatting>
  <conditionalFormatting sqref="H25:N25">
    <cfRule type="cellIs" dxfId="2816" priority="69" operator="equal">
      <formula>LARGE($H25:$N25,2)</formula>
    </cfRule>
    <cfRule type="cellIs" dxfId="2815" priority="70" operator="equal">
      <formula>LARGE($H25:$N25,1)</formula>
    </cfRule>
  </conditionalFormatting>
  <conditionalFormatting sqref="H27:N27">
    <cfRule type="cellIs" dxfId="2814" priority="67" operator="equal">
      <formula>LARGE($H27:$N27,2)</formula>
    </cfRule>
    <cfRule type="cellIs" dxfId="2813" priority="68" operator="equal">
      <formula>LARGE($H27:$N27,1)</formula>
    </cfRule>
  </conditionalFormatting>
  <conditionalFormatting sqref="H30:N30">
    <cfRule type="cellIs" dxfId="2812" priority="65" operator="equal">
      <formula>LARGE($H30:$N30,2)</formula>
    </cfRule>
    <cfRule type="cellIs" dxfId="2811" priority="66" operator="equal">
      <formula>LARGE($H30:$N30,1)</formula>
    </cfRule>
  </conditionalFormatting>
  <conditionalFormatting sqref="H32:N32">
    <cfRule type="cellIs" dxfId="2810" priority="63" operator="equal">
      <formula>LARGE($H32:$N32,2)</formula>
    </cfRule>
    <cfRule type="cellIs" dxfId="2809" priority="64" operator="equal">
      <formula>LARGE($H32:$N32,1)</formula>
    </cfRule>
  </conditionalFormatting>
  <conditionalFormatting sqref="H35:N35">
    <cfRule type="cellIs" dxfId="2808" priority="61" operator="equal">
      <formula>LARGE($H35:$N35,2)</formula>
    </cfRule>
    <cfRule type="cellIs" dxfId="2807" priority="62" operator="equal">
      <formula>LARGE($H35:$N35,1)</formula>
    </cfRule>
  </conditionalFormatting>
  <conditionalFormatting sqref="H38:N38">
    <cfRule type="cellIs" dxfId="2806" priority="59" operator="equal">
      <formula>LARGE($H38:$N38,2)</formula>
    </cfRule>
    <cfRule type="cellIs" dxfId="2805" priority="60" operator="equal">
      <formula>LARGE($H38:$N38,1)</formula>
    </cfRule>
  </conditionalFormatting>
  <conditionalFormatting sqref="H40:N40">
    <cfRule type="cellIs" dxfId="2804" priority="57" operator="equal">
      <formula>LARGE($H40:$N40,2)</formula>
    </cfRule>
    <cfRule type="cellIs" dxfId="2803" priority="58" operator="equal">
      <formula>LARGE($H40:$N40,1)</formula>
    </cfRule>
  </conditionalFormatting>
  <conditionalFormatting sqref="H42:N42">
    <cfRule type="cellIs" dxfId="2802" priority="55" operator="equal">
      <formula>LARGE($H42:$N42,2)</formula>
    </cfRule>
    <cfRule type="cellIs" dxfId="2801" priority="56" operator="equal">
      <formula>LARGE($H42:$N42,1)</formula>
    </cfRule>
  </conditionalFormatting>
  <conditionalFormatting sqref="H44:N44">
    <cfRule type="cellIs" dxfId="2800" priority="53" operator="equal">
      <formula>LARGE($H44:$N44,2)</formula>
    </cfRule>
    <cfRule type="cellIs" dxfId="2799" priority="54" operator="equal">
      <formula>LARGE($H44:$N44,1)</formula>
    </cfRule>
  </conditionalFormatting>
  <conditionalFormatting sqref="H47:N47">
    <cfRule type="cellIs" dxfId="2798" priority="51" operator="equal">
      <formula>LARGE($H47:$N47,2)</formula>
    </cfRule>
    <cfRule type="cellIs" dxfId="2797" priority="52" operator="equal">
      <formula>LARGE($H47:$N47,1)</formula>
    </cfRule>
  </conditionalFormatting>
  <conditionalFormatting sqref="H49:N49">
    <cfRule type="cellIs" dxfId="2796" priority="49" operator="equal">
      <formula>LARGE($H49:$N49,2)</formula>
    </cfRule>
    <cfRule type="cellIs" dxfId="2795" priority="50" operator="equal">
      <formula>LARGE($H49:$N49,1)</formula>
    </cfRule>
  </conditionalFormatting>
  <conditionalFormatting sqref="H52:N52">
    <cfRule type="cellIs" dxfId="2794" priority="47" operator="equal">
      <formula>LARGE($H52:$N52,2)</formula>
    </cfRule>
    <cfRule type="cellIs" dxfId="2793" priority="48" operator="equal">
      <formula>LARGE($H52:$N52,1)</formula>
    </cfRule>
  </conditionalFormatting>
  <conditionalFormatting sqref="H54:N54">
    <cfRule type="cellIs" dxfId="2792" priority="45" operator="equal">
      <formula>LARGE($H54:$N54,2)</formula>
    </cfRule>
    <cfRule type="cellIs" dxfId="2791" priority="46" operator="equal">
      <formula>LARGE($H54:$N54,1)</formula>
    </cfRule>
  </conditionalFormatting>
  <conditionalFormatting sqref="H56:N56">
    <cfRule type="cellIs" dxfId="2790" priority="43" operator="equal">
      <formula>LARGE($H56:$N56,2)</formula>
    </cfRule>
    <cfRule type="cellIs" dxfId="2789" priority="44" operator="equal">
      <formula>LARGE($H56:$N56,1)</formula>
    </cfRule>
  </conditionalFormatting>
  <conditionalFormatting sqref="H58:N58">
    <cfRule type="cellIs" dxfId="2788" priority="41" operator="equal">
      <formula>LARGE($H58:$N58,2)</formula>
    </cfRule>
    <cfRule type="cellIs" dxfId="2787" priority="42" operator="equal">
      <formula>LARGE($H58:$N58,1)</formula>
    </cfRule>
  </conditionalFormatting>
  <conditionalFormatting sqref="H60:N60">
    <cfRule type="cellIs" dxfId="2786" priority="39" operator="equal">
      <formula>LARGE($H60:$N60,2)</formula>
    </cfRule>
    <cfRule type="cellIs" dxfId="2785" priority="40" operator="equal">
      <formula>LARGE($H60:$N60,1)</formula>
    </cfRule>
  </conditionalFormatting>
  <conditionalFormatting sqref="H62:N62">
    <cfRule type="cellIs" dxfId="2784" priority="37" operator="equal">
      <formula>LARGE($H62:$N62,2)</formula>
    </cfRule>
    <cfRule type="cellIs" dxfId="2783" priority="38" operator="equal">
      <formula>LARGE($H62:$N62,1)</formula>
    </cfRule>
  </conditionalFormatting>
  <conditionalFormatting sqref="H64:N64">
    <cfRule type="cellIs" dxfId="2782" priority="35" operator="equal">
      <formula>LARGE($H64:$N64,2)</formula>
    </cfRule>
    <cfRule type="cellIs" dxfId="2781" priority="36" operator="equal">
      <formula>LARGE($H64:$N64,1)</formula>
    </cfRule>
  </conditionalFormatting>
  <conditionalFormatting sqref="H66:N66">
    <cfRule type="cellIs" dxfId="2780" priority="33" operator="equal">
      <formula>LARGE($H66:$N66,2)</formula>
    </cfRule>
    <cfRule type="cellIs" dxfId="2779" priority="34" operator="equal">
      <formula>LARGE($H66:$N66,1)</formula>
    </cfRule>
  </conditionalFormatting>
  <conditionalFormatting sqref="H68:N68">
    <cfRule type="cellIs" dxfId="2778" priority="31" operator="equal">
      <formula>LARGE($H68:$N68,2)</formula>
    </cfRule>
    <cfRule type="cellIs" dxfId="2777" priority="32" operator="equal">
      <formula>LARGE($H68:$N68,1)</formula>
    </cfRule>
  </conditionalFormatting>
  <conditionalFormatting sqref="H70:N70">
    <cfRule type="cellIs" dxfId="2776" priority="29" operator="equal">
      <formula>LARGE($H70:$N70,2)</formula>
    </cfRule>
    <cfRule type="cellIs" dxfId="2775" priority="30" operator="equal">
      <formula>LARGE($H70:$N70,1)</formula>
    </cfRule>
  </conditionalFormatting>
  <conditionalFormatting sqref="H73:N73">
    <cfRule type="cellIs" dxfId="2774" priority="27" operator="equal">
      <formula>LARGE($H73:$N73,2)</formula>
    </cfRule>
    <cfRule type="cellIs" dxfId="2773" priority="28" operator="equal">
      <formula>LARGE($H73:$N73,1)</formula>
    </cfRule>
  </conditionalFormatting>
  <conditionalFormatting sqref="H75:N75">
    <cfRule type="cellIs" dxfId="2772" priority="25" operator="equal">
      <formula>LARGE($H75:$N75,2)</formula>
    </cfRule>
    <cfRule type="cellIs" dxfId="2771" priority="26" operator="equal">
      <formula>LARGE($H75:$N75,1)</formula>
    </cfRule>
  </conditionalFormatting>
  <conditionalFormatting sqref="H78:N78">
    <cfRule type="cellIs" dxfId="2770" priority="23" operator="equal">
      <formula>LARGE($H78:$N78,2)</formula>
    </cfRule>
    <cfRule type="cellIs" dxfId="2769" priority="24" operator="equal">
      <formula>LARGE($H78:$N78,1)</formula>
    </cfRule>
  </conditionalFormatting>
  <conditionalFormatting sqref="H81:N81">
    <cfRule type="cellIs" dxfId="2768" priority="21" operator="equal">
      <formula>LARGE($H81:$N81,2)</formula>
    </cfRule>
    <cfRule type="cellIs" dxfId="2767" priority="22" operator="equal">
      <formula>LARGE($H81:$N81,1)</formula>
    </cfRule>
  </conditionalFormatting>
  <conditionalFormatting sqref="H84:N84">
    <cfRule type="cellIs" dxfId="2766" priority="19" operator="equal">
      <formula>LARGE($H84:$N84,2)</formula>
    </cfRule>
    <cfRule type="cellIs" dxfId="2765" priority="20" operator="equal">
      <formula>LARGE($H84:$N84,1)</formula>
    </cfRule>
  </conditionalFormatting>
  <conditionalFormatting sqref="H86:N86">
    <cfRule type="cellIs" dxfId="2764" priority="17" operator="equal">
      <formula>LARGE($H86:$N86,2)</formula>
    </cfRule>
    <cfRule type="cellIs" dxfId="2763" priority="18" operator="equal">
      <formula>LARGE($H86:$N86,1)</formula>
    </cfRule>
  </conditionalFormatting>
  <conditionalFormatting sqref="H88:N88">
    <cfRule type="cellIs" dxfId="2762" priority="15" operator="equal">
      <formula>LARGE($H88:$N88,2)</formula>
    </cfRule>
    <cfRule type="cellIs" dxfId="2761" priority="16" operator="equal">
      <formula>LARGE($H88:$N88,1)</formula>
    </cfRule>
  </conditionalFormatting>
  <conditionalFormatting sqref="H90:N90">
    <cfRule type="cellIs" dxfId="2760" priority="13" operator="equal">
      <formula>LARGE($H90:$N90,2)</formula>
    </cfRule>
    <cfRule type="cellIs" dxfId="2759" priority="14" operator="equal">
      <formula>LARGE($H90:$N90,1)</formula>
    </cfRule>
  </conditionalFormatting>
  <conditionalFormatting sqref="H92:N92">
    <cfRule type="cellIs" dxfId="2758" priority="11" operator="equal">
      <formula>LARGE($H92:$N92,2)</formula>
    </cfRule>
    <cfRule type="cellIs" dxfId="2757" priority="12" operator="equal">
      <formula>LARGE($H92:$N92,1)</formula>
    </cfRule>
  </conditionalFormatting>
  <conditionalFormatting sqref="H95:N95">
    <cfRule type="cellIs" dxfId="2756" priority="9" operator="equal">
      <formula>LARGE($H95:$N95,2)</formula>
    </cfRule>
    <cfRule type="cellIs" dxfId="2755" priority="10" operator="equal">
      <formula>LARGE($H95:$N95,1)</formula>
    </cfRule>
  </conditionalFormatting>
  <conditionalFormatting sqref="H97:N97">
    <cfRule type="cellIs" dxfId="2754" priority="7" operator="equal">
      <formula>LARGE($H97:$N97,2)</formula>
    </cfRule>
    <cfRule type="cellIs" dxfId="2753" priority="8" operator="equal">
      <formula>LARGE($H97:$N97,1)</formula>
    </cfRule>
  </conditionalFormatting>
  <conditionalFormatting sqref="H99:N99">
    <cfRule type="cellIs" dxfId="2752" priority="5" operator="equal">
      <formula>LARGE($H99:$N99,2)</formula>
    </cfRule>
    <cfRule type="cellIs" dxfId="2751" priority="6" operator="equal">
      <formula>LARGE($H99:$N99,1)</formula>
    </cfRule>
  </conditionalFormatting>
  <conditionalFormatting sqref="H106:N106">
    <cfRule type="cellIs" dxfId="2750" priority="3" operator="equal">
      <formula>LARGE($H106:$N106,2)</formula>
    </cfRule>
    <cfRule type="cellIs" dxfId="2749" priority="4" operator="equal">
      <formula>LARGE($H106:$N106,1)</formula>
    </cfRule>
  </conditionalFormatting>
  <conditionalFormatting sqref="E114:N114">
    <cfRule type="cellIs" dxfId="2748" priority="1" operator="equal">
      <formula>LARGE($E114:$N114,2)</formula>
    </cfRule>
    <cfRule type="cellIs" dxfId="2747" priority="2" operator="equal">
      <formula>LARGE($E114:$N114,1)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149"/>
  <sheetViews>
    <sheetView view="pageBreakPreview" zoomScale="91" zoomScaleSheetLayoutView="91" workbookViewId="0">
      <selection activeCell="S1153" sqref="S1153"/>
    </sheetView>
  </sheetViews>
  <sheetFormatPr baseColWidth="10" defaultRowHeight="15" x14ac:dyDescent="0.25"/>
  <cols>
    <col min="1" max="1" width="12.28515625" customWidth="1"/>
    <col min="2" max="2" width="13" customWidth="1"/>
    <col min="3" max="3" width="31.140625" customWidth="1"/>
    <col min="4" max="4" width="11.7109375" customWidth="1"/>
    <col min="5" max="10" width="10.7109375" customWidth="1"/>
    <col min="11" max="11" width="10.5703125" customWidth="1"/>
    <col min="12" max="12" width="13.5703125" customWidth="1"/>
    <col min="13" max="14" width="10.5703125" customWidth="1"/>
    <col min="15" max="17" width="11.7109375" customWidth="1"/>
  </cols>
  <sheetData>
    <row r="1" spans="1:17" ht="25.5" customHeight="1" x14ac:dyDescent="0.25">
      <c r="C1" s="282" t="s">
        <v>249</v>
      </c>
      <c r="D1" s="24"/>
      <c r="E1" s="24"/>
      <c r="F1" s="24"/>
      <c r="G1" s="24"/>
      <c r="H1" s="24"/>
      <c r="I1" s="24"/>
      <c r="J1" s="24"/>
    </row>
    <row r="2" spans="1:17" ht="15" customHeight="1" x14ac:dyDescent="0.25">
      <c r="C2" s="38" t="s">
        <v>137</v>
      </c>
      <c r="D2" s="25"/>
      <c r="E2" s="25"/>
      <c r="F2" s="25"/>
      <c r="G2" s="25"/>
      <c r="H2" s="25"/>
      <c r="I2" s="25"/>
      <c r="J2" s="25"/>
    </row>
    <row r="3" spans="1:17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7" ht="17.100000000000001" customHeight="1" x14ac:dyDescent="0.3">
      <c r="B4" s="1"/>
      <c r="C4" s="1"/>
      <c r="D4" s="402" t="s">
        <v>35</v>
      </c>
      <c r="E4" s="437" t="s">
        <v>244</v>
      </c>
      <c r="F4" s="437"/>
      <c r="G4" s="437"/>
      <c r="H4" s="437"/>
      <c r="I4" s="437"/>
      <c r="J4" s="437"/>
      <c r="K4" s="437"/>
      <c r="L4" s="437"/>
      <c r="M4" s="437"/>
      <c r="N4" s="438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49</v>
      </c>
      <c r="C5" s="443"/>
      <c r="D5" s="360"/>
      <c r="E5" s="14"/>
      <c r="F5" s="35"/>
      <c r="G5" s="7"/>
      <c r="H5" s="35"/>
      <c r="I5" s="7"/>
      <c r="J5" s="7"/>
      <c r="K5" s="7"/>
      <c r="L5" s="35"/>
      <c r="M5" s="43"/>
      <c r="N5" s="96"/>
      <c r="O5" s="408"/>
      <c r="P5" s="408"/>
      <c r="Q5" s="367"/>
    </row>
    <row r="6" spans="1:17" ht="15.75" x14ac:dyDescent="0.25">
      <c r="B6" s="423"/>
      <c r="C6" s="443"/>
      <c r="D6" s="360"/>
      <c r="E6" s="14"/>
      <c r="F6" s="35"/>
      <c r="G6" s="7"/>
      <c r="H6" s="35"/>
      <c r="I6" s="7"/>
      <c r="J6" s="7"/>
      <c r="K6" s="7"/>
      <c r="L6" s="35"/>
      <c r="M6" s="7"/>
      <c r="N6" s="12"/>
      <c r="O6" s="408"/>
      <c r="P6" s="408"/>
      <c r="Q6" s="367"/>
    </row>
    <row r="7" spans="1:17" ht="15.75" x14ac:dyDescent="0.25">
      <c r="B7" s="423"/>
      <c r="C7" s="443"/>
      <c r="D7" s="360"/>
      <c r="E7" s="15"/>
      <c r="F7" s="35"/>
      <c r="G7" s="8"/>
      <c r="H7" s="35"/>
      <c r="I7" s="8"/>
      <c r="J7" s="8"/>
      <c r="K7" s="8"/>
      <c r="L7" s="35"/>
      <c r="M7" s="8"/>
      <c r="N7" s="13"/>
      <c r="O7" s="408"/>
      <c r="P7" s="408"/>
      <c r="Q7" s="367"/>
    </row>
    <row r="8" spans="1:17" ht="17.100000000000001" customHeight="1" x14ac:dyDescent="0.25">
      <c r="A8" s="288" t="s">
        <v>123</v>
      </c>
      <c r="B8" s="289" t="s">
        <v>36</v>
      </c>
      <c r="C8" s="289" t="s">
        <v>31</v>
      </c>
      <c r="D8" s="455"/>
      <c r="E8" s="301" t="s">
        <v>0</v>
      </c>
      <c r="F8" s="302" t="s">
        <v>1</v>
      </c>
      <c r="G8" s="302" t="s">
        <v>3</v>
      </c>
      <c r="H8" s="302" t="s">
        <v>4</v>
      </c>
      <c r="I8" s="302" t="s">
        <v>5</v>
      </c>
      <c r="J8" s="302" t="s">
        <v>6</v>
      </c>
      <c r="K8" s="302" t="s">
        <v>7</v>
      </c>
      <c r="L8" s="302" t="s">
        <v>210</v>
      </c>
      <c r="M8" s="294" t="s">
        <v>32</v>
      </c>
      <c r="N8" s="295" t="s">
        <v>40</v>
      </c>
      <c r="O8" s="409"/>
      <c r="P8" s="409"/>
      <c r="Q8" s="368"/>
    </row>
    <row r="9" spans="1:17" s="30" customFormat="1" ht="15.2" customHeight="1" x14ac:dyDescent="0.25">
      <c r="A9" s="120">
        <v>1</v>
      </c>
      <c r="B9" s="121">
        <v>108</v>
      </c>
      <c r="C9" s="122" t="s">
        <v>126</v>
      </c>
      <c r="D9" s="157">
        <f t="shared" ref="D9:D72" si="0">(LARGE(E9:N9,1)-LARGE(E9:N9,2))</f>
        <v>88</v>
      </c>
      <c r="E9" s="158">
        <v>163</v>
      </c>
      <c r="F9" s="158">
        <v>17</v>
      </c>
      <c r="G9" s="158">
        <v>7</v>
      </c>
      <c r="H9" s="158">
        <v>40</v>
      </c>
      <c r="I9" s="158">
        <v>75</v>
      </c>
      <c r="J9" s="158">
        <v>4</v>
      </c>
      <c r="K9" s="158">
        <v>22</v>
      </c>
      <c r="L9" s="158">
        <v>6</v>
      </c>
      <c r="M9" s="158">
        <v>0</v>
      </c>
      <c r="N9" s="158">
        <v>3</v>
      </c>
      <c r="O9" s="158">
        <v>337</v>
      </c>
      <c r="P9" s="158">
        <v>681</v>
      </c>
      <c r="Q9" s="159">
        <f t="shared" ref="Q9:Q72" si="1">O9/P9</f>
        <v>0.49486049926578562</v>
      </c>
    </row>
    <row r="10" spans="1:17" s="30" customFormat="1" ht="15.2" customHeight="1" x14ac:dyDescent="0.25">
      <c r="A10" s="71">
        <v>2</v>
      </c>
      <c r="B10" s="72">
        <v>108</v>
      </c>
      <c r="C10" s="73" t="s">
        <v>128</v>
      </c>
      <c r="D10" s="134">
        <f t="shared" si="0"/>
        <v>96</v>
      </c>
      <c r="E10" s="135">
        <v>169</v>
      </c>
      <c r="F10" s="135">
        <v>21</v>
      </c>
      <c r="G10" s="135">
        <v>9</v>
      </c>
      <c r="H10" s="135">
        <v>24</v>
      </c>
      <c r="I10" s="135">
        <v>73</v>
      </c>
      <c r="J10" s="135">
        <v>2</v>
      </c>
      <c r="K10" s="135">
        <v>22</v>
      </c>
      <c r="L10" s="135">
        <v>6</v>
      </c>
      <c r="M10" s="135">
        <v>0</v>
      </c>
      <c r="N10" s="135">
        <v>3</v>
      </c>
      <c r="O10" s="135">
        <v>329</v>
      </c>
      <c r="P10" s="135">
        <v>681</v>
      </c>
      <c r="Q10" s="136">
        <f t="shared" si="1"/>
        <v>0.4831130690161527</v>
      </c>
    </row>
    <row r="11" spans="1:17" s="30" customFormat="1" ht="15.2" customHeight="1" x14ac:dyDescent="0.25">
      <c r="A11" s="65">
        <v>3</v>
      </c>
      <c r="B11" s="66">
        <v>108</v>
      </c>
      <c r="C11" s="67" t="s">
        <v>129</v>
      </c>
      <c r="D11" s="140">
        <f t="shared" si="0"/>
        <v>73</v>
      </c>
      <c r="E11" s="141">
        <v>147</v>
      </c>
      <c r="F11" s="141">
        <v>13</v>
      </c>
      <c r="G11" s="141">
        <v>8</v>
      </c>
      <c r="H11" s="141">
        <v>30</v>
      </c>
      <c r="I11" s="141">
        <v>74</v>
      </c>
      <c r="J11" s="141">
        <v>0</v>
      </c>
      <c r="K11" s="141">
        <v>31</v>
      </c>
      <c r="L11" s="141">
        <v>5</v>
      </c>
      <c r="M11" s="141">
        <v>0</v>
      </c>
      <c r="N11" s="141">
        <v>8</v>
      </c>
      <c r="O11" s="141">
        <v>316</v>
      </c>
      <c r="P11" s="141">
        <v>681</v>
      </c>
      <c r="Q11" s="142">
        <f t="shared" si="1"/>
        <v>0.46402349486049926</v>
      </c>
    </row>
    <row r="12" spans="1:17" s="30" customFormat="1" ht="15.2" customHeight="1" x14ac:dyDescent="0.25">
      <c r="A12" s="71">
        <v>4</v>
      </c>
      <c r="B12" s="72">
        <v>108</v>
      </c>
      <c r="C12" s="73" t="s">
        <v>138</v>
      </c>
      <c r="D12" s="134">
        <f t="shared" si="0"/>
        <v>92</v>
      </c>
      <c r="E12" s="135">
        <v>165</v>
      </c>
      <c r="F12" s="135">
        <v>18</v>
      </c>
      <c r="G12" s="135">
        <v>8</v>
      </c>
      <c r="H12" s="135">
        <v>21</v>
      </c>
      <c r="I12" s="135">
        <v>73</v>
      </c>
      <c r="J12" s="135">
        <v>0</v>
      </c>
      <c r="K12" s="135">
        <v>21</v>
      </c>
      <c r="L12" s="135">
        <v>7</v>
      </c>
      <c r="M12" s="135">
        <v>2</v>
      </c>
      <c r="N12" s="135">
        <v>6</v>
      </c>
      <c r="O12" s="135">
        <v>321</v>
      </c>
      <c r="P12" s="135">
        <v>681</v>
      </c>
      <c r="Q12" s="136">
        <f t="shared" si="1"/>
        <v>0.47136563876651982</v>
      </c>
    </row>
    <row r="13" spans="1:17" s="30" customFormat="1" ht="15.2" customHeight="1" x14ac:dyDescent="0.25">
      <c r="A13" s="65">
        <v>5</v>
      </c>
      <c r="B13" s="66">
        <v>108</v>
      </c>
      <c r="C13" s="67" t="s">
        <v>139</v>
      </c>
      <c r="D13" s="140">
        <f t="shared" si="0"/>
        <v>92</v>
      </c>
      <c r="E13" s="141">
        <v>155</v>
      </c>
      <c r="F13" s="141">
        <v>21</v>
      </c>
      <c r="G13" s="141">
        <v>7</v>
      </c>
      <c r="H13" s="141">
        <v>30</v>
      </c>
      <c r="I13" s="141">
        <v>63</v>
      </c>
      <c r="J13" s="141">
        <v>1</v>
      </c>
      <c r="K13" s="141">
        <v>24</v>
      </c>
      <c r="L13" s="141">
        <v>9</v>
      </c>
      <c r="M13" s="141">
        <v>0</v>
      </c>
      <c r="N13" s="141">
        <v>3</v>
      </c>
      <c r="O13" s="141">
        <v>313</v>
      </c>
      <c r="P13" s="141">
        <v>681</v>
      </c>
      <c r="Q13" s="142">
        <f t="shared" si="1"/>
        <v>0.45961820851688695</v>
      </c>
    </row>
    <row r="14" spans="1:17" s="30" customFormat="1" ht="15.2" customHeight="1" x14ac:dyDescent="0.25">
      <c r="A14" s="71">
        <v>6</v>
      </c>
      <c r="B14" s="72">
        <v>108</v>
      </c>
      <c r="C14" s="73" t="s">
        <v>140</v>
      </c>
      <c r="D14" s="134">
        <f t="shared" si="0"/>
        <v>65</v>
      </c>
      <c r="E14" s="135">
        <v>118</v>
      </c>
      <c r="F14" s="135">
        <v>13</v>
      </c>
      <c r="G14" s="135">
        <v>4</v>
      </c>
      <c r="H14" s="135">
        <v>28</v>
      </c>
      <c r="I14" s="135">
        <v>53</v>
      </c>
      <c r="J14" s="135">
        <v>0</v>
      </c>
      <c r="K14" s="135">
        <v>19</v>
      </c>
      <c r="L14" s="135">
        <v>8</v>
      </c>
      <c r="M14" s="135">
        <v>0</v>
      </c>
      <c r="N14" s="135">
        <v>7</v>
      </c>
      <c r="O14" s="135">
        <v>250</v>
      </c>
      <c r="P14" s="135">
        <v>681</v>
      </c>
      <c r="Q14" s="136">
        <f t="shared" si="1"/>
        <v>0.36710719530102792</v>
      </c>
    </row>
    <row r="15" spans="1:17" s="30" customFormat="1" ht="15.2" customHeight="1" x14ac:dyDescent="0.25">
      <c r="A15" s="65">
        <v>7</v>
      </c>
      <c r="B15" s="66">
        <v>108</v>
      </c>
      <c r="C15" s="67" t="s">
        <v>141</v>
      </c>
      <c r="D15" s="140">
        <f t="shared" si="0"/>
        <v>116</v>
      </c>
      <c r="E15" s="141">
        <v>175</v>
      </c>
      <c r="F15" s="141">
        <v>15</v>
      </c>
      <c r="G15" s="141">
        <v>10</v>
      </c>
      <c r="H15" s="141">
        <v>27</v>
      </c>
      <c r="I15" s="141">
        <v>59</v>
      </c>
      <c r="J15" s="141">
        <v>0</v>
      </c>
      <c r="K15" s="141">
        <v>19</v>
      </c>
      <c r="L15" s="141">
        <v>9</v>
      </c>
      <c r="M15" s="141">
        <v>0</v>
      </c>
      <c r="N15" s="141">
        <v>4</v>
      </c>
      <c r="O15" s="141">
        <v>318</v>
      </c>
      <c r="P15" s="141">
        <v>681</v>
      </c>
      <c r="Q15" s="142">
        <f t="shared" si="1"/>
        <v>0.46696035242290751</v>
      </c>
    </row>
    <row r="16" spans="1:17" s="30" customFormat="1" ht="15.2" customHeight="1" x14ac:dyDescent="0.25">
      <c r="A16" s="71">
        <v>8</v>
      </c>
      <c r="B16" s="72">
        <v>108</v>
      </c>
      <c r="C16" s="73" t="s">
        <v>142</v>
      </c>
      <c r="D16" s="134">
        <f t="shared" si="0"/>
        <v>106</v>
      </c>
      <c r="E16" s="135">
        <v>157</v>
      </c>
      <c r="F16" s="135">
        <v>17</v>
      </c>
      <c r="G16" s="135">
        <v>3</v>
      </c>
      <c r="H16" s="135">
        <v>33</v>
      </c>
      <c r="I16" s="135">
        <v>51</v>
      </c>
      <c r="J16" s="135">
        <v>1</v>
      </c>
      <c r="K16" s="135">
        <v>24</v>
      </c>
      <c r="L16" s="135">
        <v>6</v>
      </c>
      <c r="M16" s="135">
        <v>0</v>
      </c>
      <c r="N16" s="135">
        <v>1</v>
      </c>
      <c r="O16" s="135">
        <v>293</v>
      </c>
      <c r="P16" s="135">
        <v>680</v>
      </c>
      <c r="Q16" s="136">
        <f t="shared" si="1"/>
        <v>0.43088235294117649</v>
      </c>
    </row>
    <row r="17" spans="1:17" s="30" customFormat="1" ht="15.2" customHeight="1" x14ac:dyDescent="0.25">
      <c r="A17" s="65">
        <v>9</v>
      </c>
      <c r="B17" s="66">
        <v>108</v>
      </c>
      <c r="C17" s="67" t="s">
        <v>143</v>
      </c>
      <c r="D17" s="140">
        <f t="shared" si="0"/>
        <v>77</v>
      </c>
      <c r="E17" s="141">
        <v>139</v>
      </c>
      <c r="F17" s="141">
        <v>27</v>
      </c>
      <c r="G17" s="141">
        <v>15</v>
      </c>
      <c r="H17" s="141">
        <v>34</v>
      </c>
      <c r="I17" s="141">
        <v>62</v>
      </c>
      <c r="J17" s="141">
        <v>1</v>
      </c>
      <c r="K17" s="141">
        <v>22</v>
      </c>
      <c r="L17" s="141">
        <v>9</v>
      </c>
      <c r="M17" s="141">
        <v>1</v>
      </c>
      <c r="N17" s="141">
        <v>4</v>
      </c>
      <c r="O17" s="141">
        <v>314</v>
      </c>
      <c r="P17" s="141">
        <v>680</v>
      </c>
      <c r="Q17" s="142">
        <f t="shared" si="1"/>
        <v>0.46176470588235297</v>
      </c>
    </row>
    <row r="18" spans="1:17" s="30" customFormat="1" ht="15.2" customHeight="1" x14ac:dyDescent="0.25">
      <c r="A18" s="71">
        <v>10</v>
      </c>
      <c r="B18" s="72">
        <v>108</v>
      </c>
      <c r="C18" s="73" t="s">
        <v>144</v>
      </c>
      <c r="D18" s="134">
        <f t="shared" si="0"/>
        <v>88</v>
      </c>
      <c r="E18" s="135">
        <v>160</v>
      </c>
      <c r="F18" s="135">
        <v>11</v>
      </c>
      <c r="G18" s="135">
        <v>11</v>
      </c>
      <c r="H18" s="135">
        <v>24</v>
      </c>
      <c r="I18" s="135">
        <v>72</v>
      </c>
      <c r="J18" s="135">
        <v>2</v>
      </c>
      <c r="K18" s="135">
        <v>25</v>
      </c>
      <c r="L18" s="135">
        <v>6</v>
      </c>
      <c r="M18" s="135">
        <v>0</v>
      </c>
      <c r="N18" s="135">
        <v>6</v>
      </c>
      <c r="O18" s="135">
        <v>317</v>
      </c>
      <c r="P18" s="135">
        <v>680</v>
      </c>
      <c r="Q18" s="136">
        <f t="shared" si="1"/>
        <v>0.4661764705882353</v>
      </c>
    </row>
    <row r="19" spans="1:17" s="30" customFormat="1" ht="15.2" customHeight="1" x14ac:dyDescent="0.25">
      <c r="A19" s="59" t="s">
        <v>260</v>
      </c>
      <c r="B19" s="60">
        <v>108</v>
      </c>
      <c r="C19" s="61" t="s">
        <v>19</v>
      </c>
      <c r="D19" s="137">
        <f t="shared" si="0"/>
        <v>893</v>
      </c>
      <c r="E19" s="138">
        <v>1548</v>
      </c>
      <c r="F19" s="138">
        <v>173</v>
      </c>
      <c r="G19" s="138">
        <v>82</v>
      </c>
      <c r="H19" s="138">
        <v>291</v>
      </c>
      <c r="I19" s="138">
        <v>655</v>
      </c>
      <c r="J19" s="138">
        <v>11</v>
      </c>
      <c r="K19" s="138">
        <v>229</v>
      </c>
      <c r="L19" s="138">
        <v>71</v>
      </c>
      <c r="M19" s="138">
        <v>3</v>
      </c>
      <c r="N19" s="138">
        <v>45</v>
      </c>
      <c r="O19" s="138">
        <v>3108</v>
      </c>
      <c r="P19" s="138">
        <v>6807</v>
      </c>
      <c r="Q19" s="139">
        <f t="shared" si="1"/>
        <v>0.45658880564125165</v>
      </c>
    </row>
    <row r="20" spans="1:17" s="30" customFormat="1" ht="15.2" customHeight="1" x14ac:dyDescent="0.25">
      <c r="A20" s="71">
        <v>11</v>
      </c>
      <c r="B20" s="72">
        <v>109</v>
      </c>
      <c r="C20" s="73" t="s">
        <v>126</v>
      </c>
      <c r="D20" s="134">
        <f t="shared" si="0"/>
        <v>19</v>
      </c>
      <c r="E20" s="135">
        <v>53</v>
      </c>
      <c r="F20" s="135">
        <v>23</v>
      </c>
      <c r="G20" s="135">
        <v>5</v>
      </c>
      <c r="H20" s="135">
        <v>45</v>
      </c>
      <c r="I20" s="135">
        <v>72</v>
      </c>
      <c r="J20" s="135">
        <v>1</v>
      </c>
      <c r="K20" s="135">
        <v>18</v>
      </c>
      <c r="L20" s="135">
        <v>4</v>
      </c>
      <c r="M20" s="135">
        <v>0</v>
      </c>
      <c r="N20" s="135">
        <v>4</v>
      </c>
      <c r="O20" s="135">
        <v>225</v>
      </c>
      <c r="P20" s="135">
        <v>703</v>
      </c>
      <c r="Q20" s="136">
        <f t="shared" si="1"/>
        <v>0.32005689900426743</v>
      </c>
    </row>
    <row r="21" spans="1:17" s="30" customFormat="1" ht="15.2" customHeight="1" x14ac:dyDescent="0.25">
      <c r="A21" s="65">
        <v>12</v>
      </c>
      <c r="B21" s="66">
        <v>109</v>
      </c>
      <c r="C21" s="67" t="s">
        <v>128</v>
      </c>
      <c r="D21" s="140">
        <f t="shared" si="0"/>
        <v>11</v>
      </c>
      <c r="E21" s="141">
        <v>66</v>
      </c>
      <c r="F21" s="141">
        <v>23</v>
      </c>
      <c r="G21" s="141">
        <v>4</v>
      </c>
      <c r="H21" s="141">
        <v>26</v>
      </c>
      <c r="I21" s="141">
        <v>77</v>
      </c>
      <c r="J21" s="141">
        <v>0</v>
      </c>
      <c r="K21" s="141">
        <v>21</v>
      </c>
      <c r="L21" s="141">
        <v>4</v>
      </c>
      <c r="M21" s="141">
        <v>0</v>
      </c>
      <c r="N21" s="141">
        <v>5</v>
      </c>
      <c r="O21" s="141">
        <v>226</v>
      </c>
      <c r="P21" s="141">
        <v>703</v>
      </c>
      <c r="Q21" s="142">
        <f t="shared" si="1"/>
        <v>0.32147937411095306</v>
      </c>
    </row>
    <row r="22" spans="1:17" s="30" customFormat="1" ht="15.2" customHeight="1" x14ac:dyDescent="0.25">
      <c r="A22" s="71">
        <v>13</v>
      </c>
      <c r="B22" s="72">
        <v>109</v>
      </c>
      <c r="C22" s="73" t="s">
        <v>129</v>
      </c>
      <c r="D22" s="134">
        <f t="shared" si="0"/>
        <v>7</v>
      </c>
      <c r="E22" s="135">
        <v>71</v>
      </c>
      <c r="F22" s="135">
        <v>19</v>
      </c>
      <c r="G22" s="135">
        <v>5</v>
      </c>
      <c r="H22" s="135">
        <v>34</v>
      </c>
      <c r="I22" s="135">
        <v>64</v>
      </c>
      <c r="J22" s="135">
        <v>0</v>
      </c>
      <c r="K22" s="135">
        <v>21</v>
      </c>
      <c r="L22" s="135">
        <v>13</v>
      </c>
      <c r="M22" s="135">
        <v>0</v>
      </c>
      <c r="N22" s="135">
        <v>2</v>
      </c>
      <c r="O22" s="135">
        <v>229</v>
      </c>
      <c r="P22" s="135">
        <v>703</v>
      </c>
      <c r="Q22" s="136">
        <f t="shared" si="1"/>
        <v>0.32574679943100998</v>
      </c>
    </row>
    <row r="23" spans="1:17" s="30" customFormat="1" ht="15.2" customHeight="1" x14ac:dyDescent="0.25">
      <c r="A23" s="65">
        <v>14</v>
      </c>
      <c r="B23" s="66">
        <v>109</v>
      </c>
      <c r="C23" s="67" t="s">
        <v>138</v>
      </c>
      <c r="D23" s="140">
        <f t="shared" si="0"/>
        <v>6</v>
      </c>
      <c r="E23" s="141">
        <v>59</v>
      </c>
      <c r="F23" s="141">
        <v>17</v>
      </c>
      <c r="G23" s="141">
        <v>8</v>
      </c>
      <c r="H23" s="141">
        <v>39</v>
      </c>
      <c r="I23" s="141">
        <v>65</v>
      </c>
      <c r="J23" s="141">
        <v>1</v>
      </c>
      <c r="K23" s="141">
        <v>13</v>
      </c>
      <c r="L23" s="141">
        <v>6</v>
      </c>
      <c r="M23" s="141">
        <v>0</v>
      </c>
      <c r="N23" s="141">
        <v>9</v>
      </c>
      <c r="O23" s="141">
        <v>217</v>
      </c>
      <c r="P23" s="141">
        <v>703</v>
      </c>
      <c r="Q23" s="142">
        <f t="shared" si="1"/>
        <v>0.30867709815078237</v>
      </c>
    </row>
    <row r="24" spans="1:17" s="30" customFormat="1" ht="15.2" customHeight="1" x14ac:dyDescent="0.25">
      <c r="A24" s="71">
        <v>15</v>
      </c>
      <c r="B24" s="72">
        <v>109</v>
      </c>
      <c r="C24" s="73" t="s">
        <v>139</v>
      </c>
      <c r="D24" s="134">
        <f t="shared" si="0"/>
        <v>10</v>
      </c>
      <c r="E24" s="135">
        <v>54</v>
      </c>
      <c r="F24" s="135">
        <v>17</v>
      </c>
      <c r="G24" s="135">
        <v>6</v>
      </c>
      <c r="H24" s="135">
        <v>42</v>
      </c>
      <c r="I24" s="135">
        <v>64</v>
      </c>
      <c r="J24" s="135">
        <v>3</v>
      </c>
      <c r="K24" s="135">
        <v>22</v>
      </c>
      <c r="L24" s="135">
        <v>4</v>
      </c>
      <c r="M24" s="135">
        <v>1</v>
      </c>
      <c r="N24" s="135">
        <v>5</v>
      </c>
      <c r="O24" s="135">
        <v>218</v>
      </c>
      <c r="P24" s="135">
        <v>703</v>
      </c>
      <c r="Q24" s="136">
        <f t="shared" si="1"/>
        <v>0.31009957325746801</v>
      </c>
    </row>
    <row r="25" spans="1:17" s="30" customFormat="1" ht="15.2" customHeight="1" x14ac:dyDescent="0.25">
      <c r="A25" s="65">
        <v>16</v>
      </c>
      <c r="B25" s="66">
        <v>109</v>
      </c>
      <c r="C25" s="67" t="s">
        <v>140</v>
      </c>
      <c r="D25" s="140">
        <f t="shared" si="0"/>
        <v>8</v>
      </c>
      <c r="E25" s="141">
        <v>47</v>
      </c>
      <c r="F25" s="141">
        <v>21</v>
      </c>
      <c r="G25" s="141">
        <v>7</v>
      </c>
      <c r="H25" s="141">
        <v>32</v>
      </c>
      <c r="I25" s="141">
        <v>55</v>
      </c>
      <c r="J25" s="141">
        <v>3</v>
      </c>
      <c r="K25" s="141">
        <v>27</v>
      </c>
      <c r="L25" s="141">
        <v>6</v>
      </c>
      <c r="M25" s="141">
        <v>0</v>
      </c>
      <c r="N25" s="141">
        <v>7</v>
      </c>
      <c r="O25" s="141">
        <v>205</v>
      </c>
      <c r="P25" s="141">
        <v>702</v>
      </c>
      <c r="Q25" s="142">
        <f t="shared" si="1"/>
        <v>0.29202279202279202</v>
      </c>
    </row>
    <row r="26" spans="1:17" s="30" customFormat="1" ht="15.2" customHeight="1" x14ac:dyDescent="0.25">
      <c r="A26" s="59" t="s">
        <v>260</v>
      </c>
      <c r="B26" s="60">
        <v>109</v>
      </c>
      <c r="C26" s="61" t="s">
        <v>15</v>
      </c>
      <c r="D26" s="137">
        <f t="shared" si="0"/>
        <v>47</v>
      </c>
      <c r="E26" s="138">
        <v>350</v>
      </c>
      <c r="F26" s="138">
        <v>120</v>
      </c>
      <c r="G26" s="138">
        <v>35</v>
      </c>
      <c r="H26" s="138">
        <v>218</v>
      </c>
      <c r="I26" s="138">
        <v>397</v>
      </c>
      <c r="J26" s="138">
        <v>8</v>
      </c>
      <c r="K26" s="138">
        <v>122</v>
      </c>
      <c r="L26" s="138">
        <v>37</v>
      </c>
      <c r="M26" s="138">
        <v>1</v>
      </c>
      <c r="N26" s="138">
        <v>32</v>
      </c>
      <c r="O26" s="138">
        <v>1320</v>
      </c>
      <c r="P26" s="138">
        <v>4217</v>
      </c>
      <c r="Q26" s="139">
        <f t="shared" si="1"/>
        <v>0.31301873369694094</v>
      </c>
    </row>
    <row r="27" spans="1:17" s="30" customFormat="1" ht="15.2" customHeight="1" x14ac:dyDescent="0.25">
      <c r="A27" s="65">
        <v>17</v>
      </c>
      <c r="B27" s="66">
        <v>111</v>
      </c>
      <c r="C27" s="67" t="s">
        <v>126</v>
      </c>
      <c r="D27" s="140">
        <f t="shared" si="0"/>
        <v>3</v>
      </c>
      <c r="E27" s="141">
        <v>82</v>
      </c>
      <c r="F27" s="141">
        <v>25</v>
      </c>
      <c r="G27" s="141">
        <v>6</v>
      </c>
      <c r="H27" s="141">
        <v>26</v>
      </c>
      <c r="I27" s="141">
        <v>79</v>
      </c>
      <c r="J27" s="141">
        <v>0</v>
      </c>
      <c r="K27" s="141">
        <v>21</v>
      </c>
      <c r="L27" s="141">
        <v>11</v>
      </c>
      <c r="M27" s="141">
        <v>0</v>
      </c>
      <c r="N27" s="141">
        <v>7</v>
      </c>
      <c r="O27" s="141">
        <v>257</v>
      </c>
      <c r="P27" s="141">
        <v>717</v>
      </c>
      <c r="Q27" s="142">
        <f t="shared" si="1"/>
        <v>0.35843793584379358</v>
      </c>
    </row>
    <row r="28" spans="1:17" s="30" customFormat="1" ht="15.2" customHeight="1" x14ac:dyDescent="0.25">
      <c r="A28" s="71">
        <v>18</v>
      </c>
      <c r="B28" s="72">
        <v>111</v>
      </c>
      <c r="C28" s="73" t="s">
        <v>128</v>
      </c>
      <c r="D28" s="134">
        <f t="shared" si="0"/>
        <v>19</v>
      </c>
      <c r="E28" s="135">
        <v>84</v>
      </c>
      <c r="F28" s="135">
        <v>14</v>
      </c>
      <c r="G28" s="135">
        <v>11</v>
      </c>
      <c r="H28" s="135">
        <v>33</v>
      </c>
      <c r="I28" s="135">
        <v>65</v>
      </c>
      <c r="J28" s="135">
        <v>1</v>
      </c>
      <c r="K28" s="135">
        <v>19</v>
      </c>
      <c r="L28" s="135">
        <v>8</v>
      </c>
      <c r="M28" s="135">
        <v>0</v>
      </c>
      <c r="N28" s="135">
        <v>6</v>
      </c>
      <c r="O28" s="135">
        <v>241</v>
      </c>
      <c r="P28" s="135">
        <v>717</v>
      </c>
      <c r="Q28" s="136">
        <f t="shared" si="1"/>
        <v>0.33612273361227335</v>
      </c>
    </row>
    <row r="29" spans="1:17" s="30" customFormat="1" ht="15.2" customHeight="1" x14ac:dyDescent="0.25">
      <c r="A29" s="65">
        <v>19</v>
      </c>
      <c r="B29" s="66">
        <v>111</v>
      </c>
      <c r="C29" s="67" t="s">
        <v>129</v>
      </c>
      <c r="D29" s="140">
        <f t="shared" si="0"/>
        <v>22</v>
      </c>
      <c r="E29" s="141">
        <v>85</v>
      </c>
      <c r="F29" s="141">
        <v>22</v>
      </c>
      <c r="G29" s="141">
        <v>5</v>
      </c>
      <c r="H29" s="141">
        <v>24</v>
      </c>
      <c r="I29" s="141">
        <v>63</v>
      </c>
      <c r="J29" s="141">
        <v>2</v>
      </c>
      <c r="K29" s="141">
        <v>32</v>
      </c>
      <c r="L29" s="141">
        <v>7</v>
      </c>
      <c r="M29" s="141">
        <v>0</v>
      </c>
      <c r="N29" s="141">
        <v>6</v>
      </c>
      <c r="O29" s="141">
        <v>246</v>
      </c>
      <c r="P29" s="141">
        <v>717</v>
      </c>
      <c r="Q29" s="142">
        <f t="shared" si="1"/>
        <v>0.34309623430962344</v>
      </c>
    </row>
    <row r="30" spans="1:17" s="30" customFormat="1" ht="15.2" customHeight="1" x14ac:dyDescent="0.25">
      <c r="A30" s="71">
        <v>20</v>
      </c>
      <c r="B30" s="72">
        <v>111</v>
      </c>
      <c r="C30" s="73" t="s">
        <v>138</v>
      </c>
      <c r="D30" s="134">
        <f t="shared" si="0"/>
        <v>36</v>
      </c>
      <c r="E30" s="135">
        <v>87</v>
      </c>
      <c r="F30" s="135">
        <v>26</v>
      </c>
      <c r="G30" s="135">
        <v>1</v>
      </c>
      <c r="H30" s="135">
        <v>50</v>
      </c>
      <c r="I30" s="135">
        <v>51</v>
      </c>
      <c r="J30" s="135">
        <v>0</v>
      </c>
      <c r="K30" s="135">
        <v>24</v>
      </c>
      <c r="L30" s="135">
        <v>7</v>
      </c>
      <c r="M30" s="135">
        <v>0</v>
      </c>
      <c r="N30" s="135">
        <v>4</v>
      </c>
      <c r="O30" s="135">
        <v>250</v>
      </c>
      <c r="P30" s="135">
        <v>717</v>
      </c>
      <c r="Q30" s="136">
        <f t="shared" si="1"/>
        <v>0.34867503486750351</v>
      </c>
    </row>
    <row r="31" spans="1:17" s="30" customFormat="1" ht="15.2" customHeight="1" x14ac:dyDescent="0.25">
      <c r="A31" s="65">
        <v>21</v>
      </c>
      <c r="B31" s="66">
        <v>111</v>
      </c>
      <c r="C31" s="67" t="s">
        <v>139</v>
      </c>
      <c r="D31" s="140">
        <f t="shared" si="0"/>
        <v>17</v>
      </c>
      <c r="E31" s="141">
        <v>83</v>
      </c>
      <c r="F31" s="141">
        <v>16</v>
      </c>
      <c r="G31" s="141">
        <v>3</v>
      </c>
      <c r="H31" s="141">
        <v>28</v>
      </c>
      <c r="I31" s="141">
        <v>66</v>
      </c>
      <c r="J31" s="141">
        <v>1</v>
      </c>
      <c r="K31" s="141">
        <v>26</v>
      </c>
      <c r="L31" s="141">
        <v>7</v>
      </c>
      <c r="M31" s="141">
        <v>0</v>
      </c>
      <c r="N31" s="141">
        <v>6</v>
      </c>
      <c r="O31" s="141">
        <v>236</v>
      </c>
      <c r="P31" s="141">
        <v>716</v>
      </c>
      <c r="Q31" s="142">
        <f t="shared" si="1"/>
        <v>0.32960893854748602</v>
      </c>
    </row>
    <row r="32" spans="1:17" s="30" customFormat="1" ht="15.2" customHeight="1" x14ac:dyDescent="0.25">
      <c r="A32" s="71">
        <v>22</v>
      </c>
      <c r="B32" s="72">
        <v>111</v>
      </c>
      <c r="C32" s="73" t="s">
        <v>140</v>
      </c>
      <c r="D32" s="134">
        <f t="shared" si="0"/>
        <v>6</v>
      </c>
      <c r="E32" s="135">
        <v>79</v>
      </c>
      <c r="F32" s="135">
        <v>17</v>
      </c>
      <c r="G32" s="135">
        <v>7</v>
      </c>
      <c r="H32" s="135">
        <v>19</v>
      </c>
      <c r="I32" s="135">
        <v>73</v>
      </c>
      <c r="J32" s="135">
        <v>0</v>
      </c>
      <c r="K32" s="135">
        <v>26</v>
      </c>
      <c r="L32" s="135">
        <v>12</v>
      </c>
      <c r="M32" s="135">
        <v>0</v>
      </c>
      <c r="N32" s="135">
        <v>2</v>
      </c>
      <c r="O32" s="135">
        <v>235</v>
      </c>
      <c r="P32" s="135">
        <v>716</v>
      </c>
      <c r="Q32" s="136">
        <f t="shared" si="1"/>
        <v>0.32821229050279327</v>
      </c>
    </row>
    <row r="33" spans="1:17" s="30" customFormat="1" ht="15.2" customHeight="1" x14ac:dyDescent="0.25">
      <c r="A33" s="65">
        <v>23</v>
      </c>
      <c r="B33" s="66">
        <v>111</v>
      </c>
      <c r="C33" s="67" t="s">
        <v>141</v>
      </c>
      <c r="D33" s="140">
        <f t="shared" si="0"/>
        <v>8</v>
      </c>
      <c r="E33" s="141">
        <v>70</v>
      </c>
      <c r="F33" s="141">
        <v>18</v>
      </c>
      <c r="G33" s="141">
        <v>10</v>
      </c>
      <c r="H33" s="141">
        <v>34</v>
      </c>
      <c r="I33" s="141">
        <v>78</v>
      </c>
      <c r="J33" s="141">
        <v>0</v>
      </c>
      <c r="K33" s="141">
        <v>24</v>
      </c>
      <c r="L33" s="141">
        <v>11</v>
      </c>
      <c r="M33" s="141">
        <v>0</v>
      </c>
      <c r="N33" s="141">
        <v>7</v>
      </c>
      <c r="O33" s="141">
        <v>252</v>
      </c>
      <c r="P33" s="141">
        <v>716</v>
      </c>
      <c r="Q33" s="142">
        <f t="shared" si="1"/>
        <v>0.35195530726256985</v>
      </c>
    </row>
    <row r="34" spans="1:17" s="30" customFormat="1" ht="15.2" customHeight="1" x14ac:dyDescent="0.25">
      <c r="A34" s="71">
        <v>24</v>
      </c>
      <c r="B34" s="72">
        <v>111</v>
      </c>
      <c r="C34" s="73" t="s">
        <v>142</v>
      </c>
      <c r="D34" s="134">
        <f t="shared" si="0"/>
        <v>21</v>
      </c>
      <c r="E34" s="135">
        <v>89</v>
      </c>
      <c r="F34" s="135">
        <v>23</v>
      </c>
      <c r="G34" s="135">
        <v>7</v>
      </c>
      <c r="H34" s="135">
        <v>26</v>
      </c>
      <c r="I34" s="135">
        <v>68</v>
      </c>
      <c r="J34" s="135">
        <v>2</v>
      </c>
      <c r="K34" s="135">
        <v>34</v>
      </c>
      <c r="L34" s="135">
        <v>5</v>
      </c>
      <c r="M34" s="135">
        <v>0</v>
      </c>
      <c r="N34" s="135">
        <v>7</v>
      </c>
      <c r="O34" s="135">
        <v>261</v>
      </c>
      <c r="P34" s="135">
        <v>716</v>
      </c>
      <c r="Q34" s="136">
        <f t="shared" si="1"/>
        <v>0.36452513966480449</v>
      </c>
    </row>
    <row r="35" spans="1:17" s="30" customFormat="1" ht="15.2" customHeight="1" x14ac:dyDescent="0.25">
      <c r="A35" s="65">
        <v>25</v>
      </c>
      <c r="B35" s="66">
        <v>111</v>
      </c>
      <c r="C35" s="67" t="s">
        <v>143</v>
      </c>
      <c r="D35" s="140">
        <f t="shared" si="0"/>
        <v>10</v>
      </c>
      <c r="E35" s="141">
        <v>72</v>
      </c>
      <c r="F35" s="141">
        <v>21</v>
      </c>
      <c r="G35" s="141">
        <v>7</v>
      </c>
      <c r="H35" s="141">
        <v>38</v>
      </c>
      <c r="I35" s="141">
        <v>62</v>
      </c>
      <c r="J35" s="141">
        <v>2</v>
      </c>
      <c r="K35" s="141">
        <v>28</v>
      </c>
      <c r="L35" s="141">
        <v>6</v>
      </c>
      <c r="M35" s="141">
        <v>0</v>
      </c>
      <c r="N35" s="141">
        <v>4</v>
      </c>
      <c r="O35" s="141">
        <v>240</v>
      </c>
      <c r="P35" s="141">
        <v>716</v>
      </c>
      <c r="Q35" s="142">
        <f t="shared" si="1"/>
        <v>0.33519553072625696</v>
      </c>
    </row>
    <row r="36" spans="1:17" s="30" customFormat="1" ht="15.2" customHeight="1" x14ac:dyDescent="0.25">
      <c r="A36" s="71">
        <v>26</v>
      </c>
      <c r="B36" s="72">
        <v>111</v>
      </c>
      <c r="C36" s="73" t="s">
        <v>144</v>
      </c>
      <c r="D36" s="134">
        <f t="shared" si="0"/>
        <v>26</v>
      </c>
      <c r="E36" s="135">
        <v>87</v>
      </c>
      <c r="F36" s="135">
        <v>26</v>
      </c>
      <c r="G36" s="135">
        <v>12</v>
      </c>
      <c r="H36" s="135">
        <v>26</v>
      </c>
      <c r="I36" s="135">
        <v>61</v>
      </c>
      <c r="J36" s="135">
        <v>4</v>
      </c>
      <c r="K36" s="135">
        <v>32</v>
      </c>
      <c r="L36" s="135">
        <v>6</v>
      </c>
      <c r="M36" s="135">
        <v>0</v>
      </c>
      <c r="N36" s="135">
        <v>6</v>
      </c>
      <c r="O36" s="135">
        <v>260</v>
      </c>
      <c r="P36" s="135">
        <v>716</v>
      </c>
      <c r="Q36" s="136">
        <f t="shared" si="1"/>
        <v>0.36312849162011174</v>
      </c>
    </row>
    <row r="37" spans="1:17" s="30" customFormat="1" ht="15.2" customHeight="1" x14ac:dyDescent="0.25">
      <c r="A37" s="65">
        <v>27</v>
      </c>
      <c r="B37" s="66">
        <v>111</v>
      </c>
      <c r="C37" s="67" t="s">
        <v>145</v>
      </c>
      <c r="D37" s="140">
        <f t="shared" si="0"/>
        <v>20</v>
      </c>
      <c r="E37" s="141">
        <v>83</v>
      </c>
      <c r="F37" s="141">
        <v>17</v>
      </c>
      <c r="G37" s="141">
        <v>6</v>
      </c>
      <c r="H37" s="141">
        <v>28</v>
      </c>
      <c r="I37" s="141">
        <v>63</v>
      </c>
      <c r="J37" s="141">
        <v>6</v>
      </c>
      <c r="K37" s="141">
        <v>23</v>
      </c>
      <c r="L37" s="141">
        <v>7</v>
      </c>
      <c r="M37" s="141">
        <v>0</v>
      </c>
      <c r="N37" s="141">
        <v>5</v>
      </c>
      <c r="O37" s="141">
        <v>238</v>
      </c>
      <c r="P37" s="141">
        <v>716</v>
      </c>
      <c r="Q37" s="142">
        <f t="shared" si="1"/>
        <v>0.33240223463687152</v>
      </c>
    </row>
    <row r="38" spans="1:17" s="30" customFormat="1" ht="15.2" customHeight="1" x14ac:dyDescent="0.25">
      <c r="A38" s="71">
        <v>28</v>
      </c>
      <c r="B38" s="72">
        <v>111</v>
      </c>
      <c r="C38" s="73" t="s">
        <v>146</v>
      </c>
      <c r="D38" s="134">
        <f t="shared" si="0"/>
        <v>4</v>
      </c>
      <c r="E38" s="135">
        <v>74</v>
      </c>
      <c r="F38" s="135">
        <v>20</v>
      </c>
      <c r="G38" s="135">
        <v>6</v>
      </c>
      <c r="H38" s="135">
        <v>31</v>
      </c>
      <c r="I38" s="135">
        <v>70</v>
      </c>
      <c r="J38" s="135">
        <v>4</v>
      </c>
      <c r="K38" s="135">
        <v>19</v>
      </c>
      <c r="L38" s="135">
        <v>7</v>
      </c>
      <c r="M38" s="135">
        <v>0</v>
      </c>
      <c r="N38" s="135">
        <v>5</v>
      </c>
      <c r="O38" s="135">
        <v>236</v>
      </c>
      <c r="P38" s="135">
        <v>716</v>
      </c>
      <c r="Q38" s="136">
        <f t="shared" si="1"/>
        <v>0.32960893854748602</v>
      </c>
    </row>
    <row r="39" spans="1:17" s="30" customFormat="1" ht="15.2" customHeight="1" x14ac:dyDescent="0.25">
      <c r="A39" s="59" t="s">
        <v>260</v>
      </c>
      <c r="B39" s="60">
        <v>111</v>
      </c>
      <c r="C39" s="61" t="s">
        <v>20</v>
      </c>
      <c r="D39" s="137">
        <f t="shared" si="0"/>
        <v>176</v>
      </c>
      <c r="E39" s="138">
        <v>975</v>
      </c>
      <c r="F39" s="138">
        <v>245</v>
      </c>
      <c r="G39" s="138">
        <v>81</v>
      </c>
      <c r="H39" s="138">
        <v>363</v>
      </c>
      <c r="I39" s="138">
        <v>799</v>
      </c>
      <c r="J39" s="138">
        <v>22</v>
      </c>
      <c r="K39" s="138">
        <v>308</v>
      </c>
      <c r="L39" s="138">
        <v>94</v>
      </c>
      <c r="M39" s="138">
        <v>0</v>
      </c>
      <c r="N39" s="138">
        <v>65</v>
      </c>
      <c r="O39" s="138">
        <v>2952</v>
      </c>
      <c r="P39" s="138">
        <v>8596</v>
      </c>
      <c r="Q39" s="139">
        <f t="shared" si="1"/>
        <v>0.34341554211261049</v>
      </c>
    </row>
    <row r="40" spans="1:17" s="30" customFormat="1" ht="15.2" customHeight="1" x14ac:dyDescent="0.25">
      <c r="A40" s="71">
        <v>29</v>
      </c>
      <c r="B40" s="72">
        <v>112</v>
      </c>
      <c r="C40" s="73" t="s">
        <v>126</v>
      </c>
      <c r="D40" s="134">
        <f t="shared" si="0"/>
        <v>23</v>
      </c>
      <c r="E40" s="135">
        <v>87</v>
      </c>
      <c r="F40" s="135">
        <v>20</v>
      </c>
      <c r="G40" s="135">
        <v>6</v>
      </c>
      <c r="H40" s="135">
        <v>28</v>
      </c>
      <c r="I40" s="135">
        <v>64</v>
      </c>
      <c r="J40" s="135">
        <v>1</v>
      </c>
      <c r="K40" s="135">
        <v>20</v>
      </c>
      <c r="L40" s="135">
        <v>3</v>
      </c>
      <c r="M40" s="135">
        <v>0</v>
      </c>
      <c r="N40" s="135">
        <v>4</v>
      </c>
      <c r="O40" s="135">
        <v>233</v>
      </c>
      <c r="P40" s="135">
        <v>536</v>
      </c>
      <c r="Q40" s="136">
        <f t="shared" si="1"/>
        <v>0.43470149253731344</v>
      </c>
    </row>
    <row r="41" spans="1:17" s="30" customFormat="1" ht="15.2" customHeight="1" x14ac:dyDescent="0.25">
      <c r="A41" s="65">
        <v>30</v>
      </c>
      <c r="B41" s="66">
        <v>112</v>
      </c>
      <c r="C41" s="67" t="s">
        <v>128</v>
      </c>
      <c r="D41" s="140">
        <f t="shared" si="0"/>
        <v>2</v>
      </c>
      <c r="E41" s="141">
        <v>67</v>
      </c>
      <c r="F41" s="141">
        <v>18</v>
      </c>
      <c r="G41" s="141">
        <v>5</v>
      </c>
      <c r="H41" s="141">
        <v>36</v>
      </c>
      <c r="I41" s="141">
        <v>69</v>
      </c>
      <c r="J41" s="141">
        <v>1</v>
      </c>
      <c r="K41" s="141">
        <v>22</v>
      </c>
      <c r="L41" s="141">
        <v>3</v>
      </c>
      <c r="M41" s="141">
        <v>0</v>
      </c>
      <c r="N41" s="141">
        <v>9</v>
      </c>
      <c r="O41" s="141">
        <v>230</v>
      </c>
      <c r="P41" s="141">
        <v>535</v>
      </c>
      <c r="Q41" s="142">
        <f t="shared" si="1"/>
        <v>0.42990654205607476</v>
      </c>
    </row>
    <row r="42" spans="1:17" s="30" customFormat="1" ht="15.2" customHeight="1" x14ac:dyDescent="0.25">
      <c r="A42" s="71">
        <v>31</v>
      </c>
      <c r="B42" s="72">
        <v>112</v>
      </c>
      <c r="C42" s="73" t="s">
        <v>129</v>
      </c>
      <c r="D42" s="134">
        <f t="shared" si="0"/>
        <v>32</v>
      </c>
      <c r="E42" s="135">
        <v>97</v>
      </c>
      <c r="F42" s="135">
        <v>22</v>
      </c>
      <c r="G42" s="135">
        <v>5</v>
      </c>
      <c r="H42" s="135">
        <v>29</v>
      </c>
      <c r="I42" s="135">
        <v>65</v>
      </c>
      <c r="J42" s="135">
        <v>2</v>
      </c>
      <c r="K42" s="135">
        <v>11</v>
      </c>
      <c r="L42" s="135">
        <v>2</v>
      </c>
      <c r="M42" s="135">
        <v>0</v>
      </c>
      <c r="N42" s="135">
        <v>3</v>
      </c>
      <c r="O42" s="135">
        <v>236</v>
      </c>
      <c r="P42" s="135">
        <v>535</v>
      </c>
      <c r="Q42" s="136">
        <f t="shared" si="1"/>
        <v>0.44112149532710282</v>
      </c>
    </row>
    <row r="43" spans="1:17" s="30" customFormat="1" ht="15.2" customHeight="1" x14ac:dyDescent="0.25">
      <c r="A43" s="59" t="s">
        <v>260</v>
      </c>
      <c r="B43" s="60">
        <v>112</v>
      </c>
      <c r="C43" s="61" t="s">
        <v>12</v>
      </c>
      <c r="D43" s="137">
        <f t="shared" si="0"/>
        <v>53</v>
      </c>
      <c r="E43" s="138">
        <v>251</v>
      </c>
      <c r="F43" s="138">
        <v>60</v>
      </c>
      <c r="G43" s="138">
        <v>16</v>
      </c>
      <c r="H43" s="138">
        <v>93</v>
      </c>
      <c r="I43" s="138">
        <v>198</v>
      </c>
      <c r="J43" s="138">
        <v>4</v>
      </c>
      <c r="K43" s="138">
        <v>53</v>
      </c>
      <c r="L43" s="138">
        <v>8</v>
      </c>
      <c r="M43" s="138">
        <v>0</v>
      </c>
      <c r="N43" s="138">
        <v>16</v>
      </c>
      <c r="O43" s="138">
        <v>699</v>
      </c>
      <c r="P43" s="138">
        <v>1606</v>
      </c>
      <c r="Q43" s="139">
        <f t="shared" si="1"/>
        <v>0.43524283935242841</v>
      </c>
    </row>
    <row r="44" spans="1:17" s="30" customFormat="1" ht="15.2" customHeight="1" x14ac:dyDescent="0.25">
      <c r="A44" s="71">
        <v>32</v>
      </c>
      <c r="B44" s="72">
        <v>113</v>
      </c>
      <c r="C44" s="73" t="s">
        <v>126</v>
      </c>
      <c r="D44" s="134">
        <f t="shared" si="0"/>
        <v>8</v>
      </c>
      <c r="E44" s="135">
        <v>52</v>
      </c>
      <c r="F44" s="135">
        <v>28</v>
      </c>
      <c r="G44" s="135">
        <v>6</v>
      </c>
      <c r="H44" s="135">
        <v>32</v>
      </c>
      <c r="I44" s="135">
        <v>44</v>
      </c>
      <c r="J44" s="135">
        <v>3</v>
      </c>
      <c r="K44" s="135">
        <v>14</v>
      </c>
      <c r="L44" s="135">
        <v>9</v>
      </c>
      <c r="M44" s="135">
        <v>2</v>
      </c>
      <c r="N44" s="135">
        <v>4</v>
      </c>
      <c r="O44" s="135">
        <v>194</v>
      </c>
      <c r="P44" s="135">
        <v>465</v>
      </c>
      <c r="Q44" s="136">
        <f t="shared" si="1"/>
        <v>0.41720430107526879</v>
      </c>
    </row>
    <row r="45" spans="1:17" s="30" customFormat="1" ht="15.2" customHeight="1" x14ac:dyDescent="0.25">
      <c r="A45" s="65">
        <v>33</v>
      </c>
      <c r="B45" s="66">
        <v>113</v>
      </c>
      <c r="C45" s="67" t="s">
        <v>128</v>
      </c>
      <c r="D45" s="140">
        <f t="shared" si="0"/>
        <v>13</v>
      </c>
      <c r="E45" s="141">
        <v>60</v>
      </c>
      <c r="F45" s="141">
        <v>35</v>
      </c>
      <c r="G45" s="141">
        <v>0</v>
      </c>
      <c r="H45" s="141">
        <v>28</v>
      </c>
      <c r="I45" s="141">
        <v>47</v>
      </c>
      <c r="J45" s="141">
        <v>1</v>
      </c>
      <c r="K45" s="141">
        <v>16</v>
      </c>
      <c r="L45" s="141">
        <v>3</v>
      </c>
      <c r="M45" s="141">
        <v>0</v>
      </c>
      <c r="N45" s="141">
        <v>6</v>
      </c>
      <c r="O45" s="141">
        <v>196</v>
      </c>
      <c r="P45" s="141">
        <v>465</v>
      </c>
      <c r="Q45" s="142">
        <f t="shared" si="1"/>
        <v>0.42150537634408602</v>
      </c>
    </row>
    <row r="46" spans="1:17" s="30" customFormat="1" ht="15.2" customHeight="1" x14ac:dyDescent="0.25">
      <c r="A46" s="59" t="s">
        <v>260</v>
      </c>
      <c r="B46" s="60">
        <v>113</v>
      </c>
      <c r="C46" s="61" t="s">
        <v>11</v>
      </c>
      <c r="D46" s="137">
        <f t="shared" si="0"/>
        <v>21</v>
      </c>
      <c r="E46" s="138">
        <v>112</v>
      </c>
      <c r="F46" s="138">
        <v>63</v>
      </c>
      <c r="G46" s="138">
        <v>6</v>
      </c>
      <c r="H46" s="138">
        <v>60</v>
      </c>
      <c r="I46" s="138">
        <v>91</v>
      </c>
      <c r="J46" s="138">
        <v>4</v>
      </c>
      <c r="K46" s="138">
        <v>30</v>
      </c>
      <c r="L46" s="138">
        <v>12</v>
      </c>
      <c r="M46" s="138">
        <v>2</v>
      </c>
      <c r="N46" s="138">
        <v>10</v>
      </c>
      <c r="O46" s="138">
        <v>390</v>
      </c>
      <c r="P46" s="138">
        <v>930</v>
      </c>
      <c r="Q46" s="139">
        <f t="shared" si="1"/>
        <v>0.41935483870967744</v>
      </c>
    </row>
    <row r="47" spans="1:17" s="30" customFormat="1" ht="15.2" customHeight="1" x14ac:dyDescent="0.25">
      <c r="A47" s="65">
        <v>34</v>
      </c>
      <c r="B47" s="66">
        <v>114</v>
      </c>
      <c r="C47" s="67" t="s">
        <v>126</v>
      </c>
      <c r="D47" s="140">
        <f t="shared" si="0"/>
        <v>16</v>
      </c>
      <c r="E47" s="141">
        <v>69</v>
      </c>
      <c r="F47" s="141">
        <v>29</v>
      </c>
      <c r="G47" s="141">
        <v>0</v>
      </c>
      <c r="H47" s="141">
        <v>40</v>
      </c>
      <c r="I47" s="141">
        <v>85</v>
      </c>
      <c r="J47" s="141">
        <v>0</v>
      </c>
      <c r="K47" s="141">
        <v>26</v>
      </c>
      <c r="L47" s="141">
        <v>6</v>
      </c>
      <c r="M47" s="141">
        <v>0</v>
      </c>
      <c r="N47" s="141">
        <v>4</v>
      </c>
      <c r="O47" s="141">
        <v>259</v>
      </c>
      <c r="P47" s="141">
        <v>689</v>
      </c>
      <c r="Q47" s="142">
        <f t="shared" si="1"/>
        <v>0.37590711175616837</v>
      </c>
    </row>
    <row r="48" spans="1:17" s="30" customFormat="1" ht="15.2" customHeight="1" x14ac:dyDescent="0.25">
      <c r="A48" s="71">
        <v>35</v>
      </c>
      <c r="B48" s="72">
        <v>114</v>
      </c>
      <c r="C48" s="73" t="s">
        <v>128</v>
      </c>
      <c r="D48" s="134">
        <f t="shared" si="0"/>
        <v>3</v>
      </c>
      <c r="E48" s="135">
        <v>72</v>
      </c>
      <c r="F48" s="135">
        <v>35</v>
      </c>
      <c r="G48" s="135">
        <v>7</v>
      </c>
      <c r="H48" s="135">
        <v>56</v>
      </c>
      <c r="I48" s="135">
        <v>75</v>
      </c>
      <c r="J48" s="135">
        <v>3</v>
      </c>
      <c r="K48" s="135">
        <v>24</v>
      </c>
      <c r="L48" s="135">
        <v>8</v>
      </c>
      <c r="M48" s="135">
        <v>0</v>
      </c>
      <c r="N48" s="135">
        <v>8</v>
      </c>
      <c r="O48" s="135">
        <v>288</v>
      </c>
      <c r="P48" s="135">
        <v>689</v>
      </c>
      <c r="Q48" s="136">
        <f t="shared" si="1"/>
        <v>0.41799709724238027</v>
      </c>
    </row>
    <row r="49" spans="1:17" s="30" customFormat="1" ht="15.2" customHeight="1" x14ac:dyDescent="0.25">
      <c r="A49" s="59" t="s">
        <v>260</v>
      </c>
      <c r="B49" s="60">
        <v>114</v>
      </c>
      <c r="C49" s="61" t="s">
        <v>11</v>
      </c>
      <c r="D49" s="137">
        <f t="shared" si="0"/>
        <v>19</v>
      </c>
      <c r="E49" s="138">
        <v>141</v>
      </c>
      <c r="F49" s="138">
        <v>64</v>
      </c>
      <c r="G49" s="138">
        <v>7</v>
      </c>
      <c r="H49" s="138">
        <v>96</v>
      </c>
      <c r="I49" s="138">
        <v>160</v>
      </c>
      <c r="J49" s="138">
        <v>3</v>
      </c>
      <c r="K49" s="138">
        <v>50</v>
      </c>
      <c r="L49" s="138">
        <v>14</v>
      </c>
      <c r="M49" s="138">
        <v>0</v>
      </c>
      <c r="N49" s="138">
        <v>12</v>
      </c>
      <c r="O49" s="138">
        <v>547</v>
      </c>
      <c r="P49" s="138">
        <v>1378</v>
      </c>
      <c r="Q49" s="139">
        <f t="shared" si="1"/>
        <v>0.39695210449927432</v>
      </c>
    </row>
    <row r="50" spans="1:17" s="30" customFormat="1" ht="15.2" customHeight="1" x14ac:dyDescent="0.25">
      <c r="A50" s="71">
        <v>36</v>
      </c>
      <c r="B50" s="72">
        <v>115</v>
      </c>
      <c r="C50" s="73" t="s">
        <v>126</v>
      </c>
      <c r="D50" s="134">
        <f t="shared" si="0"/>
        <v>24</v>
      </c>
      <c r="E50" s="135">
        <v>79</v>
      </c>
      <c r="F50" s="135">
        <v>17</v>
      </c>
      <c r="G50" s="135">
        <v>5</v>
      </c>
      <c r="H50" s="135">
        <v>35</v>
      </c>
      <c r="I50" s="135">
        <v>55</v>
      </c>
      <c r="J50" s="135">
        <v>1</v>
      </c>
      <c r="K50" s="135">
        <v>31</v>
      </c>
      <c r="L50" s="135">
        <v>5</v>
      </c>
      <c r="M50" s="135">
        <v>0</v>
      </c>
      <c r="N50" s="135">
        <v>3</v>
      </c>
      <c r="O50" s="135">
        <v>231</v>
      </c>
      <c r="P50" s="135">
        <v>450</v>
      </c>
      <c r="Q50" s="136">
        <f t="shared" si="1"/>
        <v>0.51333333333333331</v>
      </c>
    </row>
    <row r="51" spans="1:17" s="30" customFormat="1" ht="15.2" customHeight="1" x14ac:dyDescent="0.25">
      <c r="A51" s="65">
        <v>37</v>
      </c>
      <c r="B51" s="66">
        <v>115</v>
      </c>
      <c r="C51" s="67" t="s">
        <v>128</v>
      </c>
      <c r="D51" s="140">
        <f t="shared" si="0"/>
        <v>43</v>
      </c>
      <c r="E51" s="141">
        <v>90</v>
      </c>
      <c r="F51" s="141">
        <v>18</v>
      </c>
      <c r="G51" s="141">
        <v>3</v>
      </c>
      <c r="H51" s="141">
        <v>32</v>
      </c>
      <c r="I51" s="141">
        <v>47</v>
      </c>
      <c r="J51" s="141">
        <v>0</v>
      </c>
      <c r="K51" s="141">
        <v>20</v>
      </c>
      <c r="L51" s="141">
        <v>6</v>
      </c>
      <c r="M51" s="141">
        <v>0</v>
      </c>
      <c r="N51" s="141">
        <v>7</v>
      </c>
      <c r="O51" s="141">
        <v>223</v>
      </c>
      <c r="P51" s="141">
        <v>449</v>
      </c>
      <c r="Q51" s="142">
        <f t="shared" si="1"/>
        <v>0.49665924276169265</v>
      </c>
    </row>
    <row r="52" spans="1:17" s="30" customFormat="1" ht="15.2" customHeight="1" x14ac:dyDescent="0.25">
      <c r="A52" s="59" t="s">
        <v>260</v>
      </c>
      <c r="B52" s="60">
        <v>115</v>
      </c>
      <c r="C52" s="61" t="s">
        <v>11</v>
      </c>
      <c r="D52" s="137">
        <f t="shared" si="0"/>
        <v>67</v>
      </c>
      <c r="E52" s="138">
        <v>169</v>
      </c>
      <c r="F52" s="138">
        <v>35</v>
      </c>
      <c r="G52" s="138">
        <v>8</v>
      </c>
      <c r="H52" s="138">
        <v>67</v>
      </c>
      <c r="I52" s="138">
        <v>102</v>
      </c>
      <c r="J52" s="138">
        <v>1</v>
      </c>
      <c r="K52" s="138">
        <v>51</v>
      </c>
      <c r="L52" s="138">
        <v>11</v>
      </c>
      <c r="M52" s="138">
        <v>0</v>
      </c>
      <c r="N52" s="138">
        <v>10</v>
      </c>
      <c r="O52" s="138">
        <v>454</v>
      </c>
      <c r="P52" s="138">
        <v>899</v>
      </c>
      <c r="Q52" s="139">
        <f t="shared" si="1"/>
        <v>0.50500556173526145</v>
      </c>
    </row>
    <row r="53" spans="1:17" s="30" customFormat="1" ht="15.2" customHeight="1" x14ac:dyDescent="0.25">
      <c r="A53" s="65">
        <v>38</v>
      </c>
      <c r="B53" s="66">
        <v>116</v>
      </c>
      <c r="C53" s="67" t="s">
        <v>126</v>
      </c>
      <c r="D53" s="140">
        <f t="shared" si="0"/>
        <v>22</v>
      </c>
      <c r="E53" s="141">
        <v>75</v>
      </c>
      <c r="F53" s="141">
        <v>19</v>
      </c>
      <c r="G53" s="141">
        <v>10</v>
      </c>
      <c r="H53" s="141">
        <v>10</v>
      </c>
      <c r="I53" s="141">
        <v>53</v>
      </c>
      <c r="J53" s="141">
        <v>2</v>
      </c>
      <c r="K53" s="141">
        <v>16</v>
      </c>
      <c r="L53" s="141">
        <v>4</v>
      </c>
      <c r="M53" s="141">
        <v>0</v>
      </c>
      <c r="N53" s="141">
        <v>7</v>
      </c>
      <c r="O53" s="141">
        <v>196</v>
      </c>
      <c r="P53" s="141">
        <v>420</v>
      </c>
      <c r="Q53" s="142">
        <f t="shared" si="1"/>
        <v>0.46666666666666667</v>
      </c>
    </row>
    <row r="54" spans="1:17" s="30" customFormat="1" ht="15.2" customHeight="1" x14ac:dyDescent="0.25">
      <c r="A54" s="71">
        <v>39</v>
      </c>
      <c r="B54" s="72">
        <v>116</v>
      </c>
      <c r="C54" s="73" t="s">
        <v>128</v>
      </c>
      <c r="D54" s="134">
        <f t="shared" si="0"/>
        <v>35</v>
      </c>
      <c r="E54" s="135">
        <v>83</v>
      </c>
      <c r="F54" s="135">
        <v>22</v>
      </c>
      <c r="G54" s="135">
        <v>7</v>
      </c>
      <c r="H54" s="135">
        <v>17</v>
      </c>
      <c r="I54" s="135">
        <v>48</v>
      </c>
      <c r="J54" s="135">
        <v>1</v>
      </c>
      <c r="K54" s="135">
        <v>23</v>
      </c>
      <c r="L54" s="135">
        <v>4</v>
      </c>
      <c r="M54" s="135">
        <v>0</v>
      </c>
      <c r="N54" s="135">
        <v>3</v>
      </c>
      <c r="O54" s="135">
        <v>208</v>
      </c>
      <c r="P54" s="135">
        <v>420</v>
      </c>
      <c r="Q54" s="136">
        <f t="shared" si="1"/>
        <v>0.49523809523809526</v>
      </c>
    </row>
    <row r="55" spans="1:17" s="30" customFormat="1" ht="15.2" customHeight="1" x14ac:dyDescent="0.25">
      <c r="A55" s="59" t="s">
        <v>260</v>
      </c>
      <c r="B55" s="60">
        <v>116</v>
      </c>
      <c r="C55" s="61" t="s">
        <v>11</v>
      </c>
      <c r="D55" s="137">
        <f t="shared" si="0"/>
        <v>57</v>
      </c>
      <c r="E55" s="138">
        <v>158</v>
      </c>
      <c r="F55" s="138">
        <v>41</v>
      </c>
      <c r="G55" s="138">
        <v>17</v>
      </c>
      <c r="H55" s="138">
        <v>27</v>
      </c>
      <c r="I55" s="138">
        <v>101</v>
      </c>
      <c r="J55" s="138">
        <v>3</v>
      </c>
      <c r="K55" s="138">
        <v>39</v>
      </c>
      <c r="L55" s="138">
        <v>8</v>
      </c>
      <c r="M55" s="138">
        <v>0</v>
      </c>
      <c r="N55" s="138">
        <v>10</v>
      </c>
      <c r="O55" s="138">
        <v>404</v>
      </c>
      <c r="P55" s="138">
        <v>840</v>
      </c>
      <c r="Q55" s="139">
        <f t="shared" si="1"/>
        <v>0.48095238095238096</v>
      </c>
    </row>
    <row r="56" spans="1:17" s="30" customFormat="1" ht="15.2" customHeight="1" x14ac:dyDescent="0.25">
      <c r="A56" s="71">
        <v>40</v>
      </c>
      <c r="B56" s="72">
        <v>117</v>
      </c>
      <c r="C56" s="73" t="s">
        <v>126</v>
      </c>
      <c r="D56" s="134">
        <f t="shared" si="0"/>
        <v>29</v>
      </c>
      <c r="E56" s="135">
        <v>89</v>
      </c>
      <c r="F56" s="135">
        <v>26</v>
      </c>
      <c r="G56" s="135">
        <v>10</v>
      </c>
      <c r="H56" s="135">
        <v>27</v>
      </c>
      <c r="I56" s="135">
        <v>60</v>
      </c>
      <c r="J56" s="135">
        <v>2</v>
      </c>
      <c r="K56" s="135">
        <v>15</v>
      </c>
      <c r="L56" s="135">
        <v>10</v>
      </c>
      <c r="M56" s="135">
        <v>0</v>
      </c>
      <c r="N56" s="135">
        <v>4</v>
      </c>
      <c r="O56" s="135">
        <v>243</v>
      </c>
      <c r="P56" s="135">
        <v>566</v>
      </c>
      <c r="Q56" s="136">
        <f t="shared" si="1"/>
        <v>0.42932862190812721</v>
      </c>
    </row>
    <row r="57" spans="1:17" s="30" customFormat="1" ht="15.2" customHeight="1" x14ac:dyDescent="0.25">
      <c r="A57" s="65">
        <v>41</v>
      </c>
      <c r="B57" s="66">
        <v>117</v>
      </c>
      <c r="C57" s="67" t="s">
        <v>128</v>
      </c>
      <c r="D57" s="140">
        <f t="shared" si="0"/>
        <v>38</v>
      </c>
      <c r="E57" s="141">
        <v>93</v>
      </c>
      <c r="F57" s="141">
        <v>30</v>
      </c>
      <c r="G57" s="141">
        <v>5</v>
      </c>
      <c r="H57" s="141">
        <v>40</v>
      </c>
      <c r="I57" s="141">
        <v>55</v>
      </c>
      <c r="J57" s="141">
        <v>0</v>
      </c>
      <c r="K57" s="141">
        <v>23</v>
      </c>
      <c r="L57" s="141">
        <v>13</v>
      </c>
      <c r="M57" s="141">
        <v>0</v>
      </c>
      <c r="N57" s="141">
        <v>6</v>
      </c>
      <c r="O57" s="141">
        <v>265</v>
      </c>
      <c r="P57" s="141">
        <v>565</v>
      </c>
      <c r="Q57" s="142">
        <f t="shared" si="1"/>
        <v>0.46902654867256638</v>
      </c>
    </row>
    <row r="58" spans="1:17" s="30" customFormat="1" ht="15.2" customHeight="1" x14ac:dyDescent="0.25">
      <c r="A58" s="77" t="s">
        <v>260</v>
      </c>
      <c r="B58" s="78">
        <v>117</v>
      </c>
      <c r="C58" s="79" t="s">
        <v>11</v>
      </c>
      <c r="D58" s="152">
        <f t="shared" si="0"/>
        <v>67</v>
      </c>
      <c r="E58" s="144">
        <v>182</v>
      </c>
      <c r="F58" s="144">
        <v>56</v>
      </c>
      <c r="G58" s="144">
        <v>15</v>
      </c>
      <c r="H58" s="144">
        <v>67</v>
      </c>
      <c r="I58" s="144">
        <v>115</v>
      </c>
      <c r="J58" s="144">
        <v>2</v>
      </c>
      <c r="K58" s="144">
        <v>38</v>
      </c>
      <c r="L58" s="144">
        <v>23</v>
      </c>
      <c r="M58" s="145">
        <v>0</v>
      </c>
      <c r="N58" s="145">
        <v>10</v>
      </c>
      <c r="O58" s="145">
        <v>508</v>
      </c>
      <c r="P58" s="145">
        <v>1131</v>
      </c>
      <c r="Q58" s="146">
        <f t="shared" si="1"/>
        <v>0.44916003536693194</v>
      </c>
    </row>
    <row r="59" spans="1:17" s="30" customFormat="1" ht="14.45" customHeight="1" x14ac:dyDescent="0.25">
      <c r="A59" s="53">
        <v>42</v>
      </c>
      <c r="B59" s="54">
        <v>118</v>
      </c>
      <c r="C59" s="55" t="s">
        <v>126</v>
      </c>
      <c r="D59" s="131">
        <f t="shared" si="0"/>
        <v>20</v>
      </c>
      <c r="E59" s="141">
        <v>75</v>
      </c>
      <c r="F59" s="141">
        <v>20</v>
      </c>
      <c r="G59" s="141">
        <v>11</v>
      </c>
      <c r="H59" s="141">
        <v>39</v>
      </c>
      <c r="I59" s="141">
        <v>95</v>
      </c>
      <c r="J59" s="141">
        <v>4</v>
      </c>
      <c r="K59" s="141">
        <v>24</v>
      </c>
      <c r="L59" s="141">
        <v>9</v>
      </c>
      <c r="M59" s="132">
        <v>0</v>
      </c>
      <c r="N59" s="132">
        <v>6</v>
      </c>
      <c r="O59" s="132">
        <v>283</v>
      </c>
      <c r="P59" s="132">
        <v>711</v>
      </c>
      <c r="Q59" s="133">
        <f t="shared" si="1"/>
        <v>0.39803094233473979</v>
      </c>
    </row>
    <row r="60" spans="1:17" s="30" customFormat="1" ht="14.45" customHeight="1" x14ac:dyDescent="0.25">
      <c r="A60" s="71">
        <v>43</v>
      </c>
      <c r="B60" s="72">
        <v>118</v>
      </c>
      <c r="C60" s="73" t="s">
        <v>128</v>
      </c>
      <c r="D60" s="134">
        <f t="shared" si="0"/>
        <v>3</v>
      </c>
      <c r="E60" s="135">
        <v>89</v>
      </c>
      <c r="F60" s="135">
        <v>33</v>
      </c>
      <c r="G60" s="135">
        <v>4</v>
      </c>
      <c r="H60" s="135">
        <v>25</v>
      </c>
      <c r="I60" s="135">
        <v>92</v>
      </c>
      <c r="J60" s="135">
        <v>1</v>
      </c>
      <c r="K60" s="135">
        <v>35</v>
      </c>
      <c r="L60" s="135">
        <v>7</v>
      </c>
      <c r="M60" s="135">
        <v>0</v>
      </c>
      <c r="N60" s="135">
        <v>7</v>
      </c>
      <c r="O60" s="135">
        <v>293</v>
      </c>
      <c r="P60" s="135">
        <v>711</v>
      </c>
      <c r="Q60" s="136">
        <f t="shared" si="1"/>
        <v>0.41209563994374121</v>
      </c>
    </row>
    <row r="61" spans="1:17" s="30" customFormat="1" ht="14.45" customHeight="1" x14ac:dyDescent="0.25">
      <c r="A61" s="65">
        <v>44</v>
      </c>
      <c r="B61" s="66">
        <v>118</v>
      </c>
      <c r="C61" s="67" t="s">
        <v>129</v>
      </c>
      <c r="D61" s="140">
        <f t="shared" si="0"/>
        <v>0</v>
      </c>
      <c r="E61" s="141">
        <v>88</v>
      </c>
      <c r="F61" s="141">
        <v>28</v>
      </c>
      <c r="G61" s="141">
        <v>7</v>
      </c>
      <c r="H61" s="141">
        <v>32</v>
      </c>
      <c r="I61" s="141">
        <v>88</v>
      </c>
      <c r="J61" s="141">
        <v>2</v>
      </c>
      <c r="K61" s="141">
        <v>34</v>
      </c>
      <c r="L61" s="141">
        <v>5</v>
      </c>
      <c r="M61" s="141">
        <v>1</v>
      </c>
      <c r="N61" s="141">
        <v>8</v>
      </c>
      <c r="O61" s="141">
        <v>293</v>
      </c>
      <c r="P61" s="141">
        <v>711</v>
      </c>
      <c r="Q61" s="142">
        <f t="shared" si="1"/>
        <v>0.41209563994374121</v>
      </c>
    </row>
    <row r="62" spans="1:17" s="30" customFormat="1" ht="14.45" customHeight="1" x14ac:dyDescent="0.25">
      <c r="A62" s="71">
        <v>45</v>
      </c>
      <c r="B62" s="72">
        <v>118</v>
      </c>
      <c r="C62" s="73" t="s">
        <v>138</v>
      </c>
      <c r="D62" s="134">
        <f t="shared" si="0"/>
        <v>0</v>
      </c>
      <c r="E62" s="135">
        <v>81</v>
      </c>
      <c r="F62" s="135">
        <v>17</v>
      </c>
      <c r="G62" s="135">
        <v>9</v>
      </c>
      <c r="H62" s="135">
        <v>37</v>
      </c>
      <c r="I62" s="135">
        <v>81</v>
      </c>
      <c r="J62" s="135">
        <v>2</v>
      </c>
      <c r="K62" s="135">
        <v>18</v>
      </c>
      <c r="L62" s="135">
        <v>2</v>
      </c>
      <c r="M62" s="135">
        <v>0</v>
      </c>
      <c r="N62" s="135">
        <v>8</v>
      </c>
      <c r="O62" s="135">
        <v>255</v>
      </c>
      <c r="P62" s="135">
        <v>711</v>
      </c>
      <c r="Q62" s="136">
        <f t="shared" si="1"/>
        <v>0.35864978902953587</v>
      </c>
    </row>
    <row r="63" spans="1:17" s="30" customFormat="1" ht="14.45" customHeight="1" x14ac:dyDescent="0.25">
      <c r="A63" s="65">
        <v>46</v>
      </c>
      <c r="B63" s="66">
        <v>118</v>
      </c>
      <c r="C63" s="67" t="s">
        <v>139</v>
      </c>
      <c r="D63" s="140">
        <f t="shared" si="0"/>
        <v>2</v>
      </c>
      <c r="E63" s="141">
        <v>82</v>
      </c>
      <c r="F63" s="141">
        <v>19</v>
      </c>
      <c r="G63" s="141">
        <v>4</v>
      </c>
      <c r="H63" s="141">
        <v>20</v>
      </c>
      <c r="I63" s="141">
        <v>84</v>
      </c>
      <c r="J63" s="141">
        <v>1</v>
      </c>
      <c r="K63" s="141">
        <v>25</v>
      </c>
      <c r="L63" s="141">
        <v>3</v>
      </c>
      <c r="M63" s="141">
        <v>1</v>
      </c>
      <c r="N63" s="141">
        <v>5</v>
      </c>
      <c r="O63" s="141">
        <v>244</v>
      </c>
      <c r="P63" s="141">
        <v>711</v>
      </c>
      <c r="Q63" s="142">
        <f t="shared" si="1"/>
        <v>0.34317862165963431</v>
      </c>
    </row>
    <row r="64" spans="1:17" s="30" customFormat="1" ht="14.45" customHeight="1" x14ac:dyDescent="0.25">
      <c r="A64" s="71">
        <v>47</v>
      </c>
      <c r="B64" s="72">
        <v>118</v>
      </c>
      <c r="C64" s="73" t="s">
        <v>140</v>
      </c>
      <c r="D64" s="134">
        <f t="shared" si="0"/>
        <v>31</v>
      </c>
      <c r="E64" s="135">
        <v>70</v>
      </c>
      <c r="F64" s="135">
        <v>19</v>
      </c>
      <c r="G64" s="135">
        <v>8</v>
      </c>
      <c r="H64" s="135">
        <v>35</v>
      </c>
      <c r="I64" s="135">
        <v>101</v>
      </c>
      <c r="J64" s="135">
        <v>1</v>
      </c>
      <c r="K64" s="135">
        <v>33</v>
      </c>
      <c r="L64" s="135">
        <v>5</v>
      </c>
      <c r="M64" s="135">
        <v>0</v>
      </c>
      <c r="N64" s="135">
        <v>4</v>
      </c>
      <c r="O64" s="135">
        <v>276</v>
      </c>
      <c r="P64" s="135">
        <v>711</v>
      </c>
      <c r="Q64" s="136">
        <f t="shared" si="1"/>
        <v>0.3881856540084388</v>
      </c>
    </row>
    <row r="65" spans="1:17" s="30" customFormat="1" ht="14.45" customHeight="1" x14ac:dyDescent="0.25">
      <c r="A65" s="65">
        <v>48</v>
      </c>
      <c r="B65" s="66">
        <v>118</v>
      </c>
      <c r="C65" s="67" t="s">
        <v>141</v>
      </c>
      <c r="D65" s="140">
        <f t="shared" si="0"/>
        <v>15</v>
      </c>
      <c r="E65" s="141">
        <v>77</v>
      </c>
      <c r="F65" s="141">
        <v>13</v>
      </c>
      <c r="G65" s="141">
        <v>4</v>
      </c>
      <c r="H65" s="141">
        <v>23</v>
      </c>
      <c r="I65" s="141">
        <v>92</v>
      </c>
      <c r="J65" s="141">
        <v>3</v>
      </c>
      <c r="K65" s="141">
        <v>28</v>
      </c>
      <c r="L65" s="141">
        <v>8</v>
      </c>
      <c r="M65" s="141">
        <v>0</v>
      </c>
      <c r="N65" s="141">
        <v>8</v>
      </c>
      <c r="O65" s="141">
        <v>256</v>
      </c>
      <c r="P65" s="141">
        <v>711</v>
      </c>
      <c r="Q65" s="142">
        <f t="shared" si="1"/>
        <v>0.36005625879043601</v>
      </c>
    </row>
    <row r="66" spans="1:17" s="30" customFormat="1" ht="14.45" customHeight="1" x14ac:dyDescent="0.25">
      <c r="A66" s="71">
        <v>49</v>
      </c>
      <c r="B66" s="72">
        <v>118</v>
      </c>
      <c r="C66" s="73" t="s">
        <v>142</v>
      </c>
      <c r="D66" s="134">
        <f t="shared" si="0"/>
        <v>2</v>
      </c>
      <c r="E66" s="135">
        <v>77</v>
      </c>
      <c r="F66" s="135">
        <v>34</v>
      </c>
      <c r="G66" s="135">
        <v>9</v>
      </c>
      <c r="H66" s="135">
        <v>32</v>
      </c>
      <c r="I66" s="135">
        <v>75</v>
      </c>
      <c r="J66" s="135">
        <v>1</v>
      </c>
      <c r="K66" s="135">
        <v>37</v>
      </c>
      <c r="L66" s="135">
        <v>4</v>
      </c>
      <c r="M66" s="135">
        <v>0</v>
      </c>
      <c r="N66" s="135">
        <v>4</v>
      </c>
      <c r="O66" s="135">
        <v>273</v>
      </c>
      <c r="P66" s="135">
        <v>711</v>
      </c>
      <c r="Q66" s="136">
        <f t="shared" si="1"/>
        <v>0.38396624472573837</v>
      </c>
    </row>
    <row r="67" spans="1:17" s="30" customFormat="1" ht="14.45" customHeight="1" x14ac:dyDescent="0.25">
      <c r="A67" s="65">
        <v>50</v>
      </c>
      <c r="B67" s="66">
        <v>118</v>
      </c>
      <c r="C67" s="67" t="s">
        <v>143</v>
      </c>
      <c r="D67" s="140">
        <f t="shared" si="0"/>
        <v>35</v>
      </c>
      <c r="E67" s="141">
        <v>69</v>
      </c>
      <c r="F67" s="141">
        <v>17</v>
      </c>
      <c r="G67" s="141">
        <v>3</v>
      </c>
      <c r="H67" s="141">
        <v>25</v>
      </c>
      <c r="I67" s="141">
        <v>104</v>
      </c>
      <c r="J67" s="141">
        <v>2</v>
      </c>
      <c r="K67" s="141">
        <v>32</v>
      </c>
      <c r="L67" s="141">
        <v>6</v>
      </c>
      <c r="M67" s="141">
        <v>1</v>
      </c>
      <c r="N67" s="141">
        <v>10</v>
      </c>
      <c r="O67" s="141">
        <v>269</v>
      </c>
      <c r="P67" s="141">
        <v>710</v>
      </c>
      <c r="Q67" s="142">
        <f t="shared" si="1"/>
        <v>0.37887323943661971</v>
      </c>
    </row>
    <row r="68" spans="1:17" s="30" customFormat="1" ht="14.45" customHeight="1" x14ac:dyDescent="0.25">
      <c r="A68" s="71">
        <v>51</v>
      </c>
      <c r="B68" s="72">
        <v>118</v>
      </c>
      <c r="C68" s="73" t="s">
        <v>144</v>
      </c>
      <c r="D68" s="134">
        <f t="shared" si="0"/>
        <v>0</v>
      </c>
      <c r="E68" s="135">
        <v>84</v>
      </c>
      <c r="F68" s="135">
        <v>31</v>
      </c>
      <c r="G68" s="135">
        <v>5</v>
      </c>
      <c r="H68" s="135">
        <v>23</v>
      </c>
      <c r="I68" s="135">
        <v>84</v>
      </c>
      <c r="J68" s="135">
        <v>1</v>
      </c>
      <c r="K68" s="135">
        <v>29</v>
      </c>
      <c r="L68" s="135">
        <v>4</v>
      </c>
      <c r="M68" s="135">
        <v>0</v>
      </c>
      <c r="N68" s="135">
        <v>7</v>
      </c>
      <c r="O68" s="135">
        <v>268</v>
      </c>
      <c r="P68" s="135">
        <v>710</v>
      </c>
      <c r="Q68" s="136">
        <f t="shared" si="1"/>
        <v>0.37746478873239436</v>
      </c>
    </row>
    <row r="69" spans="1:17" s="30" customFormat="1" ht="14.45" customHeight="1" x14ac:dyDescent="0.25">
      <c r="A69" s="65">
        <v>52</v>
      </c>
      <c r="B69" s="66">
        <v>118</v>
      </c>
      <c r="C69" s="67" t="s">
        <v>145</v>
      </c>
      <c r="D69" s="140">
        <f t="shared" si="0"/>
        <v>12</v>
      </c>
      <c r="E69" s="141">
        <v>73</v>
      </c>
      <c r="F69" s="141">
        <v>25</v>
      </c>
      <c r="G69" s="141">
        <v>4</v>
      </c>
      <c r="H69" s="141">
        <v>27</v>
      </c>
      <c r="I69" s="141">
        <v>85</v>
      </c>
      <c r="J69" s="141">
        <v>0</v>
      </c>
      <c r="K69" s="141">
        <v>31</v>
      </c>
      <c r="L69" s="141">
        <v>4</v>
      </c>
      <c r="M69" s="141">
        <v>0</v>
      </c>
      <c r="N69" s="141">
        <v>2</v>
      </c>
      <c r="O69" s="141">
        <v>251</v>
      </c>
      <c r="P69" s="141">
        <v>710</v>
      </c>
      <c r="Q69" s="142">
        <f t="shared" si="1"/>
        <v>0.35352112676056335</v>
      </c>
    </row>
    <row r="70" spans="1:17" s="30" customFormat="1" ht="14.45" customHeight="1" x14ac:dyDescent="0.25">
      <c r="A70" s="71">
        <v>53</v>
      </c>
      <c r="B70" s="72">
        <v>118</v>
      </c>
      <c r="C70" s="73" t="s">
        <v>146</v>
      </c>
      <c r="D70" s="134">
        <f t="shared" si="0"/>
        <v>4</v>
      </c>
      <c r="E70" s="135">
        <v>77</v>
      </c>
      <c r="F70" s="135">
        <v>22</v>
      </c>
      <c r="G70" s="135">
        <v>5</v>
      </c>
      <c r="H70" s="135">
        <v>35</v>
      </c>
      <c r="I70" s="135">
        <v>81</v>
      </c>
      <c r="J70" s="135">
        <v>3</v>
      </c>
      <c r="K70" s="135">
        <v>24</v>
      </c>
      <c r="L70" s="135">
        <v>4</v>
      </c>
      <c r="M70" s="135">
        <v>2</v>
      </c>
      <c r="N70" s="135">
        <v>4</v>
      </c>
      <c r="O70" s="135">
        <v>257</v>
      </c>
      <c r="P70" s="135">
        <v>710</v>
      </c>
      <c r="Q70" s="136">
        <f t="shared" si="1"/>
        <v>0.36197183098591551</v>
      </c>
    </row>
    <row r="71" spans="1:17" s="30" customFormat="1" ht="14.45" customHeight="1" x14ac:dyDescent="0.25">
      <c r="A71" s="65">
        <v>54</v>
      </c>
      <c r="B71" s="66">
        <v>118</v>
      </c>
      <c r="C71" s="67" t="s">
        <v>147</v>
      </c>
      <c r="D71" s="140">
        <f t="shared" si="0"/>
        <v>12</v>
      </c>
      <c r="E71" s="141">
        <v>86</v>
      </c>
      <c r="F71" s="141">
        <v>28</v>
      </c>
      <c r="G71" s="141">
        <v>2</v>
      </c>
      <c r="H71" s="141">
        <v>31</v>
      </c>
      <c r="I71" s="141">
        <v>98</v>
      </c>
      <c r="J71" s="141">
        <v>1</v>
      </c>
      <c r="K71" s="141">
        <v>26</v>
      </c>
      <c r="L71" s="141">
        <v>3</v>
      </c>
      <c r="M71" s="141">
        <v>0</v>
      </c>
      <c r="N71" s="141">
        <v>13</v>
      </c>
      <c r="O71" s="141">
        <v>288</v>
      </c>
      <c r="P71" s="141">
        <v>710</v>
      </c>
      <c r="Q71" s="142">
        <f t="shared" si="1"/>
        <v>0.40563380281690142</v>
      </c>
    </row>
    <row r="72" spans="1:17" s="30" customFormat="1" ht="14.45" customHeight="1" x14ac:dyDescent="0.25">
      <c r="A72" s="71">
        <v>55</v>
      </c>
      <c r="B72" s="72">
        <v>118</v>
      </c>
      <c r="C72" s="73" t="s">
        <v>148</v>
      </c>
      <c r="D72" s="134">
        <f t="shared" si="0"/>
        <v>20</v>
      </c>
      <c r="E72" s="135">
        <v>64</v>
      </c>
      <c r="F72" s="135">
        <v>27</v>
      </c>
      <c r="G72" s="135">
        <v>11</v>
      </c>
      <c r="H72" s="135">
        <v>31</v>
      </c>
      <c r="I72" s="135">
        <v>84</v>
      </c>
      <c r="J72" s="135">
        <v>1</v>
      </c>
      <c r="K72" s="135">
        <v>29</v>
      </c>
      <c r="L72" s="135">
        <v>8</v>
      </c>
      <c r="M72" s="135">
        <v>0</v>
      </c>
      <c r="N72" s="135">
        <v>6</v>
      </c>
      <c r="O72" s="135">
        <v>261</v>
      </c>
      <c r="P72" s="135">
        <v>710</v>
      </c>
      <c r="Q72" s="136">
        <f t="shared" si="1"/>
        <v>0.36760563380281691</v>
      </c>
    </row>
    <row r="73" spans="1:17" s="30" customFormat="1" ht="14.45" customHeight="1" x14ac:dyDescent="0.25">
      <c r="A73" s="59" t="s">
        <v>260</v>
      </c>
      <c r="B73" s="60">
        <v>118</v>
      </c>
      <c r="C73" s="61" t="s">
        <v>22</v>
      </c>
      <c r="D73" s="137">
        <f t="shared" ref="D73:D136" si="2">(LARGE(E73:N73,1)-LARGE(E73:N73,2))</f>
        <v>152</v>
      </c>
      <c r="E73" s="138">
        <v>1092</v>
      </c>
      <c r="F73" s="138">
        <v>333</v>
      </c>
      <c r="G73" s="138">
        <v>86</v>
      </c>
      <c r="H73" s="138">
        <v>415</v>
      </c>
      <c r="I73" s="138">
        <v>1244</v>
      </c>
      <c r="J73" s="138">
        <v>23</v>
      </c>
      <c r="K73" s="138">
        <v>405</v>
      </c>
      <c r="L73" s="138">
        <v>72</v>
      </c>
      <c r="M73" s="138">
        <v>5</v>
      </c>
      <c r="N73" s="138">
        <v>92</v>
      </c>
      <c r="O73" s="138">
        <v>3767</v>
      </c>
      <c r="P73" s="138">
        <v>9948</v>
      </c>
      <c r="Q73" s="139">
        <f t="shared" ref="Q73:Q136" si="3">O73/P73</f>
        <v>0.3786690792119019</v>
      </c>
    </row>
    <row r="74" spans="1:17" s="30" customFormat="1" ht="14.45" customHeight="1" x14ac:dyDescent="0.25">
      <c r="A74" s="71">
        <v>56</v>
      </c>
      <c r="B74" s="72">
        <v>119</v>
      </c>
      <c r="C74" s="73" t="s">
        <v>126</v>
      </c>
      <c r="D74" s="134">
        <f t="shared" si="2"/>
        <v>6</v>
      </c>
      <c r="E74" s="135">
        <v>64</v>
      </c>
      <c r="F74" s="135">
        <v>31</v>
      </c>
      <c r="G74" s="135">
        <v>3</v>
      </c>
      <c r="H74" s="135">
        <v>33</v>
      </c>
      <c r="I74" s="135">
        <v>58</v>
      </c>
      <c r="J74" s="135">
        <v>1</v>
      </c>
      <c r="K74" s="135">
        <v>22</v>
      </c>
      <c r="L74" s="135">
        <v>5</v>
      </c>
      <c r="M74" s="135">
        <v>0</v>
      </c>
      <c r="N74" s="135">
        <v>6</v>
      </c>
      <c r="O74" s="135">
        <v>223</v>
      </c>
      <c r="P74" s="135">
        <v>654</v>
      </c>
      <c r="Q74" s="136">
        <f t="shared" si="3"/>
        <v>0.34097859327217123</v>
      </c>
    </row>
    <row r="75" spans="1:17" s="30" customFormat="1" ht="14.45" customHeight="1" x14ac:dyDescent="0.25">
      <c r="A75" s="65">
        <v>57</v>
      </c>
      <c r="B75" s="66">
        <v>119</v>
      </c>
      <c r="C75" s="67" t="s">
        <v>128</v>
      </c>
      <c r="D75" s="140">
        <f t="shared" si="2"/>
        <v>25</v>
      </c>
      <c r="E75" s="141">
        <v>74</v>
      </c>
      <c r="F75" s="141">
        <v>20</v>
      </c>
      <c r="G75" s="141">
        <v>5</v>
      </c>
      <c r="H75" s="141">
        <v>47</v>
      </c>
      <c r="I75" s="141">
        <v>49</v>
      </c>
      <c r="J75" s="141">
        <v>0</v>
      </c>
      <c r="K75" s="141">
        <v>26</v>
      </c>
      <c r="L75" s="141">
        <v>7</v>
      </c>
      <c r="M75" s="141">
        <v>0</v>
      </c>
      <c r="N75" s="141">
        <v>2</v>
      </c>
      <c r="O75" s="141">
        <v>230</v>
      </c>
      <c r="P75" s="141">
        <v>654</v>
      </c>
      <c r="Q75" s="142">
        <f t="shared" si="3"/>
        <v>0.35168195718654433</v>
      </c>
    </row>
    <row r="76" spans="1:17" s="30" customFormat="1" ht="14.45" customHeight="1" x14ac:dyDescent="0.25">
      <c r="A76" s="59" t="s">
        <v>260</v>
      </c>
      <c r="B76" s="60">
        <v>119</v>
      </c>
      <c r="C76" s="61" t="s">
        <v>11</v>
      </c>
      <c r="D76" s="137">
        <f t="shared" si="2"/>
        <v>31</v>
      </c>
      <c r="E76" s="138">
        <v>138</v>
      </c>
      <c r="F76" s="138">
        <v>51</v>
      </c>
      <c r="G76" s="138">
        <v>8</v>
      </c>
      <c r="H76" s="138">
        <v>80</v>
      </c>
      <c r="I76" s="138">
        <v>107</v>
      </c>
      <c r="J76" s="138">
        <v>1</v>
      </c>
      <c r="K76" s="138">
        <v>48</v>
      </c>
      <c r="L76" s="138">
        <v>12</v>
      </c>
      <c r="M76" s="138">
        <v>0</v>
      </c>
      <c r="N76" s="138">
        <v>8</v>
      </c>
      <c r="O76" s="138">
        <v>453</v>
      </c>
      <c r="P76" s="138">
        <v>1308</v>
      </c>
      <c r="Q76" s="139">
        <f t="shared" si="3"/>
        <v>0.34633027522935778</v>
      </c>
    </row>
    <row r="77" spans="1:17" s="30" customFormat="1" ht="14.45" customHeight="1" x14ac:dyDescent="0.25">
      <c r="A77" s="65">
        <v>58</v>
      </c>
      <c r="B77" s="66">
        <v>120</v>
      </c>
      <c r="C77" s="67" t="s">
        <v>126</v>
      </c>
      <c r="D77" s="140">
        <f t="shared" si="2"/>
        <v>11</v>
      </c>
      <c r="E77" s="141">
        <v>59</v>
      </c>
      <c r="F77" s="141">
        <v>16</v>
      </c>
      <c r="G77" s="141">
        <v>4</v>
      </c>
      <c r="H77" s="141">
        <v>28</v>
      </c>
      <c r="I77" s="141">
        <v>48</v>
      </c>
      <c r="J77" s="141">
        <v>1</v>
      </c>
      <c r="K77" s="141">
        <v>17</v>
      </c>
      <c r="L77" s="141">
        <v>3</v>
      </c>
      <c r="M77" s="141">
        <v>0</v>
      </c>
      <c r="N77" s="141">
        <v>10</v>
      </c>
      <c r="O77" s="141">
        <v>186</v>
      </c>
      <c r="P77" s="141">
        <v>507</v>
      </c>
      <c r="Q77" s="142">
        <f t="shared" si="3"/>
        <v>0.36686390532544377</v>
      </c>
    </row>
    <row r="78" spans="1:17" s="30" customFormat="1" ht="14.45" customHeight="1" x14ac:dyDescent="0.25">
      <c r="A78" s="71">
        <v>59</v>
      </c>
      <c r="B78" s="72">
        <v>120</v>
      </c>
      <c r="C78" s="73" t="s">
        <v>128</v>
      </c>
      <c r="D78" s="134">
        <f t="shared" si="2"/>
        <v>17</v>
      </c>
      <c r="E78" s="135">
        <v>63</v>
      </c>
      <c r="F78" s="135">
        <v>16</v>
      </c>
      <c r="G78" s="135">
        <v>2</v>
      </c>
      <c r="H78" s="135">
        <v>33</v>
      </c>
      <c r="I78" s="135">
        <v>46</v>
      </c>
      <c r="J78" s="135">
        <v>0</v>
      </c>
      <c r="K78" s="135">
        <v>12</v>
      </c>
      <c r="L78" s="135">
        <v>4</v>
      </c>
      <c r="M78" s="135">
        <v>0</v>
      </c>
      <c r="N78" s="135">
        <v>4</v>
      </c>
      <c r="O78" s="135">
        <v>180</v>
      </c>
      <c r="P78" s="135">
        <v>507</v>
      </c>
      <c r="Q78" s="136">
        <f t="shared" si="3"/>
        <v>0.35502958579881655</v>
      </c>
    </row>
    <row r="79" spans="1:17" s="30" customFormat="1" ht="14.45" customHeight="1" x14ac:dyDescent="0.25">
      <c r="A79" s="65">
        <v>60</v>
      </c>
      <c r="B79" s="66">
        <v>120</v>
      </c>
      <c r="C79" s="67" t="s">
        <v>129</v>
      </c>
      <c r="D79" s="140">
        <f t="shared" si="2"/>
        <v>12</v>
      </c>
      <c r="E79" s="141">
        <v>47</v>
      </c>
      <c r="F79" s="141">
        <v>22</v>
      </c>
      <c r="G79" s="141">
        <v>3</v>
      </c>
      <c r="H79" s="141">
        <v>21</v>
      </c>
      <c r="I79" s="141">
        <v>59</v>
      </c>
      <c r="J79" s="141">
        <v>1</v>
      </c>
      <c r="K79" s="141">
        <v>23</v>
      </c>
      <c r="L79" s="141">
        <v>2</v>
      </c>
      <c r="M79" s="141">
        <v>0</v>
      </c>
      <c r="N79" s="141">
        <v>7</v>
      </c>
      <c r="O79" s="141">
        <v>185</v>
      </c>
      <c r="P79" s="141">
        <v>507</v>
      </c>
      <c r="Q79" s="142">
        <f t="shared" si="3"/>
        <v>0.36489151873767256</v>
      </c>
    </row>
    <row r="80" spans="1:17" s="30" customFormat="1" ht="14.45" customHeight="1" x14ac:dyDescent="0.25">
      <c r="A80" s="59" t="s">
        <v>260</v>
      </c>
      <c r="B80" s="60">
        <v>120</v>
      </c>
      <c r="C80" s="61" t="s">
        <v>12</v>
      </c>
      <c r="D80" s="137">
        <f t="shared" si="2"/>
        <v>16</v>
      </c>
      <c r="E80" s="138">
        <v>169</v>
      </c>
      <c r="F80" s="138">
        <v>54</v>
      </c>
      <c r="G80" s="138">
        <v>9</v>
      </c>
      <c r="H80" s="138">
        <v>82</v>
      </c>
      <c r="I80" s="138">
        <v>153</v>
      </c>
      <c r="J80" s="138">
        <v>2</v>
      </c>
      <c r="K80" s="138">
        <v>52</v>
      </c>
      <c r="L80" s="138">
        <v>9</v>
      </c>
      <c r="M80" s="138">
        <v>0</v>
      </c>
      <c r="N80" s="138">
        <v>21</v>
      </c>
      <c r="O80" s="138">
        <v>551</v>
      </c>
      <c r="P80" s="138">
        <v>1521</v>
      </c>
      <c r="Q80" s="139">
        <f t="shared" si="3"/>
        <v>0.36226166995397763</v>
      </c>
    </row>
    <row r="81" spans="1:17" s="30" customFormat="1" ht="14.45" customHeight="1" x14ac:dyDescent="0.25">
      <c r="A81" s="65">
        <v>61</v>
      </c>
      <c r="B81" s="66">
        <v>121</v>
      </c>
      <c r="C81" s="67" t="s">
        <v>126</v>
      </c>
      <c r="D81" s="140">
        <f t="shared" si="2"/>
        <v>7</v>
      </c>
      <c r="E81" s="141">
        <v>42</v>
      </c>
      <c r="F81" s="141">
        <v>10</v>
      </c>
      <c r="G81" s="141">
        <v>4</v>
      </c>
      <c r="H81" s="141">
        <v>28</v>
      </c>
      <c r="I81" s="141">
        <v>52</v>
      </c>
      <c r="J81" s="141">
        <v>1</v>
      </c>
      <c r="K81" s="141">
        <v>45</v>
      </c>
      <c r="L81" s="141">
        <v>4</v>
      </c>
      <c r="M81" s="141">
        <v>0</v>
      </c>
      <c r="N81" s="141">
        <v>2</v>
      </c>
      <c r="O81" s="141">
        <v>188</v>
      </c>
      <c r="P81" s="141">
        <v>446</v>
      </c>
      <c r="Q81" s="142">
        <f t="shared" si="3"/>
        <v>0.42152466367713004</v>
      </c>
    </row>
    <row r="82" spans="1:17" s="30" customFormat="1" ht="14.45" customHeight="1" x14ac:dyDescent="0.25">
      <c r="A82" s="71">
        <v>62</v>
      </c>
      <c r="B82" s="72">
        <v>121</v>
      </c>
      <c r="C82" s="73" t="s">
        <v>128</v>
      </c>
      <c r="D82" s="134">
        <f t="shared" si="2"/>
        <v>6</v>
      </c>
      <c r="E82" s="135">
        <v>33</v>
      </c>
      <c r="F82" s="135">
        <v>15</v>
      </c>
      <c r="G82" s="135">
        <v>4</v>
      </c>
      <c r="H82" s="135">
        <v>35</v>
      </c>
      <c r="I82" s="135">
        <v>41</v>
      </c>
      <c r="J82" s="135">
        <v>0</v>
      </c>
      <c r="K82" s="135">
        <v>32</v>
      </c>
      <c r="L82" s="135">
        <v>4</v>
      </c>
      <c r="M82" s="135">
        <v>0</v>
      </c>
      <c r="N82" s="135">
        <v>5</v>
      </c>
      <c r="O82" s="135">
        <v>169</v>
      </c>
      <c r="P82" s="135">
        <v>445</v>
      </c>
      <c r="Q82" s="136">
        <f t="shared" si="3"/>
        <v>0.37977528089887641</v>
      </c>
    </row>
    <row r="83" spans="1:17" s="30" customFormat="1" ht="14.45" customHeight="1" x14ac:dyDescent="0.25">
      <c r="A83" s="59" t="s">
        <v>260</v>
      </c>
      <c r="B83" s="60">
        <v>121</v>
      </c>
      <c r="C83" s="61" t="s">
        <v>11</v>
      </c>
      <c r="D83" s="137">
        <f t="shared" si="2"/>
        <v>16</v>
      </c>
      <c r="E83" s="138">
        <v>75</v>
      </c>
      <c r="F83" s="138">
        <v>25</v>
      </c>
      <c r="G83" s="138">
        <v>8</v>
      </c>
      <c r="H83" s="138">
        <v>63</v>
      </c>
      <c r="I83" s="138">
        <v>93</v>
      </c>
      <c r="J83" s="138">
        <v>1</v>
      </c>
      <c r="K83" s="138">
        <v>77</v>
      </c>
      <c r="L83" s="138">
        <v>8</v>
      </c>
      <c r="M83" s="138">
        <v>0</v>
      </c>
      <c r="N83" s="138">
        <v>7</v>
      </c>
      <c r="O83" s="138">
        <v>357</v>
      </c>
      <c r="P83" s="138">
        <v>891</v>
      </c>
      <c r="Q83" s="139">
        <f t="shared" si="3"/>
        <v>0.40067340067340068</v>
      </c>
    </row>
    <row r="84" spans="1:17" s="30" customFormat="1" ht="14.45" customHeight="1" x14ac:dyDescent="0.25">
      <c r="A84" s="71">
        <v>63</v>
      </c>
      <c r="B84" s="72">
        <v>122</v>
      </c>
      <c r="C84" s="73" t="s">
        <v>126</v>
      </c>
      <c r="D84" s="134">
        <f t="shared" si="2"/>
        <v>1</v>
      </c>
      <c r="E84" s="135">
        <v>30</v>
      </c>
      <c r="F84" s="135">
        <v>13</v>
      </c>
      <c r="G84" s="135">
        <v>6</v>
      </c>
      <c r="H84" s="135">
        <v>32</v>
      </c>
      <c r="I84" s="135">
        <v>31</v>
      </c>
      <c r="J84" s="135">
        <v>0</v>
      </c>
      <c r="K84" s="135">
        <v>19</v>
      </c>
      <c r="L84" s="135">
        <v>2</v>
      </c>
      <c r="M84" s="135">
        <v>0</v>
      </c>
      <c r="N84" s="135">
        <v>6</v>
      </c>
      <c r="O84" s="135">
        <v>139</v>
      </c>
      <c r="P84" s="135">
        <v>397</v>
      </c>
      <c r="Q84" s="136">
        <f t="shared" si="3"/>
        <v>0.3501259445843829</v>
      </c>
    </row>
    <row r="85" spans="1:17" s="30" customFormat="1" ht="14.45" customHeight="1" x14ac:dyDescent="0.25">
      <c r="A85" s="65">
        <v>64</v>
      </c>
      <c r="B85" s="66">
        <v>122</v>
      </c>
      <c r="C85" s="67" t="s">
        <v>128</v>
      </c>
      <c r="D85" s="140">
        <f t="shared" si="2"/>
        <v>7</v>
      </c>
      <c r="E85" s="141">
        <v>35</v>
      </c>
      <c r="F85" s="141">
        <v>17</v>
      </c>
      <c r="G85" s="141">
        <v>7</v>
      </c>
      <c r="H85" s="141">
        <v>27</v>
      </c>
      <c r="I85" s="141">
        <v>42</v>
      </c>
      <c r="J85" s="141">
        <v>0</v>
      </c>
      <c r="K85" s="141">
        <v>17</v>
      </c>
      <c r="L85" s="141">
        <v>1</v>
      </c>
      <c r="M85" s="141">
        <v>0</v>
      </c>
      <c r="N85" s="141">
        <v>11</v>
      </c>
      <c r="O85" s="141">
        <v>157</v>
      </c>
      <c r="P85" s="141">
        <v>397</v>
      </c>
      <c r="Q85" s="142">
        <f t="shared" si="3"/>
        <v>0.39546599496221663</v>
      </c>
    </row>
    <row r="86" spans="1:17" s="30" customFormat="1" ht="14.45" customHeight="1" x14ac:dyDescent="0.25">
      <c r="A86" s="59" t="s">
        <v>260</v>
      </c>
      <c r="B86" s="60">
        <v>122</v>
      </c>
      <c r="C86" s="61" t="s">
        <v>11</v>
      </c>
      <c r="D86" s="137">
        <f t="shared" si="2"/>
        <v>8</v>
      </c>
      <c r="E86" s="138">
        <v>65</v>
      </c>
      <c r="F86" s="138">
        <v>30</v>
      </c>
      <c r="G86" s="138">
        <v>13</v>
      </c>
      <c r="H86" s="138">
        <v>59</v>
      </c>
      <c r="I86" s="138">
        <v>73</v>
      </c>
      <c r="J86" s="138">
        <v>0</v>
      </c>
      <c r="K86" s="138">
        <v>36</v>
      </c>
      <c r="L86" s="138">
        <v>3</v>
      </c>
      <c r="M86" s="138">
        <v>0</v>
      </c>
      <c r="N86" s="138">
        <v>17</v>
      </c>
      <c r="O86" s="138">
        <v>296</v>
      </c>
      <c r="P86" s="138">
        <v>794</v>
      </c>
      <c r="Q86" s="139">
        <f t="shared" si="3"/>
        <v>0.37279596977329976</v>
      </c>
    </row>
    <row r="87" spans="1:17" s="30" customFormat="1" ht="14.45" customHeight="1" x14ac:dyDescent="0.25">
      <c r="A87" s="65">
        <v>65</v>
      </c>
      <c r="B87" s="66">
        <v>123</v>
      </c>
      <c r="C87" s="67" t="s">
        <v>126</v>
      </c>
      <c r="D87" s="140">
        <f t="shared" si="2"/>
        <v>3</v>
      </c>
      <c r="E87" s="141">
        <v>58</v>
      </c>
      <c r="F87" s="141">
        <v>17</v>
      </c>
      <c r="G87" s="141">
        <v>6</v>
      </c>
      <c r="H87" s="141">
        <v>25</v>
      </c>
      <c r="I87" s="141">
        <v>55</v>
      </c>
      <c r="J87" s="141">
        <v>0</v>
      </c>
      <c r="K87" s="141">
        <v>28</v>
      </c>
      <c r="L87" s="141">
        <v>4</v>
      </c>
      <c r="M87" s="141">
        <v>0</v>
      </c>
      <c r="N87" s="141">
        <v>14</v>
      </c>
      <c r="O87" s="141">
        <v>207</v>
      </c>
      <c r="P87" s="141">
        <v>638</v>
      </c>
      <c r="Q87" s="142">
        <f t="shared" si="3"/>
        <v>0.32445141065830724</v>
      </c>
    </row>
    <row r="88" spans="1:17" s="30" customFormat="1" ht="14.45" customHeight="1" x14ac:dyDescent="0.25">
      <c r="A88" s="71">
        <v>66</v>
      </c>
      <c r="B88" s="72">
        <v>123</v>
      </c>
      <c r="C88" s="73" t="s">
        <v>128</v>
      </c>
      <c r="D88" s="134">
        <f t="shared" si="2"/>
        <v>5</v>
      </c>
      <c r="E88" s="135">
        <v>49</v>
      </c>
      <c r="F88" s="135">
        <v>14</v>
      </c>
      <c r="G88" s="135">
        <v>4</v>
      </c>
      <c r="H88" s="135">
        <v>37</v>
      </c>
      <c r="I88" s="135">
        <v>54</v>
      </c>
      <c r="J88" s="135">
        <v>1</v>
      </c>
      <c r="K88" s="135">
        <v>36</v>
      </c>
      <c r="L88" s="135">
        <v>4</v>
      </c>
      <c r="M88" s="135">
        <v>0</v>
      </c>
      <c r="N88" s="135">
        <v>8</v>
      </c>
      <c r="O88" s="135">
        <v>207</v>
      </c>
      <c r="P88" s="135">
        <v>637</v>
      </c>
      <c r="Q88" s="136">
        <f t="shared" si="3"/>
        <v>0.32496075353218212</v>
      </c>
    </row>
    <row r="89" spans="1:17" s="30" customFormat="1" ht="14.45" customHeight="1" x14ac:dyDescent="0.25">
      <c r="A89" s="65">
        <v>67</v>
      </c>
      <c r="B89" s="66">
        <v>123</v>
      </c>
      <c r="C89" s="67" t="s">
        <v>129</v>
      </c>
      <c r="D89" s="140">
        <f t="shared" si="2"/>
        <v>2</v>
      </c>
      <c r="E89" s="141">
        <v>52</v>
      </c>
      <c r="F89" s="141">
        <v>23</v>
      </c>
      <c r="G89" s="141">
        <v>4</v>
      </c>
      <c r="H89" s="141">
        <v>45</v>
      </c>
      <c r="I89" s="141">
        <v>50</v>
      </c>
      <c r="J89" s="141">
        <v>0</v>
      </c>
      <c r="K89" s="141">
        <v>26</v>
      </c>
      <c r="L89" s="141">
        <v>4</v>
      </c>
      <c r="M89" s="141">
        <v>0</v>
      </c>
      <c r="N89" s="141">
        <v>0</v>
      </c>
      <c r="O89" s="141">
        <v>204</v>
      </c>
      <c r="P89" s="141">
        <v>637</v>
      </c>
      <c r="Q89" s="142">
        <f t="shared" si="3"/>
        <v>0.32025117739403453</v>
      </c>
    </row>
    <row r="90" spans="1:17" s="30" customFormat="1" ht="14.45" customHeight="1" x14ac:dyDescent="0.25">
      <c r="A90" s="59" t="s">
        <v>260</v>
      </c>
      <c r="B90" s="60">
        <v>123</v>
      </c>
      <c r="C90" s="61" t="s">
        <v>12</v>
      </c>
      <c r="D90" s="137">
        <f t="shared" si="2"/>
        <v>0</v>
      </c>
      <c r="E90" s="138">
        <v>159</v>
      </c>
      <c r="F90" s="138">
        <v>54</v>
      </c>
      <c r="G90" s="138">
        <v>14</v>
      </c>
      <c r="H90" s="138">
        <v>107</v>
      </c>
      <c r="I90" s="138">
        <v>159</v>
      </c>
      <c r="J90" s="138">
        <v>1</v>
      </c>
      <c r="K90" s="138">
        <v>90</v>
      </c>
      <c r="L90" s="138">
        <v>12</v>
      </c>
      <c r="M90" s="138">
        <v>0</v>
      </c>
      <c r="N90" s="138">
        <v>22</v>
      </c>
      <c r="O90" s="138">
        <v>618</v>
      </c>
      <c r="P90" s="138">
        <v>1912</v>
      </c>
      <c r="Q90" s="139">
        <f t="shared" si="3"/>
        <v>0.32322175732217573</v>
      </c>
    </row>
    <row r="91" spans="1:17" s="30" customFormat="1" ht="14.45" customHeight="1" x14ac:dyDescent="0.25">
      <c r="A91" s="65">
        <v>68</v>
      </c>
      <c r="B91" s="66">
        <v>124</v>
      </c>
      <c r="C91" s="67" t="s">
        <v>126</v>
      </c>
      <c r="D91" s="140">
        <f t="shared" si="2"/>
        <v>56</v>
      </c>
      <c r="E91" s="141">
        <v>49</v>
      </c>
      <c r="F91" s="141">
        <v>18</v>
      </c>
      <c r="G91" s="141">
        <v>3</v>
      </c>
      <c r="H91" s="141">
        <v>43</v>
      </c>
      <c r="I91" s="141">
        <v>105</v>
      </c>
      <c r="J91" s="141">
        <v>2</v>
      </c>
      <c r="K91" s="141">
        <v>32</v>
      </c>
      <c r="L91" s="141">
        <v>3</v>
      </c>
      <c r="M91" s="141">
        <v>0</v>
      </c>
      <c r="N91" s="141">
        <v>6</v>
      </c>
      <c r="O91" s="141">
        <v>261</v>
      </c>
      <c r="P91" s="141">
        <v>698</v>
      </c>
      <c r="Q91" s="142">
        <f t="shared" si="3"/>
        <v>0.37392550143266473</v>
      </c>
    </row>
    <row r="92" spans="1:17" s="30" customFormat="1" ht="14.45" customHeight="1" x14ac:dyDescent="0.25">
      <c r="A92" s="71">
        <v>69</v>
      </c>
      <c r="B92" s="72">
        <v>124</v>
      </c>
      <c r="C92" s="73" t="s">
        <v>128</v>
      </c>
      <c r="D92" s="134">
        <f t="shared" si="2"/>
        <v>22</v>
      </c>
      <c r="E92" s="135">
        <v>38</v>
      </c>
      <c r="F92" s="135">
        <v>28</v>
      </c>
      <c r="G92" s="135">
        <v>5</v>
      </c>
      <c r="H92" s="135">
        <v>41</v>
      </c>
      <c r="I92" s="135">
        <v>72</v>
      </c>
      <c r="J92" s="135">
        <v>2</v>
      </c>
      <c r="K92" s="135">
        <v>50</v>
      </c>
      <c r="L92" s="135">
        <v>6</v>
      </c>
      <c r="M92" s="135">
        <v>0</v>
      </c>
      <c r="N92" s="135">
        <v>12</v>
      </c>
      <c r="O92" s="135">
        <v>254</v>
      </c>
      <c r="P92" s="135">
        <v>697</v>
      </c>
      <c r="Q92" s="136">
        <f t="shared" si="3"/>
        <v>0.36441893830703015</v>
      </c>
    </row>
    <row r="93" spans="1:17" s="30" customFormat="1" ht="14.45" customHeight="1" x14ac:dyDescent="0.25">
      <c r="A93" s="59" t="s">
        <v>260</v>
      </c>
      <c r="B93" s="60">
        <v>124</v>
      </c>
      <c r="C93" s="61" t="s">
        <v>11</v>
      </c>
      <c r="D93" s="137">
        <f t="shared" si="2"/>
        <v>90</v>
      </c>
      <c r="E93" s="138">
        <v>87</v>
      </c>
      <c r="F93" s="138">
        <v>46</v>
      </c>
      <c r="G93" s="138">
        <v>8</v>
      </c>
      <c r="H93" s="138">
        <v>84</v>
      </c>
      <c r="I93" s="138">
        <v>177</v>
      </c>
      <c r="J93" s="138">
        <v>4</v>
      </c>
      <c r="K93" s="138">
        <v>82</v>
      </c>
      <c r="L93" s="138">
        <v>9</v>
      </c>
      <c r="M93" s="138">
        <v>0</v>
      </c>
      <c r="N93" s="138">
        <v>18</v>
      </c>
      <c r="O93" s="138">
        <v>515</v>
      </c>
      <c r="P93" s="138">
        <v>1395</v>
      </c>
      <c r="Q93" s="139">
        <f t="shared" si="3"/>
        <v>0.36917562724014336</v>
      </c>
    </row>
    <row r="94" spans="1:17" s="30" customFormat="1" ht="14.45" customHeight="1" x14ac:dyDescent="0.25">
      <c r="A94" s="71">
        <v>70</v>
      </c>
      <c r="B94" s="72">
        <v>125</v>
      </c>
      <c r="C94" s="73" t="s">
        <v>126</v>
      </c>
      <c r="D94" s="134">
        <f t="shared" si="2"/>
        <v>38</v>
      </c>
      <c r="E94" s="135">
        <v>48</v>
      </c>
      <c r="F94" s="135">
        <v>19</v>
      </c>
      <c r="G94" s="135">
        <v>5</v>
      </c>
      <c r="H94" s="135">
        <v>34</v>
      </c>
      <c r="I94" s="135">
        <v>86</v>
      </c>
      <c r="J94" s="135">
        <v>1</v>
      </c>
      <c r="K94" s="135">
        <v>18</v>
      </c>
      <c r="L94" s="135">
        <v>6</v>
      </c>
      <c r="M94" s="135">
        <v>0</v>
      </c>
      <c r="N94" s="135">
        <v>5</v>
      </c>
      <c r="O94" s="135">
        <v>222</v>
      </c>
      <c r="P94" s="135">
        <v>601</v>
      </c>
      <c r="Q94" s="136">
        <f t="shared" si="3"/>
        <v>0.36938435940099834</v>
      </c>
    </row>
    <row r="95" spans="1:17" s="30" customFormat="1" ht="14.45" customHeight="1" x14ac:dyDescent="0.25">
      <c r="A95" s="65">
        <v>71</v>
      </c>
      <c r="B95" s="66">
        <v>125</v>
      </c>
      <c r="C95" s="67" t="s">
        <v>128</v>
      </c>
      <c r="D95" s="140">
        <f t="shared" si="2"/>
        <v>12</v>
      </c>
      <c r="E95" s="141">
        <v>58</v>
      </c>
      <c r="F95" s="141">
        <v>19</v>
      </c>
      <c r="G95" s="141">
        <v>3</v>
      </c>
      <c r="H95" s="141">
        <v>27</v>
      </c>
      <c r="I95" s="141">
        <v>70</v>
      </c>
      <c r="J95" s="141">
        <v>1</v>
      </c>
      <c r="K95" s="141">
        <v>30</v>
      </c>
      <c r="L95" s="141">
        <v>8</v>
      </c>
      <c r="M95" s="141">
        <v>0</v>
      </c>
      <c r="N95" s="141">
        <v>8</v>
      </c>
      <c r="O95" s="141">
        <v>224</v>
      </c>
      <c r="P95" s="141">
        <v>601</v>
      </c>
      <c r="Q95" s="142">
        <f t="shared" si="3"/>
        <v>0.37271214642262895</v>
      </c>
    </row>
    <row r="96" spans="1:17" s="30" customFormat="1" ht="14.45" customHeight="1" x14ac:dyDescent="0.25">
      <c r="A96" s="71">
        <v>72</v>
      </c>
      <c r="B96" s="72">
        <v>125</v>
      </c>
      <c r="C96" s="73" t="s">
        <v>129</v>
      </c>
      <c r="D96" s="134">
        <f t="shared" si="2"/>
        <v>15</v>
      </c>
      <c r="E96" s="135">
        <v>50</v>
      </c>
      <c r="F96" s="135">
        <v>11</v>
      </c>
      <c r="G96" s="135">
        <v>3</v>
      </c>
      <c r="H96" s="135">
        <v>50</v>
      </c>
      <c r="I96" s="135">
        <v>65</v>
      </c>
      <c r="J96" s="135">
        <v>0</v>
      </c>
      <c r="K96" s="135">
        <v>22</v>
      </c>
      <c r="L96" s="135">
        <v>7</v>
      </c>
      <c r="M96" s="135">
        <v>0</v>
      </c>
      <c r="N96" s="135">
        <v>5</v>
      </c>
      <c r="O96" s="135">
        <v>213</v>
      </c>
      <c r="P96" s="135">
        <v>600</v>
      </c>
      <c r="Q96" s="136">
        <f t="shared" si="3"/>
        <v>0.35499999999999998</v>
      </c>
    </row>
    <row r="97" spans="1:17" s="30" customFormat="1" ht="14.45" customHeight="1" x14ac:dyDescent="0.25">
      <c r="A97" s="59" t="s">
        <v>260</v>
      </c>
      <c r="B97" s="60">
        <v>125</v>
      </c>
      <c r="C97" s="61" t="s">
        <v>12</v>
      </c>
      <c r="D97" s="137">
        <f t="shared" si="2"/>
        <v>65</v>
      </c>
      <c r="E97" s="138">
        <v>156</v>
      </c>
      <c r="F97" s="138">
        <v>49</v>
      </c>
      <c r="G97" s="138">
        <v>11</v>
      </c>
      <c r="H97" s="138">
        <v>111</v>
      </c>
      <c r="I97" s="138">
        <v>221</v>
      </c>
      <c r="J97" s="138">
        <v>2</v>
      </c>
      <c r="K97" s="138">
        <v>70</v>
      </c>
      <c r="L97" s="138">
        <v>21</v>
      </c>
      <c r="M97" s="138">
        <v>0</v>
      </c>
      <c r="N97" s="138">
        <v>18</v>
      </c>
      <c r="O97" s="138">
        <v>659</v>
      </c>
      <c r="P97" s="138">
        <v>1802</v>
      </c>
      <c r="Q97" s="139">
        <f t="shared" si="3"/>
        <v>0.36570477247502775</v>
      </c>
    </row>
    <row r="98" spans="1:17" s="30" customFormat="1" ht="14.45" customHeight="1" x14ac:dyDescent="0.25">
      <c r="A98" s="71">
        <v>73</v>
      </c>
      <c r="B98" s="72">
        <v>126</v>
      </c>
      <c r="C98" s="73" t="s">
        <v>126</v>
      </c>
      <c r="D98" s="134">
        <f t="shared" si="2"/>
        <v>16</v>
      </c>
      <c r="E98" s="135">
        <v>49</v>
      </c>
      <c r="F98" s="135">
        <v>46</v>
      </c>
      <c r="G98" s="135">
        <v>1</v>
      </c>
      <c r="H98" s="135">
        <v>46</v>
      </c>
      <c r="I98" s="135">
        <v>65</v>
      </c>
      <c r="J98" s="135">
        <v>3</v>
      </c>
      <c r="K98" s="135">
        <v>17</v>
      </c>
      <c r="L98" s="135">
        <v>4</v>
      </c>
      <c r="M98" s="135">
        <v>1</v>
      </c>
      <c r="N98" s="135">
        <v>15</v>
      </c>
      <c r="O98" s="135">
        <v>247</v>
      </c>
      <c r="P98" s="135">
        <v>654</v>
      </c>
      <c r="Q98" s="136">
        <f t="shared" si="3"/>
        <v>0.37767584097859325</v>
      </c>
    </row>
    <row r="99" spans="1:17" s="30" customFormat="1" ht="14.45" customHeight="1" x14ac:dyDescent="0.25">
      <c r="A99" s="65">
        <v>74</v>
      </c>
      <c r="B99" s="66">
        <v>126</v>
      </c>
      <c r="C99" s="67" t="s">
        <v>128</v>
      </c>
      <c r="D99" s="140">
        <f t="shared" si="2"/>
        <v>23</v>
      </c>
      <c r="E99" s="141">
        <v>41</v>
      </c>
      <c r="F99" s="141">
        <v>43</v>
      </c>
      <c r="G99" s="141">
        <v>8</v>
      </c>
      <c r="H99" s="141">
        <v>71</v>
      </c>
      <c r="I99" s="141">
        <v>48</v>
      </c>
      <c r="J99" s="141">
        <v>3</v>
      </c>
      <c r="K99" s="141">
        <v>17</v>
      </c>
      <c r="L99" s="141">
        <v>2</v>
      </c>
      <c r="M99" s="141">
        <v>0</v>
      </c>
      <c r="N99" s="141">
        <v>6</v>
      </c>
      <c r="O99" s="141">
        <v>239</v>
      </c>
      <c r="P99" s="141">
        <v>654</v>
      </c>
      <c r="Q99" s="142">
        <f t="shared" si="3"/>
        <v>0.36544342507645261</v>
      </c>
    </row>
    <row r="100" spans="1:17" s="30" customFormat="1" ht="14.45" customHeight="1" x14ac:dyDescent="0.25">
      <c r="A100" s="59" t="s">
        <v>260</v>
      </c>
      <c r="B100" s="60">
        <v>126</v>
      </c>
      <c r="C100" s="61" t="s">
        <v>11</v>
      </c>
      <c r="D100" s="137">
        <f t="shared" si="2"/>
        <v>4</v>
      </c>
      <c r="E100" s="138">
        <v>90</v>
      </c>
      <c r="F100" s="138">
        <v>89</v>
      </c>
      <c r="G100" s="138">
        <v>9</v>
      </c>
      <c r="H100" s="138">
        <v>117</v>
      </c>
      <c r="I100" s="138">
        <v>113</v>
      </c>
      <c r="J100" s="138">
        <v>6</v>
      </c>
      <c r="K100" s="138">
        <v>34</v>
      </c>
      <c r="L100" s="138">
        <v>6</v>
      </c>
      <c r="M100" s="138">
        <v>1</v>
      </c>
      <c r="N100" s="138">
        <v>21</v>
      </c>
      <c r="O100" s="138">
        <v>486</v>
      </c>
      <c r="P100" s="138">
        <v>1308</v>
      </c>
      <c r="Q100" s="139">
        <f t="shared" si="3"/>
        <v>0.37155963302752293</v>
      </c>
    </row>
    <row r="101" spans="1:17" s="30" customFormat="1" ht="15" customHeight="1" x14ac:dyDescent="0.25">
      <c r="A101" s="65">
        <v>75</v>
      </c>
      <c r="B101" s="66">
        <v>127</v>
      </c>
      <c r="C101" s="67" t="s">
        <v>126</v>
      </c>
      <c r="D101" s="140">
        <f t="shared" si="2"/>
        <v>10</v>
      </c>
      <c r="E101" s="141">
        <v>50</v>
      </c>
      <c r="F101" s="141">
        <v>87</v>
      </c>
      <c r="G101" s="141">
        <v>9</v>
      </c>
      <c r="H101" s="141">
        <v>34</v>
      </c>
      <c r="I101" s="141">
        <v>77</v>
      </c>
      <c r="J101" s="141">
        <v>0</v>
      </c>
      <c r="K101" s="141">
        <v>17</v>
      </c>
      <c r="L101" s="141">
        <v>5</v>
      </c>
      <c r="M101" s="141">
        <v>0</v>
      </c>
      <c r="N101" s="141">
        <v>7</v>
      </c>
      <c r="O101" s="141">
        <v>286</v>
      </c>
      <c r="P101" s="141">
        <v>717</v>
      </c>
      <c r="Q101" s="142">
        <f t="shared" si="3"/>
        <v>0.39888423988842397</v>
      </c>
    </row>
    <row r="102" spans="1:17" s="30" customFormat="1" ht="15" customHeight="1" x14ac:dyDescent="0.25">
      <c r="A102" s="71">
        <v>76</v>
      </c>
      <c r="B102" s="72">
        <v>127</v>
      </c>
      <c r="C102" s="73" t="s">
        <v>128</v>
      </c>
      <c r="D102" s="134">
        <f t="shared" si="2"/>
        <v>11</v>
      </c>
      <c r="E102" s="135">
        <v>40</v>
      </c>
      <c r="F102" s="135">
        <v>82</v>
      </c>
      <c r="G102" s="135">
        <v>7</v>
      </c>
      <c r="H102" s="135">
        <v>44</v>
      </c>
      <c r="I102" s="135">
        <v>71</v>
      </c>
      <c r="J102" s="135">
        <v>0</v>
      </c>
      <c r="K102" s="135">
        <v>27</v>
      </c>
      <c r="L102" s="135">
        <v>5</v>
      </c>
      <c r="M102" s="135">
        <v>0</v>
      </c>
      <c r="N102" s="135">
        <v>9</v>
      </c>
      <c r="O102" s="135">
        <v>285</v>
      </c>
      <c r="P102" s="135">
        <v>717</v>
      </c>
      <c r="Q102" s="136">
        <f t="shared" si="3"/>
        <v>0.39748953974895396</v>
      </c>
    </row>
    <row r="103" spans="1:17" s="30" customFormat="1" ht="15" customHeight="1" x14ac:dyDescent="0.25">
      <c r="A103" s="59" t="s">
        <v>260</v>
      </c>
      <c r="B103" s="60">
        <v>127</v>
      </c>
      <c r="C103" s="61" t="s">
        <v>11</v>
      </c>
      <c r="D103" s="137">
        <f t="shared" si="2"/>
        <v>21</v>
      </c>
      <c r="E103" s="138">
        <v>90</v>
      </c>
      <c r="F103" s="138">
        <v>169</v>
      </c>
      <c r="G103" s="138">
        <v>16</v>
      </c>
      <c r="H103" s="138">
        <v>78</v>
      </c>
      <c r="I103" s="138">
        <v>148</v>
      </c>
      <c r="J103" s="138">
        <v>0</v>
      </c>
      <c r="K103" s="138">
        <v>44</v>
      </c>
      <c r="L103" s="138">
        <v>10</v>
      </c>
      <c r="M103" s="138">
        <v>0</v>
      </c>
      <c r="N103" s="138">
        <v>16</v>
      </c>
      <c r="O103" s="138">
        <v>571</v>
      </c>
      <c r="P103" s="138">
        <v>1434</v>
      </c>
      <c r="Q103" s="139">
        <f t="shared" si="3"/>
        <v>0.39818688981868899</v>
      </c>
    </row>
    <row r="104" spans="1:17" s="30" customFormat="1" ht="15.95" customHeight="1" x14ac:dyDescent="0.25">
      <c r="A104" s="71">
        <v>77</v>
      </c>
      <c r="B104" s="72">
        <v>128</v>
      </c>
      <c r="C104" s="73" t="s">
        <v>126</v>
      </c>
      <c r="D104" s="134">
        <f t="shared" si="2"/>
        <v>27</v>
      </c>
      <c r="E104" s="135">
        <v>68</v>
      </c>
      <c r="F104" s="135">
        <v>47</v>
      </c>
      <c r="G104" s="135">
        <v>12</v>
      </c>
      <c r="H104" s="135">
        <v>37</v>
      </c>
      <c r="I104" s="135">
        <v>95</v>
      </c>
      <c r="J104" s="135">
        <v>1</v>
      </c>
      <c r="K104" s="135">
        <v>27</v>
      </c>
      <c r="L104" s="135">
        <v>7</v>
      </c>
      <c r="M104" s="135">
        <v>0</v>
      </c>
      <c r="N104" s="135">
        <v>9</v>
      </c>
      <c r="O104" s="135">
        <v>303</v>
      </c>
      <c r="P104" s="135">
        <v>727</v>
      </c>
      <c r="Q104" s="136">
        <f t="shared" si="3"/>
        <v>0.41678129298486932</v>
      </c>
    </row>
    <row r="105" spans="1:17" s="30" customFormat="1" ht="15.95" customHeight="1" x14ac:dyDescent="0.25">
      <c r="A105" s="65">
        <v>78</v>
      </c>
      <c r="B105" s="66">
        <v>128</v>
      </c>
      <c r="C105" s="67" t="s">
        <v>128</v>
      </c>
      <c r="D105" s="140">
        <f t="shared" si="2"/>
        <v>21</v>
      </c>
      <c r="E105" s="141">
        <v>60</v>
      </c>
      <c r="F105" s="141">
        <v>55</v>
      </c>
      <c r="G105" s="141">
        <v>4</v>
      </c>
      <c r="H105" s="141">
        <v>35</v>
      </c>
      <c r="I105" s="141">
        <v>81</v>
      </c>
      <c r="J105" s="141">
        <v>3</v>
      </c>
      <c r="K105" s="141">
        <v>19</v>
      </c>
      <c r="L105" s="141">
        <v>7</v>
      </c>
      <c r="M105" s="141">
        <v>0</v>
      </c>
      <c r="N105" s="141">
        <v>2</v>
      </c>
      <c r="O105" s="141">
        <v>266</v>
      </c>
      <c r="P105" s="141">
        <v>726</v>
      </c>
      <c r="Q105" s="142">
        <f t="shared" si="3"/>
        <v>0.36639118457300274</v>
      </c>
    </row>
    <row r="106" spans="1:17" s="30" customFormat="1" ht="15.95" customHeight="1" x14ac:dyDescent="0.25">
      <c r="A106" s="71">
        <v>79</v>
      </c>
      <c r="B106" s="72">
        <v>128</v>
      </c>
      <c r="C106" s="73" t="s">
        <v>129</v>
      </c>
      <c r="D106" s="134">
        <f t="shared" si="2"/>
        <v>12</v>
      </c>
      <c r="E106" s="135">
        <v>75</v>
      </c>
      <c r="F106" s="135">
        <v>47</v>
      </c>
      <c r="G106" s="135">
        <v>5</v>
      </c>
      <c r="H106" s="135">
        <v>26</v>
      </c>
      <c r="I106" s="135">
        <v>87</v>
      </c>
      <c r="J106" s="135">
        <v>1</v>
      </c>
      <c r="K106" s="135">
        <v>26</v>
      </c>
      <c r="L106" s="135">
        <v>10</v>
      </c>
      <c r="M106" s="135">
        <v>0</v>
      </c>
      <c r="N106" s="135">
        <v>8</v>
      </c>
      <c r="O106" s="135">
        <v>285</v>
      </c>
      <c r="P106" s="135">
        <v>726</v>
      </c>
      <c r="Q106" s="136">
        <f t="shared" si="3"/>
        <v>0.3925619834710744</v>
      </c>
    </row>
    <row r="107" spans="1:17" s="30" customFormat="1" ht="15.95" customHeight="1" x14ac:dyDescent="0.25">
      <c r="A107" s="65">
        <v>80</v>
      </c>
      <c r="B107" s="66">
        <v>128</v>
      </c>
      <c r="C107" s="67" t="s">
        <v>138</v>
      </c>
      <c r="D107" s="140">
        <f t="shared" si="2"/>
        <v>34</v>
      </c>
      <c r="E107" s="141">
        <v>57</v>
      </c>
      <c r="F107" s="141">
        <v>61</v>
      </c>
      <c r="G107" s="141">
        <v>8</v>
      </c>
      <c r="H107" s="141">
        <v>34</v>
      </c>
      <c r="I107" s="141">
        <v>95</v>
      </c>
      <c r="J107" s="141">
        <v>1</v>
      </c>
      <c r="K107" s="141">
        <v>21</v>
      </c>
      <c r="L107" s="141">
        <v>11</v>
      </c>
      <c r="M107" s="141">
        <v>0</v>
      </c>
      <c r="N107" s="141">
        <v>6</v>
      </c>
      <c r="O107" s="141">
        <v>294</v>
      </c>
      <c r="P107" s="141">
        <v>726</v>
      </c>
      <c r="Q107" s="142">
        <f t="shared" si="3"/>
        <v>0.4049586776859504</v>
      </c>
    </row>
    <row r="108" spans="1:17" s="30" customFormat="1" ht="15.95" customHeight="1" x14ac:dyDescent="0.25">
      <c r="A108" s="71">
        <v>81</v>
      </c>
      <c r="B108" s="72">
        <v>128</v>
      </c>
      <c r="C108" s="73" t="s">
        <v>139</v>
      </c>
      <c r="D108" s="134">
        <f t="shared" si="2"/>
        <v>36</v>
      </c>
      <c r="E108" s="135">
        <v>52</v>
      </c>
      <c r="F108" s="135">
        <v>53</v>
      </c>
      <c r="G108" s="135">
        <v>12</v>
      </c>
      <c r="H108" s="135">
        <v>36</v>
      </c>
      <c r="I108" s="135">
        <v>89</v>
      </c>
      <c r="J108" s="135">
        <v>2</v>
      </c>
      <c r="K108" s="135">
        <v>20</v>
      </c>
      <c r="L108" s="135">
        <v>8</v>
      </c>
      <c r="M108" s="135">
        <v>0</v>
      </c>
      <c r="N108" s="135">
        <v>6</v>
      </c>
      <c r="O108" s="135">
        <v>278</v>
      </c>
      <c r="P108" s="135">
        <v>726</v>
      </c>
      <c r="Q108" s="136">
        <f t="shared" si="3"/>
        <v>0.38292011019283745</v>
      </c>
    </row>
    <row r="109" spans="1:17" s="30" customFormat="1" ht="15.95" customHeight="1" x14ac:dyDescent="0.25">
      <c r="A109" s="65">
        <v>82</v>
      </c>
      <c r="B109" s="66">
        <v>128</v>
      </c>
      <c r="C109" s="67" t="s">
        <v>140</v>
      </c>
      <c r="D109" s="140">
        <f t="shared" si="2"/>
        <v>27</v>
      </c>
      <c r="E109" s="141">
        <v>56</v>
      </c>
      <c r="F109" s="141">
        <v>42</v>
      </c>
      <c r="G109" s="141">
        <v>6</v>
      </c>
      <c r="H109" s="141">
        <v>32</v>
      </c>
      <c r="I109" s="141">
        <v>83</v>
      </c>
      <c r="J109" s="141">
        <v>2</v>
      </c>
      <c r="K109" s="141">
        <v>17</v>
      </c>
      <c r="L109" s="141">
        <v>6</v>
      </c>
      <c r="M109" s="141">
        <v>1</v>
      </c>
      <c r="N109" s="141">
        <v>12</v>
      </c>
      <c r="O109" s="141">
        <v>257</v>
      </c>
      <c r="P109" s="141">
        <v>726</v>
      </c>
      <c r="Q109" s="142">
        <f t="shared" si="3"/>
        <v>0.35399449035812675</v>
      </c>
    </row>
    <row r="110" spans="1:17" s="30" customFormat="1" ht="15.95" customHeight="1" x14ac:dyDescent="0.25">
      <c r="A110" s="77" t="s">
        <v>260</v>
      </c>
      <c r="B110" s="78">
        <v>128</v>
      </c>
      <c r="C110" s="79" t="s">
        <v>15</v>
      </c>
      <c r="D110" s="152">
        <f t="shared" si="2"/>
        <v>162</v>
      </c>
      <c r="E110" s="144">
        <v>368</v>
      </c>
      <c r="F110" s="144">
        <v>305</v>
      </c>
      <c r="G110" s="144">
        <v>47</v>
      </c>
      <c r="H110" s="144">
        <v>200</v>
      </c>
      <c r="I110" s="144">
        <v>530</v>
      </c>
      <c r="J110" s="144">
        <v>10</v>
      </c>
      <c r="K110" s="144">
        <v>130</v>
      </c>
      <c r="L110" s="144">
        <v>49</v>
      </c>
      <c r="M110" s="145">
        <v>1</v>
      </c>
      <c r="N110" s="144">
        <v>43</v>
      </c>
      <c r="O110" s="145">
        <v>1683</v>
      </c>
      <c r="P110" s="145">
        <v>4357</v>
      </c>
      <c r="Q110" s="146">
        <f t="shared" si="3"/>
        <v>0.38627495983474869</v>
      </c>
    </row>
    <row r="111" spans="1:17" s="30" customFormat="1" ht="14.85" customHeight="1" x14ac:dyDescent="0.25">
      <c r="A111" s="53">
        <v>83</v>
      </c>
      <c r="B111" s="54">
        <v>129</v>
      </c>
      <c r="C111" s="55" t="s">
        <v>126</v>
      </c>
      <c r="D111" s="131">
        <f t="shared" si="2"/>
        <v>10</v>
      </c>
      <c r="E111" s="141">
        <v>70</v>
      </c>
      <c r="F111" s="141">
        <v>17</v>
      </c>
      <c r="G111" s="141">
        <v>7</v>
      </c>
      <c r="H111" s="141">
        <v>28</v>
      </c>
      <c r="I111" s="141">
        <v>80</v>
      </c>
      <c r="J111" s="141">
        <v>2</v>
      </c>
      <c r="K111" s="141">
        <v>26</v>
      </c>
      <c r="L111" s="141">
        <v>5</v>
      </c>
      <c r="M111" s="132">
        <v>1</v>
      </c>
      <c r="N111" s="141">
        <v>5</v>
      </c>
      <c r="O111" s="132">
        <v>241</v>
      </c>
      <c r="P111" s="132">
        <v>601</v>
      </c>
      <c r="Q111" s="133">
        <f t="shared" si="3"/>
        <v>0.40099833610648916</v>
      </c>
    </row>
    <row r="112" spans="1:17" s="30" customFormat="1" ht="14.85" customHeight="1" x14ac:dyDescent="0.25">
      <c r="A112" s="71">
        <v>84</v>
      </c>
      <c r="B112" s="72">
        <v>129</v>
      </c>
      <c r="C112" s="73" t="s">
        <v>128</v>
      </c>
      <c r="D112" s="134">
        <f t="shared" si="2"/>
        <v>10</v>
      </c>
      <c r="E112" s="135">
        <v>70</v>
      </c>
      <c r="F112" s="135">
        <v>19</v>
      </c>
      <c r="G112" s="135">
        <v>7</v>
      </c>
      <c r="H112" s="135">
        <v>34</v>
      </c>
      <c r="I112" s="135">
        <v>80</v>
      </c>
      <c r="J112" s="135">
        <v>0</v>
      </c>
      <c r="K112" s="135">
        <v>19</v>
      </c>
      <c r="L112" s="135">
        <v>2</v>
      </c>
      <c r="M112" s="135">
        <v>0</v>
      </c>
      <c r="N112" s="135">
        <v>7</v>
      </c>
      <c r="O112" s="135">
        <v>238</v>
      </c>
      <c r="P112" s="135">
        <v>600</v>
      </c>
      <c r="Q112" s="136">
        <f t="shared" si="3"/>
        <v>0.39666666666666667</v>
      </c>
    </row>
    <row r="113" spans="1:17" s="30" customFormat="1" ht="14.85" customHeight="1" x14ac:dyDescent="0.25">
      <c r="A113" s="65">
        <v>85</v>
      </c>
      <c r="B113" s="66">
        <v>129</v>
      </c>
      <c r="C113" s="67" t="s">
        <v>129</v>
      </c>
      <c r="D113" s="140">
        <f t="shared" si="2"/>
        <v>4</v>
      </c>
      <c r="E113" s="141">
        <v>78</v>
      </c>
      <c r="F113" s="141">
        <v>11</v>
      </c>
      <c r="G113" s="141">
        <v>8</v>
      </c>
      <c r="H113" s="141">
        <v>24</v>
      </c>
      <c r="I113" s="141">
        <v>82</v>
      </c>
      <c r="J113" s="141">
        <v>2</v>
      </c>
      <c r="K113" s="141">
        <v>19</v>
      </c>
      <c r="L113" s="141">
        <v>9</v>
      </c>
      <c r="M113" s="141">
        <v>0</v>
      </c>
      <c r="N113" s="141">
        <v>10</v>
      </c>
      <c r="O113" s="141">
        <v>243</v>
      </c>
      <c r="P113" s="141">
        <v>600</v>
      </c>
      <c r="Q113" s="142">
        <f t="shared" si="3"/>
        <v>0.40500000000000003</v>
      </c>
    </row>
    <row r="114" spans="1:17" s="30" customFormat="1" ht="14.85" customHeight="1" x14ac:dyDescent="0.25">
      <c r="A114" s="71">
        <v>86</v>
      </c>
      <c r="B114" s="72">
        <v>129</v>
      </c>
      <c r="C114" s="73" t="s">
        <v>138</v>
      </c>
      <c r="D114" s="134">
        <f t="shared" si="2"/>
        <v>10</v>
      </c>
      <c r="E114" s="135">
        <v>76</v>
      </c>
      <c r="F114" s="135">
        <v>10</v>
      </c>
      <c r="G114" s="135">
        <v>5</v>
      </c>
      <c r="H114" s="135">
        <v>28</v>
      </c>
      <c r="I114" s="135">
        <v>86</v>
      </c>
      <c r="J114" s="135">
        <v>1</v>
      </c>
      <c r="K114" s="135">
        <v>19</v>
      </c>
      <c r="L114" s="135">
        <v>4</v>
      </c>
      <c r="M114" s="135">
        <v>0</v>
      </c>
      <c r="N114" s="135">
        <v>5</v>
      </c>
      <c r="O114" s="135">
        <v>234</v>
      </c>
      <c r="P114" s="135">
        <v>600</v>
      </c>
      <c r="Q114" s="136">
        <f t="shared" si="3"/>
        <v>0.39</v>
      </c>
    </row>
    <row r="115" spans="1:17" s="30" customFormat="1" ht="14.85" customHeight="1" x14ac:dyDescent="0.25">
      <c r="A115" s="65">
        <v>87</v>
      </c>
      <c r="B115" s="66">
        <v>129</v>
      </c>
      <c r="C115" s="67" t="s">
        <v>139</v>
      </c>
      <c r="D115" s="140">
        <f t="shared" si="2"/>
        <v>28</v>
      </c>
      <c r="E115" s="141">
        <v>69</v>
      </c>
      <c r="F115" s="141">
        <v>16</v>
      </c>
      <c r="G115" s="141">
        <v>9</v>
      </c>
      <c r="H115" s="141">
        <v>22</v>
      </c>
      <c r="I115" s="141">
        <v>97</v>
      </c>
      <c r="J115" s="141">
        <v>8</v>
      </c>
      <c r="K115" s="141">
        <v>16</v>
      </c>
      <c r="L115" s="141">
        <v>7</v>
      </c>
      <c r="M115" s="141">
        <v>0</v>
      </c>
      <c r="N115" s="141">
        <v>7</v>
      </c>
      <c r="O115" s="141">
        <v>251</v>
      </c>
      <c r="P115" s="141">
        <v>600</v>
      </c>
      <c r="Q115" s="142">
        <f t="shared" si="3"/>
        <v>0.41833333333333333</v>
      </c>
    </row>
    <row r="116" spans="1:17" s="30" customFormat="1" ht="14.85" customHeight="1" x14ac:dyDescent="0.25">
      <c r="A116" s="59" t="s">
        <v>260</v>
      </c>
      <c r="B116" s="60">
        <v>129</v>
      </c>
      <c r="C116" s="61" t="s">
        <v>14</v>
      </c>
      <c r="D116" s="137">
        <f t="shared" si="2"/>
        <v>62</v>
      </c>
      <c r="E116" s="138">
        <v>363</v>
      </c>
      <c r="F116" s="138">
        <v>73</v>
      </c>
      <c r="G116" s="138">
        <v>36</v>
      </c>
      <c r="H116" s="138">
        <v>136</v>
      </c>
      <c r="I116" s="138">
        <v>425</v>
      </c>
      <c r="J116" s="138">
        <v>13</v>
      </c>
      <c r="K116" s="138">
        <v>99</v>
      </c>
      <c r="L116" s="138">
        <v>27</v>
      </c>
      <c r="M116" s="138">
        <v>1</v>
      </c>
      <c r="N116" s="138">
        <v>34</v>
      </c>
      <c r="O116" s="138">
        <v>1207</v>
      </c>
      <c r="P116" s="138">
        <v>3001</v>
      </c>
      <c r="Q116" s="139">
        <f t="shared" si="3"/>
        <v>0.40219926691102964</v>
      </c>
    </row>
    <row r="117" spans="1:17" s="30" customFormat="1" ht="14.85" customHeight="1" x14ac:dyDescent="0.25">
      <c r="A117" s="65">
        <v>88</v>
      </c>
      <c r="B117" s="66">
        <v>130</v>
      </c>
      <c r="C117" s="67" t="s">
        <v>126</v>
      </c>
      <c r="D117" s="140">
        <f t="shared" si="2"/>
        <v>6</v>
      </c>
      <c r="E117" s="141">
        <v>62</v>
      </c>
      <c r="F117" s="141">
        <v>21</v>
      </c>
      <c r="G117" s="141">
        <v>4</v>
      </c>
      <c r="H117" s="141">
        <v>44</v>
      </c>
      <c r="I117" s="141">
        <v>68</v>
      </c>
      <c r="J117" s="141">
        <v>0</v>
      </c>
      <c r="K117" s="141">
        <v>24</v>
      </c>
      <c r="L117" s="141">
        <v>6</v>
      </c>
      <c r="M117" s="141">
        <v>1</v>
      </c>
      <c r="N117" s="141">
        <v>9</v>
      </c>
      <c r="O117" s="141">
        <v>239</v>
      </c>
      <c r="P117" s="141">
        <v>711</v>
      </c>
      <c r="Q117" s="142">
        <f t="shared" si="3"/>
        <v>0.3361462728551336</v>
      </c>
    </row>
    <row r="118" spans="1:17" s="30" customFormat="1" ht="14.85" customHeight="1" x14ac:dyDescent="0.25">
      <c r="A118" s="71">
        <v>89</v>
      </c>
      <c r="B118" s="72">
        <v>130</v>
      </c>
      <c r="C118" s="73" t="s">
        <v>128</v>
      </c>
      <c r="D118" s="134">
        <f t="shared" si="2"/>
        <v>33</v>
      </c>
      <c r="E118" s="135">
        <v>58</v>
      </c>
      <c r="F118" s="135">
        <v>26</v>
      </c>
      <c r="G118" s="135">
        <v>4</v>
      </c>
      <c r="H118" s="135">
        <v>41</v>
      </c>
      <c r="I118" s="135">
        <v>91</v>
      </c>
      <c r="J118" s="135">
        <v>0</v>
      </c>
      <c r="K118" s="135">
        <v>28</v>
      </c>
      <c r="L118" s="135">
        <v>4</v>
      </c>
      <c r="M118" s="135">
        <v>0</v>
      </c>
      <c r="N118" s="135">
        <v>6</v>
      </c>
      <c r="O118" s="135">
        <v>258</v>
      </c>
      <c r="P118" s="135">
        <v>710</v>
      </c>
      <c r="Q118" s="136">
        <f t="shared" si="3"/>
        <v>0.36338028169014086</v>
      </c>
    </row>
    <row r="119" spans="1:17" s="30" customFormat="1" ht="14.85" customHeight="1" x14ac:dyDescent="0.25">
      <c r="A119" s="65">
        <v>90</v>
      </c>
      <c r="B119" s="66">
        <v>130</v>
      </c>
      <c r="C119" s="67" t="s">
        <v>129</v>
      </c>
      <c r="D119" s="140">
        <f t="shared" si="2"/>
        <v>20</v>
      </c>
      <c r="E119" s="141">
        <v>66</v>
      </c>
      <c r="F119" s="141">
        <v>28</v>
      </c>
      <c r="G119" s="141">
        <v>4</v>
      </c>
      <c r="H119" s="141">
        <v>36</v>
      </c>
      <c r="I119" s="141">
        <v>86</v>
      </c>
      <c r="J119" s="141">
        <v>2</v>
      </c>
      <c r="K119" s="141">
        <v>23</v>
      </c>
      <c r="L119" s="141">
        <v>6</v>
      </c>
      <c r="M119" s="141">
        <v>0</v>
      </c>
      <c r="N119" s="141">
        <v>10</v>
      </c>
      <c r="O119" s="141">
        <v>261</v>
      </c>
      <c r="P119" s="141">
        <v>710</v>
      </c>
      <c r="Q119" s="142">
        <f t="shared" si="3"/>
        <v>0.36760563380281691</v>
      </c>
    </row>
    <row r="120" spans="1:17" s="30" customFormat="1" ht="14.85" customHeight="1" x14ac:dyDescent="0.25">
      <c r="A120" s="71">
        <v>91</v>
      </c>
      <c r="B120" s="72">
        <v>130</v>
      </c>
      <c r="C120" s="73" t="s">
        <v>138</v>
      </c>
      <c r="D120" s="134">
        <f t="shared" si="2"/>
        <v>22</v>
      </c>
      <c r="E120" s="135">
        <v>68</v>
      </c>
      <c r="F120" s="135">
        <v>19</v>
      </c>
      <c r="G120" s="135">
        <v>3</v>
      </c>
      <c r="H120" s="135">
        <v>38</v>
      </c>
      <c r="I120" s="135">
        <v>90</v>
      </c>
      <c r="J120" s="135">
        <v>2</v>
      </c>
      <c r="K120" s="135">
        <v>20</v>
      </c>
      <c r="L120" s="135">
        <v>6</v>
      </c>
      <c r="M120" s="135">
        <v>0</v>
      </c>
      <c r="N120" s="135">
        <v>4</v>
      </c>
      <c r="O120" s="135">
        <v>250</v>
      </c>
      <c r="P120" s="135">
        <v>710</v>
      </c>
      <c r="Q120" s="136">
        <f t="shared" si="3"/>
        <v>0.352112676056338</v>
      </c>
    </row>
    <row r="121" spans="1:17" s="30" customFormat="1" ht="14.85" customHeight="1" x14ac:dyDescent="0.25">
      <c r="A121" s="65">
        <v>92</v>
      </c>
      <c r="B121" s="66">
        <v>130</v>
      </c>
      <c r="C121" s="67" t="s">
        <v>139</v>
      </c>
      <c r="D121" s="140">
        <f t="shared" si="2"/>
        <v>39</v>
      </c>
      <c r="E121" s="141">
        <v>68</v>
      </c>
      <c r="F121" s="141">
        <v>25</v>
      </c>
      <c r="G121" s="141">
        <v>1</v>
      </c>
      <c r="H121" s="141">
        <v>30</v>
      </c>
      <c r="I121" s="141">
        <v>107</v>
      </c>
      <c r="J121" s="141">
        <v>6</v>
      </c>
      <c r="K121" s="141">
        <v>17</v>
      </c>
      <c r="L121" s="141">
        <v>4</v>
      </c>
      <c r="M121" s="141">
        <v>0</v>
      </c>
      <c r="N121" s="141">
        <v>7</v>
      </c>
      <c r="O121" s="141">
        <v>265</v>
      </c>
      <c r="P121" s="141">
        <v>710</v>
      </c>
      <c r="Q121" s="142">
        <f t="shared" si="3"/>
        <v>0.37323943661971831</v>
      </c>
    </row>
    <row r="122" spans="1:17" s="30" customFormat="1" ht="14.85" customHeight="1" x14ac:dyDescent="0.25">
      <c r="A122" s="71">
        <v>93</v>
      </c>
      <c r="B122" s="72">
        <v>130</v>
      </c>
      <c r="C122" s="73" t="s">
        <v>140</v>
      </c>
      <c r="D122" s="134">
        <f t="shared" si="2"/>
        <v>15</v>
      </c>
      <c r="E122" s="135">
        <v>65</v>
      </c>
      <c r="F122" s="135">
        <v>23</v>
      </c>
      <c r="G122" s="135">
        <v>7</v>
      </c>
      <c r="H122" s="135">
        <v>25</v>
      </c>
      <c r="I122" s="135">
        <v>80</v>
      </c>
      <c r="J122" s="135">
        <v>0</v>
      </c>
      <c r="K122" s="135">
        <v>19</v>
      </c>
      <c r="L122" s="135">
        <v>5</v>
      </c>
      <c r="M122" s="135">
        <v>0</v>
      </c>
      <c r="N122" s="135">
        <v>8</v>
      </c>
      <c r="O122" s="135">
        <v>232</v>
      </c>
      <c r="P122" s="135">
        <v>710</v>
      </c>
      <c r="Q122" s="136">
        <f t="shared" si="3"/>
        <v>0.3267605633802817</v>
      </c>
    </row>
    <row r="123" spans="1:17" s="30" customFormat="1" ht="14.85" customHeight="1" x14ac:dyDescent="0.25">
      <c r="A123" s="59" t="s">
        <v>260</v>
      </c>
      <c r="B123" s="60">
        <v>130</v>
      </c>
      <c r="C123" s="61" t="s">
        <v>15</v>
      </c>
      <c r="D123" s="137">
        <f t="shared" si="2"/>
        <v>135</v>
      </c>
      <c r="E123" s="138">
        <v>387</v>
      </c>
      <c r="F123" s="138">
        <v>142</v>
      </c>
      <c r="G123" s="138">
        <v>23</v>
      </c>
      <c r="H123" s="138">
        <v>214</v>
      </c>
      <c r="I123" s="138">
        <v>522</v>
      </c>
      <c r="J123" s="138">
        <v>10</v>
      </c>
      <c r="K123" s="138">
        <v>131</v>
      </c>
      <c r="L123" s="138">
        <v>31</v>
      </c>
      <c r="M123" s="138">
        <v>1</v>
      </c>
      <c r="N123" s="138">
        <v>44</v>
      </c>
      <c r="O123" s="138">
        <v>1505</v>
      </c>
      <c r="P123" s="138">
        <v>4261</v>
      </c>
      <c r="Q123" s="139">
        <f t="shared" si="3"/>
        <v>0.35320347336306029</v>
      </c>
    </row>
    <row r="124" spans="1:17" s="30" customFormat="1" ht="14.85" customHeight="1" x14ac:dyDescent="0.25">
      <c r="A124" s="71">
        <v>94</v>
      </c>
      <c r="B124" s="72">
        <v>131</v>
      </c>
      <c r="C124" s="73" t="s">
        <v>126</v>
      </c>
      <c r="D124" s="134">
        <f t="shared" si="2"/>
        <v>12</v>
      </c>
      <c r="E124" s="135">
        <v>76</v>
      </c>
      <c r="F124" s="135">
        <v>25</v>
      </c>
      <c r="G124" s="135">
        <v>7</v>
      </c>
      <c r="H124" s="135">
        <v>36</v>
      </c>
      <c r="I124" s="135">
        <v>64</v>
      </c>
      <c r="J124" s="135">
        <v>0</v>
      </c>
      <c r="K124" s="135">
        <v>22</v>
      </c>
      <c r="L124" s="135">
        <v>6</v>
      </c>
      <c r="M124" s="135">
        <v>0</v>
      </c>
      <c r="N124" s="135">
        <v>9</v>
      </c>
      <c r="O124" s="135">
        <v>245</v>
      </c>
      <c r="P124" s="135">
        <v>689</v>
      </c>
      <c r="Q124" s="136">
        <f t="shared" si="3"/>
        <v>0.35558780841799709</v>
      </c>
    </row>
    <row r="125" spans="1:17" s="30" customFormat="1" ht="14.85" customHeight="1" x14ac:dyDescent="0.25">
      <c r="A125" s="65">
        <v>95</v>
      </c>
      <c r="B125" s="66">
        <v>131</v>
      </c>
      <c r="C125" s="67" t="s">
        <v>128</v>
      </c>
      <c r="D125" s="140">
        <f t="shared" si="2"/>
        <v>14</v>
      </c>
      <c r="E125" s="141">
        <v>85</v>
      </c>
      <c r="F125" s="141">
        <v>26</v>
      </c>
      <c r="G125" s="141">
        <v>7</v>
      </c>
      <c r="H125" s="141">
        <v>35</v>
      </c>
      <c r="I125" s="141">
        <v>71</v>
      </c>
      <c r="J125" s="141">
        <v>1</v>
      </c>
      <c r="K125" s="141">
        <v>27</v>
      </c>
      <c r="L125" s="141">
        <v>4</v>
      </c>
      <c r="M125" s="141">
        <v>0</v>
      </c>
      <c r="N125" s="141">
        <v>6</v>
      </c>
      <c r="O125" s="141">
        <v>262</v>
      </c>
      <c r="P125" s="141">
        <v>689</v>
      </c>
      <c r="Q125" s="142">
        <f t="shared" si="3"/>
        <v>0.3802612481857765</v>
      </c>
    </row>
    <row r="126" spans="1:17" s="30" customFormat="1" ht="14.85" customHeight="1" x14ac:dyDescent="0.25">
      <c r="A126" s="71">
        <v>96</v>
      </c>
      <c r="B126" s="72">
        <v>131</v>
      </c>
      <c r="C126" s="73" t="s">
        <v>129</v>
      </c>
      <c r="D126" s="134">
        <f t="shared" si="2"/>
        <v>16</v>
      </c>
      <c r="E126" s="135">
        <v>96</v>
      </c>
      <c r="F126" s="135">
        <v>20</v>
      </c>
      <c r="G126" s="135">
        <v>8</v>
      </c>
      <c r="H126" s="135">
        <v>36</v>
      </c>
      <c r="I126" s="135">
        <v>80</v>
      </c>
      <c r="J126" s="135">
        <v>0</v>
      </c>
      <c r="K126" s="135">
        <v>29</v>
      </c>
      <c r="L126" s="135">
        <v>6</v>
      </c>
      <c r="M126" s="135">
        <v>0</v>
      </c>
      <c r="N126" s="135">
        <v>8</v>
      </c>
      <c r="O126" s="135">
        <v>283</v>
      </c>
      <c r="P126" s="135">
        <v>688</v>
      </c>
      <c r="Q126" s="136">
        <f t="shared" si="3"/>
        <v>0.41133720930232559</v>
      </c>
    </row>
    <row r="127" spans="1:17" s="30" customFormat="1" ht="14.85" customHeight="1" x14ac:dyDescent="0.25">
      <c r="A127" s="59" t="s">
        <v>260</v>
      </c>
      <c r="B127" s="60">
        <v>131</v>
      </c>
      <c r="C127" s="61" t="s">
        <v>12</v>
      </c>
      <c r="D127" s="137">
        <f t="shared" si="2"/>
        <v>42</v>
      </c>
      <c r="E127" s="138">
        <v>257</v>
      </c>
      <c r="F127" s="138">
        <v>71</v>
      </c>
      <c r="G127" s="138">
        <v>22</v>
      </c>
      <c r="H127" s="138">
        <v>107</v>
      </c>
      <c r="I127" s="138">
        <v>215</v>
      </c>
      <c r="J127" s="138">
        <v>1</v>
      </c>
      <c r="K127" s="138">
        <v>78</v>
      </c>
      <c r="L127" s="138">
        <v>16</v>
      </c>
      <c r="M127" s="138">
        <v>0</v>
      </c>
      <c r="N127" s="138">
        <v>23</v>
      </c>
      <c r="O127" s="138">
        <v>790</v>
      </c>
      <c r="P127" s="138">
        <v>2066</v>
      </c>
      <c r="Q127" s="139">
        <f t="shared" si="3"/>
        <v>0.3823814133591481</v>
      </c>
    </row>
    <row r="128" spans="1:17" s="30" customFormat="1" ht="14.85" customHeight="1" x14ac:dyDescent="0.25">
      <c r="A128" s="71">
        <v>97</v>
      </c>
      <c r="B128" s="72">
        <v>132</v>
      </c>
      <c r="C128" s="73" t="s">
        <v>126</v>
      </c>
      <c r="D128" s="134">
        <f t="shared" si="2"/>
        <v>32</v>
      </c>
      <c r="E128" s="135">
        <v>76</v>
      </c>
      <c r="F128" s="135">
        <v>23</v>
      </c>
      <c r="G128" s="135">
        <v>6</v>
      </c>
      <c r="H128" s="135">
        <v>35</v>
      </c>
      <c r="I128" s="135">
        <v>108</v>
      </c>
      <c r="J128" s="135">
        <v>0</v>
      </c>
      <c r="K128" s="135">
        <v>26</v>
      </c>
      <c r="L128" s="135">
        <v>10</v>
      </c>
      <c r="M128" s="135">
        <v>0</v>
      </c>
      <c r="N128" s="135">
        <v>5</v>
      </c>
      <c r="O128" s="135">
        <v>289</v>
      </c>
      <c r="P128" s="135">
        <v>723</v>
      </c>
      <c r="Q128" s="136">
        <f t="shared" si="3"/>
        <v>0.39972337482710929</v>
      </c>
    </row>
    <row r="129" spans="1:17" s="30" customFormat="1" ht="14.85" customHeight="1" x14ac:dyDescent="0.25">
      <c r="A129" s="65">
        <v>98</v>
      </c>
      <c r="B129" s="66">
        <v>132</v>
      </c>
      <c r="C129" s="67" t="s">
        <v>128</v>
      </c>
      <c r="D129" s="140">
        <f t="shared" si="2"/>
        <v>29</v>
      </c>
      <c r="E129" s="141">
        <v>91</v>
      </c>
      <c r="F129" s="141">
        <v>23</v>
      </c>
      <c r="G129" s="141">
        <v>6</v>
      </c>
      <c r="H129" s="141">
        <v>34</v>
      </c>
      <c r="I129" s="141">
        <v>62</v>
      </c>
      <c r="J129" s="141">
        <v>0</v>
      </c>
      <c r="K129" s="141">
        <v>20</v>
      </c>
      <c r="L129" s="141">
        <v>11</v>
      </c>
      <c r="M129" s="141">
        <v>0</v>
      </c>
      <c r="N129" s="141">
        <v>14</v>
      </c>
      <c r="O129" s="141">
        <v>261</v>
      </c>
      <c r="P129" s="141">
        <v>722</v>
      </c>
      <c r="Q129" s="142">
        <f t="shared" si="3"/>
        <v>0.36149584487534625</v>
      </c>
    </row>
    <row r="130" spans="1:17" s="30" customFormat="1" ht="14.85" customHeight="1" x14ac:dyDescent="0.25">
      <c r="A130" s="71">
        <v>99</v>
      </c>
      <c r="B130" s="72">
        <v>132</v>
      </c>
      <c r="C130" s="73" t="s">
        <v>129</v>
      </c>
      <c r="D130" s="134">
        <f t="shared" si="2"/>
        <v>2</v>
      </c>
      <c r="E130" s="135">
        <v>79</v>
      </c>
      <c r="F130" s="135">
        <v>31</v>
      </c>
      <c r="G130" s="135">
        <v>11</v>
      </c>
      <c r="H130" s="135">
        <v>23</v>
      </c>
      <c r="I130" s="135">
        <v>81</v>
      </c>
      <c r="J130" s="135">
        <v>0</v>
      </c>
      <c r="K130" s="135">
        <v>22</v>
      </c>
      <c r="L130" s="135">
        <v>6</v>
      </c>
      <c r="M130" s="135">
        <v>1</v>
      </c>
      <c r="N130" s="135">
        <v>12</v>
      </c>
      <c r="O130" s="135">
        <v>266</v>
      </c>
      <c r="P130" s="135">
        <v>722</v>
      </c>
      <c r="Q130" s="136">
        <f t="shared" si="3"/>
        <v>0.36842105263157893</v>
      </c>
    </row>
    <row r="131" spans="1:17" s="30" customFormat="1" ht="14.85" customHeight="1" x14ac:dyDescent="0.25">
      <c r="A131" s="59" t="s">
        <v>260</v>
      </c>
      <c r="B131" s="60">
        <v>132</v>
      </c>
      <c r="C131" s="61" t="s">
        <v>12</v>
      </c>
      <c r="D131" s="137">
        <f t="shared" si="2"/>
        <v>5</v>
      </c>
      <c r="E131" s="138">
        <v>246</v>
      </c>
      <c r="F131" s="138">
        <v>77</v>
      </c>
      <c r="G131" s="138">
        <v>23</v>
      </c>
      <c r="H131" s="138">
        <v>92</v>
      </c>
      <c r="I131" s="138">
        <v>251</v>
      </c>
      <c r="J131" s="138">
        <v>0</v>
      </c>
      <c r="K131" s="138">
        <v>68</v>
      </c>
      <c r="L131" s="138">
        <v>27</v>
      </c>
      <c r="M131" s="138">
        <v>1</v>
      </c>
      <c r="N131" s="138">
        <v>31</v>
      </c>
      <c r="O131" s="138">
        <v>816</v>
      </c>
      <c r="P131" s="138">
        <v>2167</v>
      </c>
      <c r="Q131" s="139">
        <f t="shared" si="3"/>
        <v>0.37655745269958468</v>
      </c>
    </row>
    <row r="132" spans="1:17" s="30" customFormat="1" ht="14.85" customHeight="1" x14ac:dyDescent="0.25">
      <c r="A132" s="71">
        <v>100</v>
      </c>
      <c r="B132" s="72">
        <v>133</v>
      </c>
      <c r="C132" s="73" t="s">
        <v>126</v>
      </c>
      <c r="D132" s="134">
        <f t="shared" si="2"/>
        <v>7</v>
      </c>
      <c r="E132" s="135">
        <v>77</v>
      </c>
      <c r="F132" s="135">
        <v>25</v>
      </c>
      <c r="G132" s="135">
        <v>8</v>
      </c>
      <c r="H132" s="135">
        <v>28</v>
      </c>
      <c r="I132" s="135">
        <v>84</v>
      </c>
      <c r="J132" s="135">
        <v>2</v>
      </c>
      <c r="K132" s="135">
        <v>15</v>
      </c>
      <c r="L132" s="135">
        <v>8</v>
      </c>
      <c r="M132" s="135">
        <v>1</v>
      </c>
      <c r="N132" s="135">
        <v>5</v>
      </c>
      <c r="O132" s="135">
        <v>253</v>
      </c>
      <c r="P132" s="135">
        <v>740</v>
      </c>
      <c r="Q132" s="136">
        <f t="shared" si="3"/>
        <v>0.3418918918918919</v>
      </c>
    </row>
    <row r="133" spans="1:17" s="30" customFormat="1" ht="14.85" customHeight="1" x14ac:dyDescent="0.25">
      <c r="A133" s="65">
        <v>101</v>
      </c>
      <c r="B133" s="66">
        <v>133</v>
      </c>
      <c r="C133" s="67" t="s">
        <v>128</v>
      </c>
      <c r="D133" s="140">
        <f t="shared" si="2"/>
        <v>11</v>
      </c>
      <c r="E133" s="141">
        <v>82</v>
      </c>
      <c r="F133" s="141">
        <v>27</v>
      </c>
      <c r="G133" s="141">
        <v>5</v>
      </c>
      <c r="H133" s="141">
        <v>20</v>
      </c>
      <c r="I133" s="141">
        <v>71</v>
      </c>
      <c r="J133" s="141">
        <v>2</v>
      </c>
      <c r="K133" s="141">
        <v>23</v>
      </c>
      <c r="L133" s="141">
        <v>8</v>
      </c>
      <c r="M133" s="141">
        <v>0</v>
      </c>
      <c r="N133" s="141">
        <v>10</v>
      </c>
      <c r="O133" s="141">
        <v>248</v>
      </c>
      <c r="P133" s="141">
        <v>739</v>
      </c>
      <c r="Q133" s="142">
        <f t="shared" si="3"/>
        <v>0.33558863328822736</v>
      </c>
    </row>
    <row r="134" spans="1:17" s="30" customFormat="1" ht="14.85" customHeight="1" x14ac:dyDescent="0.25">
      <c r="A134" s="71">
        <v>102</v>
      </c>
      <c r="B134" s="72">
        <v>133</v>
      </c>
      <c r="C134" s="73" t="s">
        <v>129</v>
      </c>
      <c r="D134" s="134">
        <f t="shared" si="2"/>
        <v>12</v>
      </c>
      <c r="E134" s="135">
        <v>82</v>
      </c>
      <c r="F134" s="135">
        <v>21</v>
      </c>
      <c r="G134" s="135">
        <v>6</v>
      </c>
      <c r="H134" s="135">
        <v>32</v>
      </c>
      <c r="I134" s="135">
        <v>94</v>
      </c>
      <c r="J134" s="135">
        <v>0</v>
      </c>
      <c r="K134" s="135">
        <v>16</v>
      </c>
      <c r="L134" s="135">
        <v>9</v>
      </c>
      <c r="M134" s="135">
        <v>0</v>
      </c>
      <c r="N134" s="135">
        <v>10</v>
      </c>
      <c r="O134" s="135">
        <v>270</v>
      </c>
      <c r="P134" s="135">
        <v>739</v>
      </c>
      <c r="Q134" s="136">
        <f t="shared" si="3"/>
        <v>0.36535859269282817</v>
      </c>
    </row>
    <row r="135" spans="1:17" s="30" customFormat="1" ht="14.85" customHeight="1" x14ac:dyDescent="0.25">
      <c r="A135" s="59" t="s">
        <v>260</v>
      </c>
      <c r="B135" s="60">
        <v>133</v>
      </c>
      <c r="C135" s="61" t="s">
        <v>12</v>
      </c>
      <c r="D135" s="137">
        <f t="shared" si="2"/>
        <v>8</v>
      </c>
      <c r="E135" s="138">
        <v>241</v>
      </c>
      <c r="F135" s="138">
        <v>73</v>
      </c>
      <c r="G135" s="138">
        <v>19</v>
      </c>
      <c r="H135" s="138">
        <v>80</v>
      </c>
      <c r="I135" s="138">
        <v>249</v>
      </c>
      <c r="J135" s="138">
        <v>4</v>
      </c>
      <c r="K135" s="138">
        <v>54</v>
      </c>
      <c r="L135" s="138">
        <v>25</v>
      </c>
      <c r="M135" s="138">
        <v>1</v>
      </c>
      <c r="N135" s="138">
        <v>25</v>
      </c>
      <c r="O135" s="138">
        <v>771</v>
      </c>
      <c r="P135" s="138">
        <v>2218</v>
      </c>
      <c r="Q135" s="139">
        <f t="shared" si="3"/>
        <v>0.34761045987376016</v>
      </c>
    </row>
    <row r="136" spans="1:17" s="30" customFormat="1" ht="14.85" customHeight="1" x14ac:dyDescent="0.25">
      <c r="A136" s="71">
        <v>103</v>
      </c>
      <c r="B136" s="72">
        <v>134</v>
      </c>
      <c r="C136" s="73" t="s">
        <v>126</v>
      </c>
      <c r="D136" s="134">
        <f t="shared" si="2"/>
        <v>7</v>
      </c>
      <c r="E136" s="135">
        <v>74</v>
      </c>
      <c r="F136" s="135">
        <v>13</v>
      </c>
      <c r="G136" s="135">
        <v>3</v>
      </c>
      <c r="H136" s="135">
        <v>31</v>
      </c>
      <c r="I136" s="135">
        <v>67</v>
      </c>
      <c r="J136" s="135">
        <v>2</v>
      </c>
      <c r="K136" s="135">
        <v>24</v>
      </c>
      <c r="L136" s="135">
        <v>7</v>
      </c>
      <c r="M136" s="135">
        <v>0</v>
      </c>
      <c r="N136" s="135">
        <v>8</v>
      </c>
      <c r="O136" s="135">
        <v>229</v>
      </c>
      <c r="P136" s="135">
        <v>607</v>
      </c>
      <c r="Q136" s="136">
        <f t="shared" si="3"/>
        <v>0.3772652388797364</v>
      </c>
    </row>
    <row r="137" spans="1:17" s="30" customFormat="1" ht="14.85" customHeight="1" x14ac:dyDescent="0.25">
      <c r="A137" s="65">
        <v>104</v>
      </c>
      <c r="B137" s="66">
        <v>134</v>
      </c>
      <c r="C137" s="67" t="s">
        <v>128</v>
      </c>
      <c r="D137" s="140">
        <f t="shared" ref="D137:D200" si="4">(LARGE(E137:N137,1)-LARGE(E137:N137,2))</f>
        <v>16</v>
      </c>
      <c r="E137" s="141">
        <v>50</v>
      </c>
      <c r="F137" s="141">
        <v>22</v>
      </c>
      <c r="G137" s="141">
        <v>2</v>
      </c>
      <c r="H137" s="141">
        <v>29</v>
      </c>
      <c r="I137" s="141">
        <v>66</v>
      </c>
      <c r="J137" s="141">
        <v>1</v>
      </c>
      <c r="K137" s="141">
        <v>26</v>
      </c>
      <c r="L137" s="141">
        <v>8</v>
      </c>
      <c r="M137" s="141">
        <v>0</v>
      </c>
      <c r="N137" s="141">
        <v>7</v>
      </c>
      <c r="O137" s="141">
        <v>211</v>
      </c>
      <c r="P137" s="141">
        <v>606</v>
      </c>
      <c r="Q137" s="142">
        <f t="shared" ref="Q137:Q200" si="5">O137/P137</f>
        <v>0.34818481848184818</v>
      </c>
    </row>
    <row r="138" spans="1:17" s="30" customFormat="1" ht="14.85" customHeight="1" x14ac:dyDescent="0.25">
      <c r="A138" s="59" t="s">
        <v>260</v>
      </c>
      <c r="B138" s="60">
        <v>134</v>
      </c>
      <c r="C138" s="61" t="s">
        <v>11</v>
      </c>
      <c r="D138" s="137">
        <f t="shared" si="4"/>
        <v>9</v>
      </c>
      <c r="E138" s="138">
        <v>124</v>
      </c>
      <c r="F138" s="138">
        <v>35</v>
      </c>
      <c r="G138" s="138">
        <v>5</v>
      </c>
      <c r="H138" s="138">
        <v>60</v>
      </c>
      <c r="I138" s="138">
        <v>133</v>
      </c>
      <c r="J138" s="138">
        <v>3</v>
      </c>
      <c r="K138" s="138">
        <v>50</v>
      </c>
      <c r="L138" s="138">
        <v>15</v>
      </c>
      <c r="M138" s="138">
        <v>0</v>
      </c>
      <c r="N138" s="138">
        <v>15</v>
      </c>
      <c r="O138" s="138">
        <v>440</v>
      </c>
      <c r="P138" s="138">
        <v>1213</v>
      </c>
      <c r="Q138" s="139">
        <f t="shared" si="5"/>
        <v>0.36273701566364386</v>
      </c>
    </row>
    <row r="139" spans="1:17" s="30" customFormat="1" ht="14.85" customHeight="1" x14ac:dyDescent="0.25">
      <c r="A139" s="65">
        <v>105</v>
      </c>
      <c r="B139" s="66">
        <v>135</v>
      </c>
      <c r="C139" s="67" t="s">
        <v>126</v>
      </c>
      <c r="D139" s="140">
        <f t="shared" si="4"/>
        <v>42</v>
      </c>
      <c r="E139" s="141">
        <v>122</v>
      </c>
      <c r="F139" s="141">
        <v>27</v>
      </c>
      <c r="G139" s="141">
        <v>10</v>
      </c>
      <c r="H139" s="141">
        <v>32</v>
      </c>
      <c r="I139" s="141">
        <v>80</v>
      </c>
      <c r="J139" s="141">
        <v>0</v>
      </c>
      <c r="K139" s="141">
        <v>16</v>
      </c>
      <c r="L139" s="141">
        <v>7</v>
      </c>
      <c r="M139" s="141">
        <v>0</v>
      </c>
      <c r="N139" s="141">
        <v>2</v>
      </c>
      <c r="O139" s="141">
        <v>296</v>
      </c>
      <c r="P139" s="141">
        <v>728</v>
      </c>
      <c r="Q139" s="142">
        <f t="shared" si="5"/>
        <v>0.40659340659340659</v>
      </c>
    </row>
    <row r="140" spans="1:17" s="30" customFormat="1" ht="14.85" customHeight="1" x14ac:dyDescent="0.25">
      <c r="A140" s="71">
        <v>106</v>
      </c>
      <c r="B140" s="72">
        <v>135</v>
      </c>
      <c r="C140" s="73" t="s">
        <v>128</v>
      </c>
      <c r="D140" s="134">
        <f t="shared" si="4"/>
        <v>23</v>
      </c>
      <c r="E140" s="135">
        <v>93</v>
      </c>
      <c r="F140" s="135">
        <v>21</v>
      </c>
      <c r="G140" s="135">
        <v>8</v>
      </c>
      <c r="H140" s="135">
        <v>28</v>
      </c>
      <c r="I140" s="135">
        <v>70</v>
      </c>
      <c r="J140" s="135">
        <v>1</v>
      </c>
      <c r="K140" s="135">
        <v>26</v>
      </c>
      <c r="L140" s="135">
        <v>3</v>
      </c>
      <c r="M140" s="135">
        <v>0</v>
      </c>
      <c r="N140" s="135">
        <v>6</v>
      </c>
      <c r="O140" s="135">
        <v>256</v>
      </c>
      <c r="P140" s="135">
        <v>727</v>
      </c>
      <c r="Q140" s="136">
        <f t="shared" si="5"/>
        <v>0.35213204951856947</v>
      </c>
    </row>
    <row r="141" spans="1:17" s="30" customFormat="1" ht="14.85" customHeight="1" x14ac:dyDescent="0.25">
      <c r="A141" s="65">
        <v>107</v>
      </c>
      <c r="B141" s="66">
        <v>135</v>
      </c>
      <c r="C141" s="67" t="s">
        <v>129</v>
      </c>
      <c r="D141" s="140">
        <f t="shared" si="4"/>
        <v>44</v>
      </c>
      <c r="E141" s="141">
        <v>99</v>
      </c>
      <c r="F141" s="141">
        <v>30</v>
      </c>
      <c r="G141" s="141">
        <v>2</v>
      </c>
      <c r="H141" s="141">
        <v>37</v>
      </c>
      <c r="I141" s="141">
        <v>55</v>
      </c>
      <c r="J141" s="141">
        <v>1</v>
      </c>
      <c r="K141" s="141">
        <v>36</v>
      </c>
      <c r="L141" s="141">
        <v>6</v>
      </c>
      <c r="M141" s="141">
        <v>0</v>
      </c>
      <c r="N141" s="141">
        <v>8</v>
      </c>
      <c r="O141" s="141">
        <v>274</v>
      </c>
      <c r="P141" s="141">
        <v>727</v>
      </c>
      <c r="Q141" s="142">
        <f t="shared" si="5"/>
        <v>0.37689133425034388</v>
      </c>
    </row>
    <row r="142" spans="1:17" s="30" customFormat="1" ht="14.85" customHeight="1" x14ac:dyDescent="0.25">
      <c r="A142" s="59" t="s">
        <v>260</v>
      </c>
      <c r="B142" s="60">
        <v>135</v>
      </c>
      <c r="C142" s="61" t="s">
        <v>12</v>
      </c>
      <c r="D142" s="137">
        <f t="shared" si="4"/>
        <v>109</v>
      </c>
      <c r="E142" s="138">
        <v>314</v>
      </c>
      <c r="F142" s="138">
        <v>78</v>
      </c>
      <c r="G142" s="138">
        <v>20</v>
      </c>
      <c r="H142" s="138">
        <v>97</v>
      </c>
      <c r="I142" s="138">
        <v>205</v>
      </c>
      <c r="J142" s="138">
        <v>2</v>
      </c>
      <c r="K142" s="138">
        <v>78</v>
      </c>
      <c r="L142" s="138">
        <v>16</v>
      </c>
      <c r="M142" s="138">
        <v>0</v>
      </c>
      <c r="N142" s="138">
        <v>16</v>
      </c>
      <c r="O142" s="138">
        <v>826</v>
      </c>
      <c r="P142" s="138">
        <v>2182</v>
      </c>
      <c r="Q142" s="139">
        <f t="shared" si="5"/>
        <v>0.3785517873510541</v>
      </c>
    </row>
    <row r="143" spans="1:17" s="30" customFormat="1" ht="14.85" customHeight="1" x14ac:dyDescent="0.25">
      <c r="A143" s="65">
        <v>108</v>
      </c>
      <c r="B143" s="66">
        <v>136</v>
      </c>
      <c r="C143" s="67" t="s">
        <v>126</v>
      </c>
      <c r="D143" s="140">
        <f t="shared" si="4"/>
        <v>50</v>
      </c>
      <c r="E143" s="141">
        <v>66</v>
      </c>
      <c r="F143" s="141">
        <v>15</v>
      </c>
      <c r="G143" s="141">
        <v>6</v>
      </c>
      <c r="H143" s="141">
        <v>46</v>
      </c>
      <c r="I143" s="141">
        <v>116</v>
      </c>
      <c r="J143" s="141">
        <v>2</v>
      </c>
      <c r="K143" s="141">
        <v>13</v>
      </c>
      <c r="L143" s="141">
        <v>4</v>
      </c>
      <c r="M143" s="141">
        <v>0</v>
      </c>
      <c r="N143" s="141">
        <v>4</v>
      </c>
      <c r="O143" s="141">
        <v>272</v>
      </c>
      <c r="P143" s="141">
        <v>645</v>
      </c>
      <c r="Q143" s="142">
        <f t="shared" si="5"/>
        <v>0.42170542635658914</v>
      </c>
    </row>
    <row r="144" spans="1:17" s="30" customFormat="1" ht="14.85" customHeight="1" x14ac:dyDescent="0.25">
      <c r="A144" s="71">
        <v>109</v>
      </c>
      <c r="B144" s="72">
        <v>136</v>
      </c>
      <c r="C144" s="73" t="s">
        <v>128</v>
      </c>
      <c r="D144" s="134">
        <f t="shared" si="4"/>
        <v>29</v>
      </c>
      <c r="E144" s="135">
        <v>72</v>
      </c>
      <c r="F144" s="135">
        <v>24</v>
      </c>
      <c r="G144" s="135">
        <v>5</v>
      </c>
      <c r="H144" s="135">
        <v>37</v>
      </c>
      <c r="I144" s="135">
        <v>101</v>
      </c>
      <c r="J144" s="135">
        <v>2</v>
      </c>
      <c r="K144" s="135">
        <v>15</v>
      </c>
      <c r="L144" s="135">
        <v>7</v>
      </c>
      <c r="M144" s="135">
        <v>0</v>
      </c>
      <c r="N144" s="135">
        <v>5</v>
      </c>
      <c r="O144" s="135">
        <v>268</v>
      </c>
      <c r="P144" s="135">
        <v>645</v>
      </c>
      <c r="Q144" s="136">
        <f t="shared" si="5"/>
        <v>0.41550387596899224</v>
      </c>
    </row>
    <row r="145" spans="1:17" s="30" customFormat="1" ht="14.85" customHeight="1" x14ac:dyDescent="0.25">
      <c r="A145" s="65">
        <v>110</v>
      </c>
      <c r="B145" s="66">
        <v>136</v>
      </c>
      <c r="C145" s="67" t="s">
        <v>129</v>
      </c>
      <c r="D145" s="140">
        <f t="shared" si="4"/>
        <v>55</v>
      </c>
      <c r="E145" s="141">
        <v>64</v>
      </c>
      <c r="F145" s="141">
        <v>30</v>
      </c>
      <c r="G145" s="141">
        <v>4</v>
      </c>
      <c r="H145" s="141">
        <v>56</v>
      </c>
      <c r="I145" s="141">
        <v>119</v>
      </c>
      <c r="J145" s="141">
        <v>0</v>
      </c>
      <c r="K145" s="141">
        <v>20</v>
      </c>
      <c r="L145" s="141">
        <v>5</v>
      </c>
      <c r="M145" s="141">
        <v>0</v>
      </c>
      <c r="N145" s="141">
        <v>9</v>
      </c>
      <c r="O145" s="141">
        <v>307</v>
      </c>
      <c r="P145" s="141">
        <v>644</v>
      </c>
      <c r="Q145" s="142">
        <f t="shared" si="5"/>
        <v>0.47670807453416147</v>
      </c>
    </row>
    <row r="146" spans="1:17" s="30" customFormat="1" ht="14.85" customHeight="1" x14ac:dyDescent="0.25">
      <c r="A146" s="59" t="s">
        <v>260</v>
      </c>
      <c r="B146" s="60">
        <v>136</v>
      </c>
      <c r="C146" s="61" t="s">
        <v>12</v>
      </c>
      <c r="D146" s="137">
        <f t="shared" si="4"/>
        <v>134</v>
      </c>
      <c r="E146" s="138">
        <v>202</v>
      </c>
      <c r="F146" s="138">
        <v>69</v>
      </c>
      <c r="G146" s="138">
        <v>15</v>
      </c>
      <c r="H146" s="138">
        <v>139</v>
      </c>
      <c r="I146" s="138">
        <v>336</v>
      </c>
      <c r="J146" s="138">
        <v>4</v>
      </c>
      <c r="K146" s="138">
        <v>48</v>
      </c>
      <c r="L146" s="138">
        <v>16</v>
      </c>
      <c r="M146" s="138">
        <v>0</v>
      </c>
      <c r="N146" s="138">
        <v>18</v>
      </c>
      <c r="O146" s="138">
        <v>847</v>
      </c>
      <c r="P146" s="138">
        <v>1934</v>
      </c>
      <c r="Q146" s="139">
        <f t="shared" si="5"/>
        <v>0.43795243019648394</v>
      </c>
    </row>
    <row r="147" spans="1:17" s="30" customFormat="1" ht="14.85" customHeight="1" x14ac:dyDescent="0.25">
      <c r="A147" s="65">
        <v>111</v>
      </c>
      <c r="B147" s="66">
        <v>137</v>
      </c>
      <c r="C147" s="67" t="s">
        <v>126</v>
      </c>
      <c r="D147" s="140">
        <f t="shared" si="4"/>
        <v>52</v>
      </c>
      <c r="E147" s="141">
        <v>146</v>
      </c>
      <c r="F147" s="141">
        <v>14</v>
      </c>
      <c r="G147" s="141">
        <v>13</v>
      </c>
      <c r="H147" s="141">
        <v>31</v>
      </c>
      <c r="I147" s="141">
        <v>94</v>
      </c>
      <c r="J147" s="141">
        <v>1</v>
      </c>
      <c r="K147" s="141">
        <v>27</v>
      </c>
      <c r="L147" s="141">
        <v>13</v>
      </c>
      <c r="M147" s="141">
        <v>0</v>
      </c>
      <c r="N147" s="141">
        <v>4</v>
      </c>
      <c r="O147" s="141">
        <v>343</v>
      </c>
      <c r="P147" s="141">
        <v>671</v>
      </c>
      <c r="Q147" s="142">
        <f t="shared" si="5"/>
        <v>0.51117734724292097</v>
      </c>
    </row>
    <row r="148" spans="1:17" s="30" customFormat="1" ht="14.85" customHeight="1" x14ac:dyDescent="0.25">
      <c r="A148" s="71">
        <v>112</v>
      </c>
      <c r="B148" s="72">
        <v>137</v>
      </c>
      <c r="C148" s="73" t="s">
        <v>128</v>
      </c>
      <c r="D148" s="134">
        <f t="shared" si="4"/>
        <v>83</v>
      </c>
      <c r="E148" s="135">
        <v>185</v>
      </c>
      <c r="F148" s="135">
        <v>16</v>
      </c>
      <c r="G148" s="135">
        <v>4</v>
      </c>
      <c r="H148" s="135">
        <v>25</v>
      </c>
      <c r="I148" s="135">
        <v>102</v>
      </c>
      <c r="J148" s="135">
        <v>1</v>
      </c>
      <c r="K148" s="135">
        <v>20</v>
      </c>
      <c r="L148" s="135">
        <v>8</v>
      </c>
      <c r="M148" s="135">
        <v>0</v>
      </c>
      <c r="N148" s="135">
        <v>8</v>
      </c>
      <c r="O148" s="135">
        <v>369</v>
      </c>
      <c r="P148" s="135">
        <v>671</v>
      </c>
      <c r="Q148" s="136">
        <f t="shared" si="5"/>
        <v>0.54992548435171384</v>
      </c>
    </row>
    <row r="149" spans="1:17" s="30" customFormat="1" ht="14.85" customHeight="1" x14ac:dyDescent="0.25">
      <c r="A149" s="65">
        <v>113</v>
      </c>
      <c r="B149" s="66">
        <v>137</v>
      </c>
      <c r="C149" s="67" t="s">
        <v>129</v>
      </c>
      <c r="D149" s="140">
        <f t="shared" si="4"/>
        <v>61</v>
      </c>
      <c r="E149" s="141">
        <v>146</v>
      </c>
      <c r="F149" s="141">
        <v>18</v>
      </c>
      <c r="G149" s="141">
        <v>9</v>
      </c>
      <c r="H149" s="141">
        <v>26</v>
      </c>
      <c r="I149" s="141">
        <v>85</v>
      </c>
      <c r="J149" s="141">
        <v>1</v>
      </c>
      <c r="K149" s="141">
        <v>29</v>
      </c>
      <c r="L149" s="141">
        <v>7</v>
      </c>
      <c r="M149" s="141">
        <v>0</v>
      </c>
      <c r="N149" s="141">
        <v>10</v>
      </c>
      <c r="O149" s="141">
        <v>331</v>
      </c>
      <c r="P149" s="141">
        <v>670</v>
      </c>
      <c r="Q149" s="142">
        <f t="shared" si="5"/>
        <v>0.49402985074626865</v>
      </c>
    </row>
    <row r="150" spans="1:17" s="30" customFormat="1" ht="14.85" customHeight="1" x14ac:dyDescent="0.25">
      <c r="A150" s="71">
        <v>114</v>
      </c>
      <c r="B150" s="72">
        <v>137</v>
      </c>
      <c r="C150" s="73" t="s">
        <v>138</v>
      </c>
      <c r="D150" s="134">
        <f t="shared" si="4"/>
        <v>65</v>
      </c>
      <c r="E150" s="135">
        <v>168</v>
      </c>
      <c r="F150" s="135">
        <v>18</v>
      </c>
      <c r="G150" s="135">
        <v>11</v>
      </c>
      <c r="H150" s="135">
        <v>39</v>
      </c>
      <c r="I150" s="135">
        <v>103</v>
      </c>
      <c r="J150" s="135">
        <v>0</v>
      </c>
      <c r="K150" s="135">
        <v>14</v>
      </c>
      <c r="L150" s="135">
        <v>9</v>
      </c>
      <c r="M150" s="135">
        <v>0</v>
      </c>
      <c r="N150" s="135">
        <v>4</v>
      </c>
      <c r="O150" s="135">
        <v>366</v>
      </c>
      <c r="P150" s="135">
        <v>670</v>
      </c>
      <c r="Q150" s="136">
        <f t="shared" si="5"/>
        <v>0.54626865671641789</v>
      </c>
    </row>
    <row r="151" spans="1:17" s="30" customFormat="1" ht="14.25" customHeight="1" x14ac:dyDescent="0.25">
      <c r="A151" s="59" t="s">
        <v>260</v>
      </c>
      <c r="B151" s="60">
        <v>137</v>
      </c>
      <c r="C151" s="61" t="s">
        <v>13</v>
      </c>
      <c r="D151" s="137">
        <f t="shared" si="4"/>
        <v>261</v>
      </c>
      <c r="E151" s="138">
        <v>645</v>
      </c>
      <c r="F151" s="138">
        <v>66</v>
      </c>
      <c r="G151" s="138">
        <v>37</v>
      </c>
      <c r="H151" s="138">
        <v>121</v>
      </c>
      <c r="I151" s="138">
        <v>384</v>
      </c>
      <c r="J151" s="138">
        <v>3</v>
      </c>
      <c r="K151" s="138">
        <v>90</v>
      </c>
      <c r="L151" s="138">
        <v>37</v>
      </c>
      <c r="M151" s="138">
        <v>0</v>
      </c>
      <c r="N151" s="138">
        <v>26</v>
      </c>
      <c r="O151" s="138">
        <v>1409</v>
      </c>
      <c r="P151" s="138">
        <v>2682</v>
      </c>
      <c r="Q151" s="139">
        <f t="shared" si="5"/>
        <v>0.52535421327367637</v>
      </c>
    </row>
    <row r="152" spans="1:17" s="30" customFormat="1" ht="15.6" customHeight="1" x14ac:dyDescent="0.25">
      <c r="A152" s="71">
        <v>115</v>
      </c>
      <c r="B152" s="72">
        <v>138</v>
      </c>
      <c r="C152" s="73" t="s">
        <v>126</v>
      </c>
      <c r="D152" s="134">
        <f t="shared" si="4"/>
        <v>83</v>
      </c>
      <c r="E152" s="135">
        <v>188</v>
      </c>
      <c r="F152" s="135">
        <v>13</v>
      </c>
      <c r="G152" s="135">
        <v>4</v>
      </c>
      <c r="H152" s="135">
        <v>16</v>
      </c>
      <c r="I152" s="135">
        <v>105</v>
      </c>
      <c r="J152" s="135">
        <v>2</v>
      </c>
      <c r="K152" s="135">
        <v>20</v>
      </c>
      <c r="L152" s="135">
        <v>13</v>
      </c>
      <c r="M152" s="135">
        <v>0</v>
      </c>
      <c r="N152" s="135">
        <v>7</v>
      </c>
      <c r="O152" s="135">
        <v>368</v>
      </c>
      <c r="P152" s="135">
        <v>675</v>
      </c>
      <c r="Q152" s="136">
        <f t="shared" si="5"/>
        <v>0.54518518518518522</v>
      </c>
    </row>
    <row r="153" spans="1:17" s="30" customFormat="1" ht="15.6" customHeight="1" x14ac:dyDescent="0.25">
      <c r="A153" s="65">
        <v>116</v>
      </c>
      <c r="B153" s="66">
        <v>138</v>
      </c>
      <c r="C153" s="67" t="s">
        <v>128</v>
      </c>
      <c r="D153" s="140">
        <f t="shared" si="4"/>
        <v>64</v>
      </c>
      <c r="E153" s="141">
        <v>159</v>
      </c>
      <c r="F153" s="141">
        <v>22</v>
      </c>
      <c r="G153" s="141">
        <v>13</v>
      </c>
      <c r="H153" s="141">
        <v>21</v>
      </c>
      <c r="I153" s="141">
        <v>95</v>
      </c>
      <c r="J153" s="141">
        <v>1</v>
      </c>
      <c r="K153" s="141">
        <v>23</v>
      </c>
      <c r="L153" s="141">
        <v>14</v>
      </c>
      <c r="M153" s="141">
        <v>0</v>
      </c>
      <c r="N153" s="141">
        <v>6</v>
      </c>
      <c r="O153" s="141">
        <v>354</v>
      </c>
      <c r="P153" s="141">
        <v>675</v>
      </c>
      <c r="Q153" s="142">
        <f t="shared" si="5"/>
        <v>0.52444444444444449</v>
      </c>
    </row>
    <row r="154" spans="1:17" s="30" customFormat="1" ht="15.6" customHeight="1" x14ac:dyDescent="0.25">
      <c r="A154" s="71">
        <v>117</v>
      </c>
      <c r="B154" s="72">
        <v>138</v>
      </c>
      <c r="C154" s="73" t="s">
        <v>129</v>
      </c>
      <c r="D154" s="134">
        <f t="shared" si="4"/>
        <v>19</v>
      </c>
      <c r="E154" s="135">
        <v>136</v>
      </c>
      <c r="F154" s="135">
        <v>14</v>
      </c>
      <c r="G154" s="135">
        <v>8</v>
      </c>
      <c r="H154" s="135">
        <v>25</v>
      </c>
      <c r="I154" s="135">
        <v>117</v>
      </c>
      <c r="J154" s="135">
        <v>2</v>
      </c>
      <c r="K154" s="135">
        <v>30</v>
      </c>
      <c r="L154" s="135">
        <v>5</v>
      </c>
      <c r="M154" s="135">
        <v>0</v>
      </c>
      <c r="N154" s="135">
        <v>2</v>
      </c>
      <c r="O154" s="135">
        <v>339</v>
      </c>
      <c r="P154" s="135">
        <v>675</v>
      </c>
      <c r="Q154" s="136">
        <f t="shared" si="5"/>
        <v>0.50222222222222224</v>
      </c>
    </row>
    <row r="155" spans="1:17" s="30" customFormat="1" ht="15.6" customHeight="1" x14ac:dyDescent="0.25">
      <c r="A155" s="59" t="s">
        <v>260</v>
      </c>
      <c r="B155" s="60">
        <v>138</v>
      </c>
      <c r="C155" s="61" t="s">
        <v>12</v>
      </c>
      <c r="D155" s="137">
        <f t="shared" si="4"/>
        <v>166</v>
      </c>
      <c r="E155" s="138">
        <v>483</v>
      </c>
      <c r="F155" s="138">
        <v>49</v>
      </c>
      <c r="G155" s="138">
        <v>25</v>
      </c>
      <c r="H155" s="138">
        <v>62</v>
      </c>
      <c r="I155" s="138">
        <v>317</v>
      </c>
      <c r="J155" s="138">
        <v>5</v>
      </c>
      <c r="K155" s="138">
        <v>73</v>
      </c>
      <c r="L155" s="138">
        <v>32</v>
      </c>
      <c r="M155" s="138">
        <v>0</v>
      </c>
      <c r="N155" s="138">
        <v>15</v>
      </c>
      <c r="O155" s="138">
        <v>1061</v>
      </c>
      <c r="P155" s="138">
        <v>2025</v>
      </c>
      <c r="Q155" s="139">
        <f t="shared" si="5"/>
        <v>0.52395061728395065</v>
      </c>
    </row>
    <row r="156" spans="1:17" s="30" customFormat="1" ht="15.6" customHeight="1" x14ac:dyDescent="0.25">
      <c r="A156" s="71">
        <v>118</v>
      </c>
      <c r="B156" s="72">
        <v>139</v>
      </c>
      <c r="C156" s="73" t="s">
        <v>126</v>
      </c>
      <c r="D156" s="134">
        <f t="shared" si="4"/>
        <v>80</v>
      </c>
      <c r="E156" s="135">
        <v>174</v>
      </c>
      <c r="F156" s="135">
        <v>21</v>
      </c>
      <c r="G156" s="135">
        <v>10</v>
      </c>
      <c r="H156" s="135">
        <v>39</v>
      </c>
      <c r="I156" s="135">
        <v>94</v>
      </c>
      <c r="J156" s="135">
        <v>2</v>
      </c>
      <c r="K156" s="135">
        <v>25</v>
      </c>
      <c r="L156" s="135">
        <v>6</v>
      </c>
      <c r="M156" s="135">
        <v>0</v>
      </c>
      <c r="N156" s="135">
        <v>6</v>
      </c>
      <c r="O156" s="135">
        <v>377</v>
      </c>
      <c r="P156" s="135">
        <v>730</v>
      </c>
      <c r="Q156" s="136">
        <f t="shared" si="5"/>
        <v>0.51643835616438361</v>
      </c>
    </row>
    <row r="157" spans="1:17" s="30" customFormat="1" ht="15.6" customHeight="1" x14ac:dyDescent="0.25">
      <c r="A157" s="65">
        <v>119</v>
      </c>
      <c r="B157" s="66">
        <v>139</v>
      </c>
      <c r="C157" s="67" t="s">
        <v>128</v>
      </c>
      <c r="D157" s="140">
        <f t="shared" si="4"/>
        <v>51</v>
      </c>
      <c r="E157" s="141">
        <v>167</v>
      </c>
      <c r="F157" s="141">
        <v>18</v>
      </c>
      <c r="G157" s="141">
        <v>10</v>
      </c>
      <c r="H157" s="141">
        <v>56</v>
      </c>
      <c r="I157" s="141">
        <v>116</v>
      </c>
      <c r="J157" s="141">
        <v>0</v>
      </c>
      <c r="K157" s="141">
        <v>23</v>
      </c>
      <c r="L157" s="141">
        <v>16</v>
      </c>
      <c r="M157" s="141">
        <v>0</v>
      </c>
      <c r="N157" s="141">
        <v>7</v>
      </c>
      <c r="O157" s="141">
        <v>413</v>
      </c>
      <c r="P157" s="141">
        <v>730</v>
      </c>
      <c r="Q157" s="142">
        <f t="shared" si="5"/>
        <v>0.5657534246575342</v>
      </c>
    </row>
    <row r="158" spans="1:17" s="30" customFormat="1" ht="15.6" customHeight="1" x14ac:dyDescent="0.25">
      <c r="A158" s="59" t="s">
        <v>260</v>
      </c>
      <c r="B158" s="60">
        <v>139</v>
      </c>
      <c r="C158" s="61" t="s">
        <v>11</v>
      </c>
      <c r="D158" s="137">
        <f t="shared" si="4"/>
        <v>131</v>
      </c>
      <c r="E158" s="138">
        <v>341</v>
      </c>
      <c r="F158" s="138">
        <v>39</v>
      </c>
      <c r="G158" s="138">
        <v>20</v>
      </c>
      <c r="H158" s="138">
        <v>95</v>
      </c>
      <c r="I158" s="138">
        <v>210</v>
      </c>
      <c r="J158" s="138">
        <v>2</v>
      </c>
      <c r="K158" s="138">
        <v>48</v>
      </c>
      <c r="L158" s="138">
        <v>22</v>
      </c>
      <c r="M158" s="138">
        <v>0</v>
      </c>
      <c r="N158" s="138">
        <v>13</v>
      </c>
      <c r="O158" s="138">
        <v>790</v>
      </c>
      <c r="P158" s="138">
        <v>1460</v>
      </c>
      <c r="Q158" s="139">
        <f t="shared" si="5"/>
        <v>0.54109589041095896</v>
      </c>
    </row>
    <row r="159" spans="1:17" s="30" customFormat="1" ht="15.6" customHeight="1" x14ac:dyDescent="0.25">
      <c r="A159" s="65">
        <v>120</v>
      </c>
      <c r="B159" s="66">
        <v>140</v>
      </c>
      <c r="C159" s="67" t="s">
        <v>126</v>
      </c>
      <c r="D159" s="140">
        <f t="shared" si="4"/>
        <v>6</v>
      </c>
      <c r="E159" s="141">
        <v>82</v>
      </c>
      <c r="F159" s="141">
        <v>28</v>
      </c>
      <c r="G159" s="141">
        <v>15</v>
      </c>
      <c r="H159" s="141">
        <v>43</v>
      </c>
      <c r="I159" s="141">
        <v>76</v>
      </c>
      <c r="J159" s="141">
        <v>0</v>
      </c>
      <c r="K159" s="141">
        <v>44</v>
      </c>
      <c r="L159" s="141">
        <v>3</v>
      </c>
      <c r="M159" s="141">
        <v>0</v>
      </c>
      <c r="N159" s="141">
        <v>5</v>
      </c>
      <c r="O159" s="141">
        <v>296</v>
      </c>
      <c r="P159" s="141">
        <v>686</v>
      </c>
      <c r="Q159" s="142">
        <f t="shared" si="5"/>
        <v>0.43148688046647232</v>
      </c>
    </row>
    <row r="160" spans="1:17" s="30" customFormat="1" ht="15.6" customHeight="1" x14ac:dyDescent="0.25">
      <c r="A160" s="71">
        <v>121</v>
      </c>
      <c r="B160" s="72">
        <v>140</v>
      </c>
      <c r="C160" s="73" t="s">
        <v>128</v>
      </c>
      <c r="D160" s="134">
        <f t="shared" si="4"/>
        <v>15</v>
      </c>
      <c r="E160" s="135">
        <v>84</v>
      </c>
      <c r="F160" s="135">
        <v>28</v>
      </c>
      <c r="G160" s="135">
        <v>13</v>
      </c>
      <c r="H160" s="135">
        <v>46</v>
      </c>
      <c r="I160" s="135">
        <v>69</v>
      </c>
      <c r="J160" s="135">
        <v>3</v>
      </c>
      <c r="K160" s="135">
        <v>29</v>
      </c>
      <c r="L160" s="135">
        <v>9</v>
      </c>
      <c r="M160" s="135">
        <v>0</v>
      </c>
      <c r="N160" s="135">
        <v>6</v>
      </c>
      <c r="O160" s="135">
        <v>287</v>
      </c>
      <c r="P160" s="135">
        <v>686</v>
      </c>
      <c r="Q160" s="136">
        <f t="shared" si="5"/>
        <v>0.41836734693877553</v>
      </c>
    </row>
    <row r="161" spans="1:17" s="30" customFormat="1" ht="15.6" customHeight="1" x14ac:dyDescent="0.25">
      <c r="A161" s="77" t="s">
        <v>260</v>
      </c>
      <c r="B161" s="78">
        <v>140</v>
      </c>
      <c r="C161" s="79" t="s">
        <v>11</v>
      </c>
      <c r="D161" s="152">
        <f t="shared" si="4"/>
        <v>21</v>
      </c>
      <c r="E161" s="144">
        <v>166</v>
      </c>
      <c r="F161" s="144">
        <v>56</v>
      </c>
      <c r="G161" s="144">
        <v>28</v>
      </c>
      <c r="H161" s="144">
        <v>89</v>
      </c>
      <c r="I161" s="144">
        <v>145</v>
      </c>
      <c r="J161" s="144">
        <v>3</v>
      </c>
      <c r="K161" s="144">
        <v>73</v>
      </c>
      <c r="L161" s="144">
        <v>12</v>
      </c>
      <c r="M161" s="145">
        <v>0</v>
      </c>
      <c r="N161" s="144">
        <v>11</v>
      </c>
      <c r="O161" s="145">
        <v>583</v>
      </c>
      <c r="P161" s="145">
        <v>1372</v>
      </c>
      <c r="Q161" s="146">
        <f t="shared" si="5"/>
        <v>0.42492711370262393</v>
      </c>
    </row>
    <row r="162" spans="1:17" s="30" customFormat="1" ht="14.45" customHeight="1" x14ac:dyDescent="0.25">
      <c r="A162" s="104">
        <v>122</v>
      </c>
      <c r="B162" s="105">
        <v>141</v>
      </c>
      <c r="C162" s="106" t="s">
        <v>126</v>
      </c>
      <c r="D162" s="153">
        <f t="shared" si="4"/>
        <v>67</v>
      </c>
      <c r="E162" s="135">
        <v>133</v>
      </c>
      <c r="F162" s="135">
        <v>17</v>
      </c>
      <c r="G162" s="135">
        <v>9</v>
      </c>
      <c r="H162" s="135">
        <v>32</v>
      </c>
      <c r="I162" s="135">
        <v>66</v>
      </c>
      <c r="J162" s="135">
        <v>1</v>
      </c>
      <c r="K162" s="135">
        <v>38</v>
      </c>
      <c r="L162" s="135">
        <v>11</v>
      </c>
      <c r="M162" s="147">
        <v>0</v>
      </c>
      <c r="N162" s="135">
        <v>5</v>
      </c>
      <c r="O162" s="147">
        <v>312</v>
      </c>
      <c r="P162" s="147">
        <v>668</v>
      </c>
      <c r="Q162" s="148">
        <f t="shared" si="5"/>
        <v>0.46706586826347307</v>
      </c>
    </row>
    <row r="163" spans="1:17" s="30" customFormat="1" ht="14.45" customHeight="1" x14ac:dyDescent="0.25">
      <c r="A163" s="65">
        <v>123</v>
      </c>
      <c r="B163" s="66">
        <v>141</v>
      </c>
      <c r="C163" s="67" t="s">
        <v>128</v>
      </c>
      <c r="D163" s="140">
        <f t="shared" si="4"/>
        <v>22</v>
      </c>
      <c r="E163" s="141">
        <v>133</v>
      </c>
      <c r="F163" s="141">
        <v>10</v>
      </c>
      <c r="G163" s="141">
        <v>10</v>
      </c>
      <c r="H163" s="141">
        <v>35</v>
      </c>
      <c r="I163" s="141">
        <v>111</v>
      </c>
      <c r="J163" s="141">
        <v>1</v>
      </c>
      <c r="K163" s="141">
        <v>34</v>
      </c>
      <c r="L163" s="141">
        <v>4</v>
      </c>
      <c r="M163" s="141">
        <v>0</v>
      </c>
      <c r="N163" s="141">
        <v>7</v>
      </c>
      <c r="O163" s="141">
        <v>345</v>
      </c>
      <c r="P163" s="141">
        <v>667</v>
      </c>
      <c r="Q163" s="142">
        <f t="shared" si="5"/>
        <v>0.51724137931034486</v>
      </c>
    </row>
    <row r="164" spans="1:17" s="30" customFormat="1" ht="14.45" customHeight="1" x14ac:dyDescent="0.25">
      <c r="A164" s="59" t="s">
        <v>260</v>
      </c>
      <c r="B164" s="60">
        <v>141</v>
      </c>
      <c r="C164" s="61" t="s">
        <v>11</v>
      </c>
      <c r="D164" s="137">
        <f t="shared" si="4"/>
        <v>89</v>
      </c>
      <c r="E164" s="138">
        <v>266</v>
      </c>
      <c r="F164" s="138">
        <v>27</v>
      </c>
      <c r="G164" s="138">
        <v>19</v>
      </c>
      <c r="H164" s="138">
        <v>67</v>
      </c>
      <c r="I164" s="138">
        <v>177</v>
      </c>
      <c r="J164" s="138">
        <v>2</v>
      </c>
      <c r="K164" s="138">
        <v>72</v>
      </c>
      <c r="L164" s="138">
        <v>15</v>
      </c>
      <c r="M164" s="138">
        <v>0</v>
      </c>
      <c r="N164" s="138">
        <v>12</v>
      </c>
      <c r="O164" s="138">
        <v>657</v>
      </c>
      <c r="P164" s="138">
        <v>1335</v>
      </c>
      <c r="Q164" s="139">
        <f t="shared" si="5"/>
        <v>0.49213483146067416</v>
      </c>
    </row>
    <row r="165" spans="1:17" s="30" customFormat="1" ht="14.45" customHeight="1" x14ac:dyDescent="0.25">
      <c r="A165" s="65">
        <v>124</v>
      </c>
      <c r="B165" s="66">
        <v>142</v>
      </c>
      <c r="C165" s="67" t="s">
        <v>126</v>
      </c>
      <c r="D165" s="140">
        <f t="shared" si="4"/>
        <v>110</v>
      </c>
      <c r="E165" s="141">
        <v>156</v>
      </c>
      <c r="F165" s="141">
        <v>10</v>
      </c>
      <c r="G165" s="141">
        <v>8</v>
      </c>
      <c r="H165" s="141">
        <v>19</v>
      </c>
      <c r="I165" s="141">
        <v>46</v>
      </c>
      <c r="J165" s="141">
        <v>1</v>
      </c>
      <c r="K165" s="141">
        <v>21</v>
      </c>
      <c r="L165" s="141">
        <v>0</v>
      </c>
      <c r="M165" s="141">
        <v>0</v>
      </c>
      <c r="N165" s="141">
        <v>3</v>
      </c>
      <c r="O165" s="141">
        <v>264</v>
      </c>
      <c r="P165" s="141">
        <v>505</v>
      </c>
      <c r="Q165" s="142">
        <f t="shared" si="5"/>
        <v>0.52277227722772279</v>
      </c>
    </row>
    <row r="166" spans="1:17" s="30" customFormat="1" ht="14.45" customHeight="1" x14ac:dyDescent="0.25">
      <c r="A166" s="71">
        <v>125</v>
      </c>
      <c r="B166" s="72">
        <v>142</v>
      </c>
      <c r="C166" s="73" t="s">
        <v>128</v>
      </c>
      <c r="D166" s="134">
        <f t="shared" si="4"/>
        <v>99</v>
      </c>
      <c r="E166" s="135">
        <v>163</v>
      </c>
      <c r="F166" s="135">
        <v>4</v>
      </c>
      <c r="G166" s="135">
        <v>8</v>
      </c>
      <c r="H166" s="135">
        <v>22</v>
      </c>
      <c r="I166" s="135">
        <v>64</v>
      </c>
      <c r="J166" s="135">
        <v>2</v>
      </c>
      <c r="K166" s="135">
        <v>19</v>
      </c>
      <c r="L166" s="135">
        <v>2</v>
      </c>
      <c r="M166" s="135">
        <v>0</v>
      </c>
      <c r="N166" s="135">
        <v>3</v>
      </c>
      <c r="O166" s="135">
        <v>287</v>
      </c>
      <c r="P166" s="135">
        <v>505</v>
      </c>
      <c r="Q166" s="136">
        <f t="shared" si="5"/>
        <v>0.56831683168316827</v>
      </c>
    </row>
    <row r="167" spans="1:17" s="30" customFormat="1" ht="14.45" customHeight="1" x14ac:dyDescent="0.25">
      <c r="A167" s="65">
        <v>126</v>
      </c>
      <c r="B167" s="66">
        <v>142</v>
      </c>
      <c r="C167" s="67" t="s">
        <v>129</v>
      </c>
      <c r="D167" s="140">
        <f t="shared" si="4"/>
        <v>101</v>
      </c>
      <c r="E167" s="141">
        <v>166</v>
      </c>
      <c r="F167" s="141">
        <v>15</v>
      </c>
      <c r="G167" s="141">
        <v>5</v>
      </c>
      <c r="H167" s="141">
        <v>19</v>
      </c>
      <c r="I167" s="141">
        <v>65</v>
      </c>
      <c r="J167" s="141">
        <v>1</v>
      </c>
      <c r="K167" s="141">
        <v>15</v>
      </c>
      <c r="L167" s="141">
        <v>1</v>
      </c>
      <c r="M167" s="141">
        <v>0</v>
      </c>
      <c r="N167" s="141">
        <v>9</v>
      </c>
      <c r="O167" s="141">
        <v>296</v>
      </c>
      <c r="P167" s="141">
        <v>505</v>
      </c>
      <c r="Q167" s="142">
        <f t="shared" si="5"/>
        <v>0.5861386138613861</v>
      </c>
    </row>
    <row r="168" spans="1:17" s="30" customFormat="1" ht="14.45" customHeight="1" x14ac:dyDescent="0.25">
      <c r="A168" s="59" t="s">
        <v>260</v>
      </c>
      <c r="B168" s="60">
        <v>142</v>
      </c>
      <c r="C168" s="61" t="s">
        <v>12</v>
      </c>
      <c r="D168" s="137">
        <f t="shared" si="4"/>
        <v>310</v>
      </c>
      <c r="E168" s="138">
        <v>485</v>
      </c>
      <c r="F168" s="138">
        <v>29</v>
      </c>
      <c r="G168" s="138">
        <v>21</v>
      </c>
      <c r="H168" s="138">
        <v>60</v>
      </c>
      <c r="I168" s="138">
        <v>175</v>
      </c>
      <c r="J168" s="138">
        <v>4</v>
      </c>
      <c r="K168" s="138">
        <v>55</v>
      </c>
      <c r="L168" s="138">
        <v>3</v>
      </c>
      <c r="M168" s="138">
        <v>0</v>
      </c>
      <c r="N168" s="138">
        <v>15</v>
      </c>
      <c r="O168" s="138">
        <v>847</v>
      </c>
      <c r="P168" s="138">
        <v>1515</v>
      </c>
      <c r="Q168" s="139">
        <f t="shared" si="5"/>
        <v>0.55907590759075909</v>
      </c>
    </row>
    <row r="169" spans="1:17" s="30" customFormat="1" ht="14.45" customHeight="1" x14ac:dyDescent="0.25">
      <c r="A169" s="65">
        <v>127</v>
      </c>
      <c r="B169" s="66">
        <v>143</v>
      </c>
      <c r="C169" s="67" t="s">
        <v>126</v>
      </c>
      <c r="D169" s="140">
        <f t="shared" si="4"/>
        <v>65</v>
      </c>
      <c r="E169" s="141">
        <v>128</v>
      </c>
      <c r="F169" s="141">
        <v>13</v>
      </c>
      <c r="G169" s="141">
        <v>6</v>
      </c>
      <c r="H169" s="141">
        <v>28</v>
      </c>
      <c r="I169" s="141">
        <v>63</v>
      </c>
      <c r="J169" s="141">
        <v>0</v>
      </c>
      <c r="K169" s="141">
        <v>24</v>
      </c>
      <c r="L169" s="141">
        <v>7</v>
      </c>
      <c r="M169" s="141">
        <v>1</v>
      </c>
      <c r="N169" s="141">
        <v>2</v>
      </c>
      <c r="O169" s="141">
        <v>272</v>
      </c>
      <c r="P169" s="141">
        <v>496</v>
      </c>
      <c r="Q169" s="142">
        <f t="shared" si="5"/>
        <v>0.54838709677419351</v>
      </c>
    </row>
    <row r="170" spans="1:17" s="30" customFormat="1" ht="14.45" customHeight="1" x14ac:dyDescent="0.25">
      <c r="A170" s="71">
        <v>128</v>
      </c>
      <c r="B170" s="72">
        <v>143</v>
      </c>
      <c r="C170" s="73" t="s">
        <v>128</v>
      </c>
      <c r="D170" s="134">
        <f t="shared" si="4"/>
        <v>73</v>
      </c>
      <c r="E170" s="135">
        <v>130</v>
      </c>
      <c r="F170" s="135">
        <v>21</v>
      </c>
      <c r="G170" s="135">
        <v>7</v>
      </c>
      <c r="H170" s="135">
        <v>32</v>
      </c>
      <c r="I170" s="135">
        <v>57</v>
      </c>
      <c r="J170" s="135">
        <v>3</v>
      </c>
      <c r="K170" s="135">
        <v>25</v>
      </c>
      <c r="L170" s="135">
        <v>16</v>
      </c>
      <c r="M170" s="135">
        <v>0</v>
      </c>
      <c r="N170" s="135">
        <v>5</v>
      </c>
      <c r="O170" s="135">
        <v>296</v>
      </c>
      <c r="P170" s="135">
        <v>496</v>
      </c>
      <c r="Q170" s="136">
        <f t="shared" si="5"/>
        <v>0.59677419354838712</v>
      </c>
    </row>
    <row r="171" spans="1:17" s="30" customFormat="1" ht="14.45" customHeight="1" x14ac:dyDescent="0.25">
      <c r="A171" s="59" t="s">
        <v>260</v>
      </c>
      <c r="B171" s="60">
        <v>143</v>
      </c>
      <c r="C171" s="61" t="s">
        <v>11</v>
      </c>
      <c r="D171" s="137">
        <f t="shared" si="4"/>
        <v>138</v>
      </c>
      <c r="E171" s="138">
        <v>258</v>
      </c>
      <c r="F171" s="138">
        <v>34</v>
      </c>
      <c r="G171" s="138">
        <v>13</v>
      </c>
      <c r="H171" s="138">
        <v>60</v>
      </c>
      <c r="I171" s="138">
        <v>120</v>
      </c>
      <c r="J171" s="138">
        <v>3</v>
      </c>
      <c r="K171" s="138">
        <v>49</v>
      </c>
      <c r="L171" s="138">
        <v>23</v>
      </c>
      <c r="M171" s="138">
        <v>1</v>
      </c>
      <c r="N171" s="138">
        <v>7</v>
      </c>
      <c r="O171" s="138">
        <v>568</v>
      </c>
      <c r="P171" s="138">
        <v>992</v>
      </c>
      <c r="Q171" s="139">
        <f t="shared" si="5"/>
        <v>0.57258064516129037</v>
      </c>
    </row>
    <row r="172" spans="1:17" s="30" customFormat="1" ht="14.45" customHeight="1" x14ac:dyDescent="0.25">
      <c r="A172" s="71">
        <v>129</v>
      </c>
      <c r="B172" s="72">
        <v>144</v>
      </c>
      <c r="C172" s="73" t="s">
        <v>126</v>
      </c>
      <c r="D172" s="134">
        <f t="shared" si="4"/>
        <v>74</v>
      </c>
      <c r="E172" s="135">
        <v>136</v>
      </c>
      <c r="F172" s="135">
        <v>12</v>
      </c>
      <c r="G172" s="135">
        <v>6</v>
      </c>
      <c r="H172" s="135">
        <v>30</v>
      </c>
      <c r="I172" s="135">
        <v>62</v>
      </c>
      <c r="J172" s="135">
        <v>0</v>
      </c>
      <c r="K172" s="135">
        <v>26</v>
      </c>
      <c r="L172" s="135">
        <v>11</v>
      </c>
      <c r="M172" s="135">
        <v>0</v>
      </c>
      <c r="N172" s="135">
        <v>9</v>
      </c>
      <c r="O172" s="135">
        <v>292</v>
      </c>
      <c r="P172" s="135">
        <v>537</v>
      </c>
      <c r="Q172" s="136">
        <f t="shared" si="5"/>
        <v>0.54376163873370575</v>
      </c>
    </row>
    <row r="173" spans="1:17" s="30" customFormat="1" ht="14.45" customHeight="1" x14ac:dyDescent="0.25">
      <c r="A173" s="65">
        <v>130</v>
      </c>
      <c r="B173" s="66">
        <v>144</v>
      </c>
      <c r="C173" s="67" t="s">
        <v>128</v>
      </c>
      <c r="D173" s="140">
        <f t="shared" si="4"/>
        <v>67</v>
      </c>
      <c r="E173" s="141">
        <v>139</v>
      </c>
      <c r="F173" s="141">
        <v>13</v>
      </c>
      <c r="G173" s="141">
        <v>6</v>
      </c>
      <c r="H173" s="141">
        <v>33</v>
      </c>
      <c r="I173" s="141">
        <v>72</v>
      </c>
      <c r="J173" s="141">
        <v>1</v>
      </c>
      <c r="K173" s="141">
        <v>27</v>
      </c>
      <c r="L173" s="141">
        <v>6</v>
      </c>
      <c r="M173" s="141">
        <v>0</v>
      </c>
      <c r="N173" s="141">
        <v>3</v>
      </c>
      <c r="O173" s="141">
        <v>300</v>
      </c>
      <c r="P173" s="141">
        <v>536</v>
      </c>
      <c r="Q173" s="142">
        <f t="shared" si="5"/>
        <v>0.55970149253731338</v>
      </c>
    </row>
    <row r="174" spans="1:17" s="30" customFormat="1" ht="14.45" customHeight="1" x14ac:dyDescent="0.25">
      <c r="A174" s="59" t="s">
        <v>260</v>
      </c>
      <c r="B174" s="60">
        <v>144</v>
      </c>
      <c r="C174" s="61" t="s">
        <v>11</v>
      </c>
      <c r="D174" s="137">
        <f t="shared" si="4"/>
        <v>141</v>
      </c>
      <c r="E174" s="138">
        <v>275</v>
      </c>
      <c r="F174" s="138">
        <v>25</v>
      </c>
      <c r="G174" s="138">
        <v>12</v>
      </c>
      <c r="H174" s="138">
        <v>63</v>
      </c>
      <c r="I174" s="138">
        <v>134</v>
      </c>
      <c r="J174" s="138">
        <v>1</v>
      </c>
      <c r="K174" s="138">
        <v>53</v>
      </c>
      <c r="L174" s="138">
        <v>17</v>
      </c>
      <c r="M174" s="138">
        <v>0</v>
      </c>
      <c r="N174" s="138">
        <v>12</v>
      </c>
      <c r="O174" s="138">
        <v>592</v>
      </c>
      <c r="P174" s="138">
        <v>1073</v>
      </c>
      <c r="Q174" s="139">
        <f t="shared" si="5"/>
        <v>0.55172413793103448</v>
      </c>
    </row>
    <row r="175" spans="1:17" s="30" customFormat="1" ht="14.45" customHeight="1" x14ac:dyDescent="0.25">
      <c r="A175" s="65">
        <v>131</v>
      </c>
      <c r="B175" s="66">
        <v>145</v>
      </c>
      <c r="C175" s="67" t="s">
        <v>126</v>
      </c>
      <c r="D175" s="140">
        <f t="shared" si="4"/>
        <v>23</v>
      </c>
      <c r="E175" s="141">
        <v>91</v>
      </c>
      <c r="F175" s="141">
        <v>26</v>
      </c>
      <c r="G175" s="141">
        <v>4</v>
      </c>
      <c r="H175" s="141">
        <v>22</v>
      </c>
      <c r="I175" s="141">
        <v>68</v>
      </c>
      <c r="J175" s="141">
        <v>0</v>
      </c>
      <c r="K175" s="141">
        <v>37</v>
      </c>
      <c r="L175" s="141">
        <v>8</v>
      </c>
      <c r="M175" s="141">
        <v>0</v>
      </c>
      <c r="N175" s="141">
        <v>3</v>
      </c>
      <c r="O175" s="141">
        <v>259</v>
      </c>
      <c r="P175" s="141">
        <v>521</v>
      </c>
      <c r="Q175" s="142">
        <f t="shared" si="5"/>
        <v>0.49712092130518232</v>
      </c>
    </row>
    <row r="176" spans="1:17" s="30" customFormat="1" ht="14.45" customHeight="1" x14ac:dyDescent="0.25">
      <c r="A176" s="71">
        <v>132</v>
      </c>
      <c r="B176" s="72">
        <v>145</v>
      </c>
      <c r="C176" s="73" t="s">
        <v>128</v>
      </c>
      <c r="D176" s="134">
        <f t="shared" si="4"/>
        <v>33</v>
      </c>
      <c r="E176" s="135">
        <v>89</v>
      </c>
      <c r="F176" s="135">
        <v>20</v>
      </c>
      <c r="G176" s="135">
        <v>4</v>
      </c>
      <c r="H176" s="135">
        <v>33</v>
      </c>
      <c r="I176" s="135">
        <v>56</v>
      </c>
      <c r="J176" s="135">
        <v>0</v>
      </c>
      <c r="K176" s="135">
        <v>36</v>
      </c>
      <c r="L176" s="135">
        <v>5</v>
      </c>
      <c r="M176" s="135">
        <v>0</v>
      </c>
      <c r="N176" s="135">
        <v>11</v>
      </c>
      <c r="O176" s="135">
        <v>254</v>
      </c>
      <c r="P176" s="135">
        <v>521</v>
      </c>
      <c r="Q176" s="136">
        <f t="shared" si="5"/>
        <v>0.4875239923224568</v>
      </c>
    </row>
    <row r="177" spans="1:17" s="30" customFormat="1" ht="14.45" customHeight="1" x14ac:dyDescent="0.25">
      <c r="A177" s="65">
        <v>133</v>
      </c>
      <c r="B177" s="66">
        <v>145</v>
      </c>
      <c r="C177" s="67" t="s">
        <v>129</v>
      </c>
      <c r="D177" s="140">
        <f t="shared" si="4"/>
        <v>32</v>
      </c>
      <c r="E177" s="141">
        <v>87</v>
      </c>
      <c r="F177" s="141">
        <v>25</v>
      </c>
      <c r="G177" s="141">
        <v>4</v>
      </c>
      <c r="H177" s="141">
        <v>33</v>
      </c>
      <c r="I177" s="141">
        <v>55</v>
      </c>
      <c r="J177" s="141">
        <v>0</v>
      </c>
      <c r="K177" s="141">
        <v>22</v>
      </c>
      <c r="L177" s="141">
        <v>3</v>
      </c>
      <c r="M177" s="141">
        <v>0</v>
      </c>
      <c r="N177" s="141">
        <v>9</v>
      </c>
      <c r="O177" s="141">
        <v>238</v>
      </c>
      <c r="P177" s="141">
        <v>521</v>
      </c>
      <c r="Q177" s="142">
        <f t="shared" si="5"/>
        <v>0.45681381957773515</v>
      </c>
    </row>
    <row r="178" spans="1:17" s="30" customFormat="1" ht="14.45" customHeight="1" x14ac:dyDescent="0.25">
      <c r="A178" s="59" t="s">
        <v>260</v>
      </c>
      <c r="B178" s="60">
        <v>145</v>
      </c>
      <c r="C178" s="61" t="s">
        <v>12</v>
      </c>
      <c r="D178" s="137">
        <f t="shared" si="4"/>
        <v>88</v>
      </c>
      <c r="E178" s="138">
        <v>267</v>
      </c>
      <c r="F178" s="138">
        <v>71</v>
      </c>
      <c r="G178" s="138">
        <v>12</v>
      </c>
      <c r="H178" s="138">
        <v>88</v>
      </c>
      <c r="I178" s="138">
        <v>179</v>
      </c>
      <c r="J178" s="138">
        <v>0</v>
      </c>
      <c r="K178" s="138">
        <v>95</v>
      </c>
      <c r="L178" s="138">
        <v>16</v>
      </c>
      <c r="M178" s="138">
        <v>0</v>
      </c>
      <c r="N178" s="138">
        <v>23</v>
      </c>
      <c r="O178" s="138">
        <v>751</v>
      </c>
      <c r="P178" s="138">
        <v>1563</v>
      </c>
      <c r="Q178" s="139">
        <f t="shared" si="5"/>
        <v>0.48048624440179144</v>
      </c>
    </row>
    <row r="179" spans="1:17" s="30" customFormat="1" ht="14.45" customHeight="1" x14ac:dyDescent="0.25">
      <c r="A179" s="65">
        <v>134</v>
      </c>
      <c r="B179" s="66">
        <v>146</v>
      </c>
      <c r="C179" s="67" t="s">
        <v>126</v>
      </c>
      <c r="D179" s="140">
        <f t="shared" si="4"/>
        <v>60</v>
      </c>
      <c r="E179" s="141">
        <v>156</v>
      </c>
      <c r="F179" s="141">
        <v>16</v>
      </c>
      <c r="G179" s="141">
        <v>11</v>
      </c>
      <c r="H179" s="141">
        <v>38</v>
      </c>
      <c r="I179" s="141">
        <v>96</v>
      </c>
      <c r="J179" s="141">
        <v>1</v>
      </c>
      <c r="K179" s="141">
        <v>24</v>
      </c>
      <c r="L179" s="141">
        <v>12</v>
      </c>
      <c r="M179" s="141">
        <v>0</v>
      </c>
      <c r="N179" s="141">
        <v>7</v>
      </c>
      <c r="O179" s="141">
        <v>361</v>
      </c>
      <c r="P179" s="141">
        <v>681</v>
      </c>
      <c r="Q179" s="142">
        <f t="shared" si="5"/>
        <v>0.5301027900146843</v>
      </c>
    </row>
    <row r="180" spans="1:17" s="30" customFormat="1" ht="14.45" customHeight="1" x14ac:dyDescent="0.25">
      <c r="A180" s="71">
        <v>135</v>
      </c>
      <c r="B180" s="72">
        <v>146</v>
      </c>
      <c r="C180" s="73" t="s">
        <v>128</v>
      </c>
      <c r="D180" s="134">
        <f t="shared" si="4"/>
        <v>54</v>
      </c>
      <c r="E180" s="135">
        <v>117</v>
      </c>
      <c r="F180" s="135">
        <v>30</v>
      </c>
      <c r="G180" s="135">
        <v>12</v>
      </c>
      <c r="H180" s="135">
        <v>50</v>
      </c>
      <c r="I180" s="135">
        <v>63</v>
      </c>
      <c r="J180" s="135">
        <v>1</v>
      </c>
      <c r="K180" s="135">
        <v>28</v>
      </c>
      <c r="L180" s="135">
        <v>10</v>
      </c>
      <c r="M180" s="135">
        <v>1</v>
      </c>
      <c r="N180" s="135">
        <v>12</v>
      </c>
      <c r="O180" s="135">
        <v>324</v>
      </c>
      <c r="P180" s="135">
        <v>680</v>
      </c>
      <c r="Q180" s="136">
        <f t="shared" si="5"/>
        <v>0.47647058823529409</v>
      </c>
    </row>
    <row r="181" spans="1:17" s="30" customFormat="1" ht="14.45" customHeight="1" x14ac:dyDescent="0.25">
      <c r="A181" s="65">
        <v>136</v>
      </c>
      <c r="B181" s="66">
        <v>146</v>
      </c>
      <c r="C181" s="67" t="s">
        <v>129</v>
      </c>
      <c r="D181" s="140">
        <f t="shared" si="4"/>
        <v>91</v>
      </c>
      <c r="E181" s="141">
        <v>148</v>
      </c>
      <c r="F181" s="141">
        <v>27</v>
      </c>
      <c r="G181" s="141">
        <v>9</v>
      </c>
      <c r="H181" s="141">
        <v>37</v>
      </c>
      <c r="I181" s="141">
        <v>57</v>
      </c>
      <c r="J181" s="141">
        <v>0</v>
      </c>
      <c r="K181" s="141">
        <v>35</v>
      </c>
      <c r="L181" s="141">
        <v>10</v>
      </c>
      <c r="M181" s="141">
        <v>0</v>
      </c>
      <c r="N181" s="141">
        <v>8</v>
      </c>
      <c r="O181" s="141">
        <v>331</v>
      </c>
      <c r="P181" s="141">
        <v>680</v>
      </c>
      <c r="Q181" s="142">
        <f t="shared" si="5"/>
        <v>0.48676470588235293</v>
      </c>
    </row>
    <row r="182" spans="1:17" s="30" customFormat="1" ht="14.45" customHeight="1" x14ac:dyDescent="0.25">
      <c r="A182" s="71">
        <v>137</v>
      </c>
      <c r="B182" s="72">
        <v>146</v>
      </c>
      <c r="C182" s="73" t="s">
        <v>138</v>
      </c>
      <c r="D182" s="134">
        <f t="shared" si="4"/>
        <v>66</v>
      </c>
      <c r="E182" s="135">
        <v>142</v>
      </c>
      <c r="F182" s="135">
        <v>29</v>
      </c>
      <c r="G182" s="135">
        <v>8</v>
      </c>
      <c r="H182" s="135">
        <v>31</v>
      </c>
      <c r="I182" s="135">
        <v>76</v>
      </c>
      <c r="J182" s="135">
        <v>5</v>
      </c>
      <c r="K182" s="135">
        <v>34</v>
      </c>
      <c r="L182" s="135">
        <v>12</v>
      </c>
      <c r="M182" s="135">
        <v>0</v>
      </c>
      <c r="N182" s="135">
        <v>11</v>
      </c>
      <c r="O182" s="135">
        <v>348</v>
      </c>
      <c r="P182" s="135">
        <v>680</v>
      </c>
      <c r="Q182" s="136">
        <f t="shared" si="5"/>
        <v>0.5117647058823529</v>
      </c>
    </row>
    <row r="183" spans="1:17" s="30" customFormat="1" ht="14.45" customHeight="1" x14ac:dyDescent="0.25">
      <c r="A183" s="59" t="s">
        <v>260</v>
      </c>
      <c r="B183" s="60">
        <v>146</v>
      </c>
      <c r="C183" s="61" t="s">
        <v>13</v>
      </c>
      <c r="D183" s="137">
        <f t="shared" si="4"/>
        <v>271</v>
      </c>
      <c r="E183" s="138">
        <v>563</v>
      </c>
      <c r="F183" s="138">
        <v>102</v>
      </c>
      <c r="G183" s="138">
        <v>40</v>
      </c>
      <c r="H183" s="138">
        <v>156</v>
      </c>
      <c r="I183" s="138">
        <v>292</v>
      </c>
      <c r="J183" s="138">
        <v>7</v>
      </c>
      <c r="K183" s="138">
        <v>121</v>
      </c>
      <c r="L183" s="138">
        <v>44</v>
      </c>
      <c r="M183" s="138">
        <v>1</v>
      </c>
      <c r="N183" s="138">
        <v>38</v>
      </c>
      <c r="O183" s="138">
        <v>1364</v>
      </c>
      <c r="P183" s="138">
        <v>2721</v>
      </c>
      <c r="Q183" s="139">
        <f t="shared" si="5"/>
        <v>0.5012862918044837</v>
      </c>
    </row>
    <row r="184" spans="1:17" s="30" customFormat="1" ht="14.45" customHeight="1" x14ac:dyDescent="0.25">
      <c r="A184" s="71">
        <v>138</v>
      </c>
      <c r="B184" s="72">
        <v>147</v>
      </c>
      <c r="C184" s="73" t="s">
        <v>126</v>
      </c>
      <c r="D184" s="134">
        <f t="shared" si="4"/>
        <v>17</v>
      </c>
      <c r="E184" s="135">
        <v>108</v>
      </c>
      <c r="F184" s="135">
        <v>18</v>
      </c>
      <c r="G184" s="135">
        <v>2</v>
      </c>
      <c r="H184" s="135">
        <v>34</v>
      </c>
      <c r="I184" s="135">
        <v>91</v>
      </c>
      <c r="J184" s="135">
        <v>2</v>
      </c>
      <c r="K184" s="135">
        <v>25</v>
      </c>
      <c r="L184" s="135">
        <v>8</v>
      </c>
      <c r="M184" s="135">
        <v>0</v>
      </c>
      <c r="N184" s="135">
        <v>5</v>
      </c>
      <c r="O184" s="135">
        <v>293</v>
      </c>
      <c r="P184" s="135">
        <v>710</v>
      </c>
      <c r="Q184" s="136">
        <f t="shared" si="5"/>
        <v>0.41267605633802817</v>
      </c>
    </row>
    <row r="185" spans="1:17" s="30" customFormat="1" ht="14.45" customHeight="1" x14ac:dyDescent="0.25">
      <c r="A185" s="65">
        <v>139</v>
      </c>
      <c r="B185" s="66">
        <v>147</v>
      </c>
      <c r="C185" s="67" t="s">
        <v>128</v>
      </c>
      <c r="D185" s="140">
        <f t="shared" si="4"/>
        <v>7</v>
      </c>
      <c r="E185" s="141">
        <v>109</v>
      </c>
      <c r="F185" s="141">
        <v>30</v>
      </c>
      <c r="G185" s="141">
        <v>9</v>
      </c>
      <c r="H185" s="141">
        <v>32</v>
      </c>
      <c r="I185" s="141">
        <v>102</v>
      </c>
      <c r="J185" s="141">
        <v>5</v>
      </c>
      <c r="K185" s="141">
        <v>20</v>
      </c>
      <c r="L185" s="141">
        <v>11</v>
      </c>
      <c r="M185" s="141">
        <v>0</v>
      </c>
      <c r="N185" s="141">
        <v>7</v>
      </c>
      <c r="O185" s="141">
        <v>325</v>
      </c>
      <c r="P185" s="141">
        <v>710</v>
      </c>
      <c r="Q185" s="142">
        <f t="shared" si="5"/>
        <v>0.45774647887323944</v>
      </c>
    </row>
    <row r="186" spans="1:17" s="30" customFormat="1" ht="14.45" customHeight="1" x14ac:dyDescent="0.25">
      <c r="A186" s="71">
        <v>140</v>
      </c>
      <c r="B186" s="72">
        <v>147</v>
      </c>
      <c r="C186" s="73" t="s">
        <v>129</v>
      </c>
      <c r="D186" s="134">
        <f t="shared" si="4"/>
        <v>3</v>
      </c>
      <c r="E186" s="135">
        <v>94</v>
      </c>
      <c r="F186" s="135">
        <v>16</v>
      </c>
      <c r="G186" s="135">
        <v>11</v>
      </c>
      <c r="H186" s="135">
        <v>39</v>
      </c>
      <c r="I186" s="135">
        <v>91</v>
      </c>
      <c r="J186" s="135">
        <v>0</v>
      </c>
      <c r="K186" s="135">
        <v>17</v>
      </c>
      <c r="L186" s="135">
        <v>14</v>
      </c>
      <c r="M186" s="135">
        <v>0</v>
      </c>
      <c r="N186" s="135">
        <v>8</v>
      </c>
      <c r="O186" s="135">
        <v>290</v>
      </c>
      <c r="P186" s="135">
        <v>710</v>
      </c>
      <c r="Q186" s="136">
        <f t="shared" si="5"/>
        <v>0.40845070422535212</v>
      </c>
    </row>
    <row r="187" spans="1:17" s="30" customFormat="1" ht="14.45" customHeight="1" x14ac:dyDescent="0.25">
      <c r="A187" s="65">
        <v>141</v>
      </c>
      <c r="B187" s="66">
        <v>147</v>
      </c>
      <c r="C187" s="67" t="s">
        <v>138</v>
      </c>
      <c r="D187" s="140">
        <f t="shared" si="4"/>
        <v>36</v>
      </c>
      <c r="E187" s="141">
        <v>118</v>
      </c>
      <c r="F187" s="141">
        <v>19</v>
      </c>
      <c r="G187" s="141">
        <v>0</v>
      </c>
      <c r="H187" s="141">
        <v>30</v>
      </c>
      <c r="I187" s="141">
        <v>82</v>
      </c>
      <c r="J187" s="141">
        <v>1</v>
      </c>
      <c r="K187" s="141">
        <v>22</v>
      </c>
      <c r="L187" s="141">
        <v>9</v>
      </c>
      <c r="M187" s="141">
        <v>0</v>
      </c>
      <c r="N187" s="141">
        <v>7</v>
      </c>
      <c r="O187" s="141">
        <v>288</v>
      </c>
      <c r="P187" s="141">
        <v>710</v>
      </c>
      <c r="Q187" s="142">
        <f t="shared" si="5"/>
        <v>0.40563380281690142</v>
      </c>
    </row>
    <row r="188" spans="1:17" s="30" customFormat="1" ht="14.45" customHeight="1" x14ac:dyDescent="0.25">
      <c r="A188" s="71">
        <v>142</v>
      </c>
      <c r="B188" s="72">
        <v>147</v>
      </c>
      <c r="C188" s="73" t="s">
        <v>139</v>
      </c>
      <c r="D188" s="134">
        <f t="shared" si="4"/>
        <v>45</v>
      </c>
      <c r="E188" s="135">
        <v>118</v>
      </c>
      <c r="F188" s="135">
        <v>28</v>
      </c>
      <c r="G188" s="135">
        <v>6</v>
      </c>
      <c r="H188" s="135">
        <v>40</v>
      </c>
      <c r="I188" s="135">
        <v>73</v>
      </c>
      <c r="J188" s="135">
        <v>2</v>
      </c>
      <c r="K188" s="135">
        <v>27</v>
      </c>
      <c r="L188" s="135">
        <v>8</v>
      </c>
      <c r="M188" s="135">
        <v>0</v>
      </c>
      <c r="N188" s="135">
        <v>3</v>
      </c>
      <c r="O188" s="135">
        <v>305</v>
      </c>
      <c r="P188" s="135">
        <v>710</v>
      </c>
      <c r="Q188" s="136">
        <f t="shared" si="5"/>
        <v>0.42957746478873238</v>
      </c>
    </row>
    <row r="189" spans="1:17" s="30" customFormat="1" ht="14.45" customHeight="1" x14ac:dyDescent="0.25">
      <c r="A189" s="59" t="s">
        <v>260</v>
      </c>
      <c r="B189" s="60">
        <v>147</v>
      </c>
      <c r="C189" s="61" t="s">
        <v>14</v>
      </c>
      <c r="D189" s="137">
        <f t="shared" si="4"/>
        <v>108</v>
      </c>
      <c r="E189" s="138">
        <v>547</v>
      </c>
      <c r="F189" s="138">
        <v>111</v>
      </c>
      <c r="G189" s="138">
        <v>28</v>
      </c>
      <c r="H189" s="138">
        <v>175</v>
      </c>
      <c r="I189" s="138">
        <v>439</v>
      </c>
      <c r="J189" s="138">
        <v>10</v>
      </c>
      <c r="K189" s="138">
        <v>111</v>
      </c>
      <c r="L189" s="138">
        <v>50</v>
      </c>
      <c r="M189" s="138">
        <v>0</v>
      </c>
      <c r="N189" s="138">
        <v>30</v>
      </c>
      <c r="O189" s="138">
        <v>1501</v>
      </c>
      <c r="P189" s="138">
        <v>3550</v>
      </c>
      <c r="Q189" s="139">
        <f t="shared" si="5"/>
        <v>0.42281690140845068</v>
      </c>
    </row>
    <row r="190" spans="1:17" s="30" customFormat="1" ht="14.45" customHeight="1" x14ac:dyDescent="0.25">
      <c r="A190" s="71">
        <v>143</v>
      </c>
      <c r="B190" s="72">
        <v>148</v>
      </c>
      <c r="C190" s="73" t="s">
        <v>126</v>
      </c>
      <c r="D190" s="134">
        <f t="shared" si="4"/>
        <v>12</v>
      </c>
      <c r="E190" s="135">
        <v>80</v>
      </c>
      <c r="F190" s="135">
        <v>26</v>
      </c>
      <c r="G190" s="135">
        <v>5</v>
      </c>
      <c r="H190" s="135">
        <v>33</v>
      </c>
      <c r="I190" s="135">
        <v>68</v>
      </c>
      <c r="J190" s="135">
        <v>1</v>
      </c>
      <c r="K190" s="135">
        <v>28</v>
      </c>
      <c r="L190" s="135">
        <v>5</v>
      </c>
      <c r="M190" s="135">
        <v>0</v>
      </c>
      <c r="N190" s="135">
        <v>4</v>
      </c>
      <c r="O190" s="135">
        <v>250</v>
      </c>
      <c r="P190" s="135">
        <v>749</v>
      </c>
      <c r="Q190" s="136">
        <f t="shared" si="5"/>
        <v>0.33377837116154874</v>
      </c>
    </row>
    <row r="191" spans="1:17" s="30" customFormat="1" ht="14.45" customHeight="1" x14ac:dyDescent="0.25">
      <c r="A191" s="65">
        <v>144</v>
      </c>
      <c r="B191" s="66">
        <v>148</v>
      </c>
      <c r="C191" s="67" t="s">
        <v>128</v>
      </c>
      <c r="D191" s="140">
        <f t="shared" si="4"/>
        <v>24</v>
      </c>
      <c r="E191" s="141">
        <v>80</v>
      </c>
      <c r="F191" s="141">
        <v>29</v>
      </c>
      <c r="G191" s="141">
        <v>13</v>
      </c>
      <c r="H191" s="141">
        <v>28</v>
      </c>
      <c r="I191" s="141">
        <v>56</v>
      </c>
      <c r="J191" s="141">
        <v>0</v>
      </c>
      <c r="K191" s="141">
        <v>22</v>
      </c>
      <c r="L191" s="141">
        <v>8</v>
      </c>
      <c r="M191" s="141">
        <v>0</v>
      </c>
      <c r="N191" s="141">
        <v>7</v>
      </c>
      <c r="O191" s="141">
        <v>243</v>
      </c>
      <c r="P191" s="141">
        <v>749</v>
      </c>
      <c r="Q191" s="142">
        <f t="shared" si="5"/>
        <v>0.32443257676902537</v>
      </c>
    </row>
    <row r="192" spans="1:17" s="30" customFormat="1" ht="14.45" customHeight="1" x14ac:dyDescent="0.25">
      <c r="A192" s="71">
        <v>145</v>
      </c>
      <c r="B192" s="72">
        <v>148</v>
      </c>
      <c r="C192" s="73" t="s">
        <v>129</v>
      </c>
      <c r="D192" s="134">
        <f t="shared" si="4"/>
        <v>20</v>
      </c>
      <c r="E192" s="135">
        <v>85</v>
      </c>
      <c r="F192" s="135">
        <v>31</v>
      </c>
      <c r="G192" s="135">
        <v>7</v>
      </c>
      <c r="H192" s="135">
        <v>34</v>
      </c>
      <c r="I192" s="135">
        <v>65</v>
      </c>
      <c r="J192" s="135">
        <v>3</v>
      </c>
      <c r="K192" s="135">
        <v>29</v>
      </c>
      <c r="L192" s="135">
        <v>4</v>
      </c>
      <c r="M192" s="135">
        <v>0</v>
      </c>
      <c r="N192" s="135">
        <v>5</v>
      </c>
      <c r="O192" s="135">
        <v>263</v>
      </c>
      <c r="P192" s="135">
        <v>749</v>
      </c>
      <c r="Q192" s="136">
        <f t="shared" si="5"/>
        <v>0.35113484646194926</v>
      </c>
    </row>
    <row r="193" spans="1:17" s="30" customFormat="1" ht="14.45" customHeight="1" x14ac:dyDescent="0.25">
      <c r="A193" s="65">
        <v>146</v>
      </c>
      <c r="B193" s="66">
        <v>148</v>
      </c>
      <c r="C193" s="67" t="s">
        <v>138</v>
      </c>
      <c r="D193" s="140">
        <f t="shared" si="4"/>
        <v>13</v>
      </c>
      <c r="E193" s="141">
        <v>85</v>
      </c>
      <c r="F193" s="141">
        <v>21</v>
      </c>
      <c r="G193" s="141">
        <v>9</v>
      </c>
      <c r="H193" s="141">
        <v>29</v>
      </c>
      <c r="I193" s="141">
        <v>72</v>
      </c>
      <c r="J193" s="141">
        <v>1</v>
      </c>
      <c r="K193" s="141">
        <v>17</v>
      </c>
      <c r="L193" s="141">
        <v>5</v>
      </c>
      <c r="M193" s="141">
        <v>0</v>
      </c>
      <c r="N193" s="141">
        <v>9</v>
      </c>
      <c r="O193" s="141">
        <v>248</v>
      </c>
      <c r="P193" s="141">
        <v>749</v>
      </c>
      <c r="Q193" s="142">
        <f t="shared" si="5"/>
        <v>0.33110814419225632</v>
      </c>
    </row>
    <row r="194" spans="1:17" s="30" customFormat="1" ht="14.45" customHeight="1" x14ac:dyDescent="0.25">
      <c r="A194" s="71">
        <v>147</v>
      </c>
      <c r="B194" s="72">
        <v>148</v>
      </c>
      <c r="C194" s="73" t="s">
        <v>139</v>
      </c>
      <c r="D194" s="134">
        <f t="shared" si="4"/>
        <v>16</v>
      </c>
      <c r="E194" s="135">
        <v>78</v>
      </c>
      <c r="F194" s="135">
        <v>28</v>
      </c>
      <c r="G194" s="135">
        <v>2</v>
      </c>
      <c r="H194" s="135">
        <v>36</v>
      </c>
      <c r="I194" s="135">
        <v>62</v>
      </c>
      <c r="J194" s="135">
        <v>0</v>
      </c>
      <c r="K194" s="135">
        <v>27</v>
      </c>
      <c r="L194" s="135">
        <v>9</v>
      </c>
      <c r="M194" s="135">
        <v>0</v>
      </c>
      <c r="N194" s="135">
        <v>7</v>
      </c>
      <c r="O194" s="135">
        <v>249</v>
      </c>
      <c r="P194" s="135">
        <v>749</v>
      </c>
      <c r="Q194" s="136">
        <f t="shared" si="5"/>
        <v>0.33244325767690253</v>
      </c>
    </row>
    <row r="195" spans="1:17" s="30" customFormat="1" ht="14.45" customHeight="1" x14ac:dyDescent="0.25">
      <c r="A195" s="65">
        <v>148</v>
      </c>
      <c r="B195" s="66">
        <v>148</v>
      </c>
      <c r="C195" s="67" t="s">
        <v>140</v>
      </c>
      <c r="D195" s="140">
        <f t="shared" si="4"/>
        <v>14</v>
      </c>
      <c r="E195" s="141">
        <v>80</v>
      </c>
      <c r="F195" s="141">
        <v>40</v>
      </c>
      <c r="G195" s="141">
        <v>5</v>
      </c>
      <c r="H195" s="141">
        <v>30</v>
      </c>
      <c r="I195" s="141">
        <v>66</v>
      </c>
      <c r="J195" s="141">
        <v>0</v>
      </c>
      <c r="K195" s="141">
        <v>30</v>
      </c>
      <c r="L195" s="141">
        <v>4</v>
      </c>
      <c r="M195" s="141">
        <v>0</v>
      </c>
      <c r="N195" s="141">
        <v>9</v>
      </c>
      <c r="O195" s="141">
        <v>264</v>
      </c>
      <c r="P195" s="141">
        <v>749</v>
      </c>
      <c r="Q195" s="142">
        <f t="shared" si="5"/>
        <v>0.35246995994659547</v>
      </c>
    </row>
    <row r="196" spans="1:17" s="30" customFormat="1" ht="14.45" customHeight="1" x14ac:dyDescent="0.25">
      <c r="A196" s="71">
        <v>149</v>
      </c>
      <c r="B196" s="72">
        <v>148</v>
      </c>
      <c r="C196" s="73" t="s">
        <v>141</v>
      </c>
      <c r="D196" s="134">
        <f t="shared" si="4"/>
        <v>27</v>
      </c>
      <c r="E196" s="135">
        <v>90</v>
      </c>
      <c r="F196" s="135">
        <v>35</v>
      </c>
      <c r="G196" s="135">
        <v>9</v>
      </c>
      <c r="H196" s="135">
        <v>30</v>
      </c>
      <c r="I196" s="135">
        <v>63</v>
      </c>
      <c r="J196" s="135">
        <v>2</v>
      </c>
      <c r="K196" s="135">
        <v>16</v>
      </c>
      <c r="L196" s="135">
        <v>7</v>
      </c>
      <c r="M196" s="135">
        <v>0</v>
      </c>
      <c r="N196" s="135">
        <v>10</v>
      </c>
      <c r="O196" s="135">
        <v>262</v>
      </c>
      <c r="P196" s="135">
        <v>749</v>
      </c>
      <c r="Q196" s="136">
        <f t="shared" si="5"/>
        <v>0.34979973297730305</v>
      </c>
    </row>
    <row r="197" spans="1:17" s="30" customFormat="1" ht="14.45" customHeight="1" x14ac:dyDescent="0.25">
      <c r="A197" s="65">
        <v>150</v>
      </c>
      <c r="B197" s="66">
        <v>148</v>
      </c>
      <c r="C197" s="67" t="s">
        <v>142</v>
      </c>
      <c r="D197" s="140">
        <f t="shared" si="4"/>
        <v>22</v>
      </c>
      <c r="E197" s="141">
        <v>84</v>
      </c>
      <c r="F197" s="141">
        <v>18</v>
      </c>
      <c r="G197" s="141">
        <v>6</v>
      </c>
      <c r="H197" s="141">
        <v>40</v>
      </c>
      <c r="I197" s="141">
        <v>62</v>
      </c>
      <c r="J197" s="141">
        <v>2</v>
      </c>
      <c r="K197" s="141">
        <v>23</v>
      </c>
      <c r="L197" s="141">
        <v>5</v>
      </c>
      <c r="M197" s="141">
        <v>0</v>
      </c>
      <c r="N197" s="141">
        <v>9</v>
      </c>
      <c r="O197" s="141">
        <v>249</v>
      </c>
      <c r="P197" s="141">
        <v>749</v>
      </c>
      <c r="Q197" s="142">
        <f t="shared" si="5"/>
        <v>0.33244325767690253</v>
      </c>
    </row>
    <row r="198" spans="1:17" s="30" customFormat="1" ht="14.45" customHeight="1" x14ac:dyDescent="0.25">
      <c r="A198" s="71">
        <v>151</v>
      </c>
      <c r="B198" s="72">
        <v>148</v>
      </c>
      <c r="C198" s="73" t="s">
        <v>143</v>
      </c>
      <c r="D198" s="134">
        <f t="shared" si="4"/>
        <v>63</v>
      </c>
      <c r="E198" s="135">
        <v>120</v>
      </c>
      <c r="F198" s="135">
        <v>29</v>
      </c>
      <c r="G198" s="135">
        <v>10</v>
      </c>
      <c r="H198" s="135">
        <v>34</v>
      </c>
      <c r="I198" s="135">
        <v>57</v>
      </c>
      <c r="J198" s="135">
        <v>1</v>
      </c>
      <c r="K198" s="135">
        <v>22</v>
      </c>
      <c r="L198" s="135">
        <v>1</v>
      </c>
      <c r="M198" s="135">
        <v>0</v>
      </c>
      <c r="N198" s="135">
        <v>5</v>
      </c>
      <c r="O198" s="135">
        <v>279</v>
      </c>
      <c r="P198" s="135">
        <v>749</v>
      </c>
      <c r="Q198" s="136">
        <f t="shared" si="5"/>
        <v>0.37249666221628841</v>
      </c>
    </row>
    <row r="199" spans="1:17" s="30" customFormat="1" ht="14.45" customHeight="1" x14ac:dyDescent="0.25">
      <c r="A199" s="65">
        <v>152</v>
      </c>
      <c r="B199" s="66">
        <v>148</v>
      </c>
      <c r="C199" s="67" t="s">
        <v>144</v>
      </c>
      <c r="D199" s="140">
        <f t="shared" si="4"/>
        <v>32</v>
      </c>
      <c r="E199" s="141">
        <v>81</v>
      </c>
      <c r="F199" s="141">
        <v>25</v>
      </c>
      <c r="G199" s="141">
        <v>4</v>
      </c>
      <c r="H199" s="141">
        <v>28</v>
      </c>
      <c r="I199" s="141">
        <v>49</v>
      </c>
      <c r="J199" s="141">
        <v>0</v>
      </c>
      <c r="K199" s="141">
        <v>24</v>
      </c>
      <c r="L199" s="141">
        <v>3</v>
      </c>
      <c r="M199" s="141">
        <v>1</v>
      </c>
      <c r="N199" s="141">
        <v>8</v>
      </c>
      <c r="O199" s="141">
        <v>223</v>
      </c>
      <c r="P199" s="141">
        <v>749</v>
      </c>
      <c r="Q199" s="142">
        <f t="shared" si="5"/>
        <v>0.29773030707610149</v>
      </c>
    </row>
    <row r="200" spans="1:17" s="30" customFormat="1" ht="14.45" customHeight="1" x14ac:dyDescent="0.25">
      <c r="A200" s="71">
        <v>153</v>
      </c>
      <c r="B200" s="72">
        <v>148</v>
      </c>
      <c r="C200" s="73" t="s">
        <v>145</v>
      </c>
      <c r="D200" s="134">
        <f t="shared" si="4"/>
        <v>33</v>
      </c>
      <c r="E200" s="135">
        <v>96</v>
      </c>
      <c r="F200" s="135">
        <v>19</v>
      </c>
      <c r="G200" s="135">
        <v>7</v>
      </c>
      <c r="H200" s="135">
        <v>38</v>
      </c>
      <c r="I200" s="135">
        <v>63</v>
      </c>
      <c r="J200" s="135">
        <v>1</v>
      </c>
      <c r="K200" s="135">
        <v>23</v>
      </c>
      <c r="L200" s="135">
        <v>3</v>
      </c>
      <c r="M200" s="135">
        <v>0</v>
      </c>
      <c r="N200" s="135">
        <v>4</v>
      </c>
      <c r="O200" s="135">
        <v>254</v>
      </c>
      <c r="P200" s="135">
        <v>748</v>
      </c>
      <c r="Q200" s="136">
        <f t="shared" si="5"/>
        <v>0.33957219251336901</v>
      </c>
    </row>
    <row r="201" spans="1:17" s="30" customFormat="1" ht="14.45" customHeight="1" x14ac:dyDescent="0.25">
      <c r="A201" s="65">
        <v>154</v>
      </c>
      <c r="B201" s="66">
        <v>148</v>
      </c>
      <c r="C201" s="67" t="s">
        <v>146</v>
      </c>
      <c r="D201" s="140">
        <f t="shared" ref="D201:D264" si="6">(LARGE(E201:N201,1)-LARGE(E201:N201,2))</f>
        <v>58</v>
      </c>
      <c r="E201" s="141">
        <v>113</v>
      </c>
      <c r="F201" s="141">
        <v>26</v>
      </c>
      <c r="G201" s="141">
        <v>9</v>
      </c>
      <c r="H201" s="141">
        <v>38</v>
      </c>
      <c r="I201" s="141">
        <v>55</v>
      </c>
      <c r="J201" s="141">
        <v>2</v>
      </c>
      <c r="K201" s="141">
        <v>27</v>
      </c>
      <c r="L201" s="141">
        <v>3</v>
      </c>
      <c r="M201" s="141">
        <v>0</v>
      </c>
      <c r="N201" s="141">
        <v>5</v>
      </c>
      <c r="O201" s="141">
        <v>278</v>
      </c>
      <c r="P201" s="141">
        <v>748</v>
      </c>
      <c r="Q201" s="142">
        <f t="shared" ref="Q201:Q264" si="7">O201/P201</f>
        <v>0.37165775401069517</v>
      </c>
    </row>
    <row r="202" spans="1:17" s="30" customFormat="1" ht="14.45" customHeight="1" x14ac:dyDescent="0.25">
      <c r="A202" s="71">
        <v>155</v>
      </c>
      <c r="B202" s="72">
        <v>148</v>
      </c>
      <c r="C202" s="73" t="s">
        <v>147</v>
      </c>
      <c r="D202" s="134">
        <f t="shared" si="6"/>
        <v>19</v>
      </c>
      <c r="E202" s="135">
        <v>89</v>
      </c>
      <c r="F202" s="135">
        <v>21</v>
      </c>
      <c r="G202" s="135">
        <v>13</v>
      </c>
      <c r="H202" s="135">
        <v>37</v>
      </c>
      <c r="I202" s="135">
        <v>70</v>
      </c>
      <c r="J202" s="135">
        <v>1</v>
      </c>
      <c r="K202" s="135">
        <v>28</v>
      </c>
      <c r="L202" s="135">
        <v>9</v>
      </c>
      <c r="M202" s="135">
        <v>0</v>
      </c>
      <c r="N202" s="135">
        <v>8</v>
      </c>
      <c r="O202" s="135">
        <v>276</v>
      </c>
      <c r="P202" s="135">
        <v>748</v>
      </c>
      <c r="Q202" s="136">
        <f t="shared" si="7"/>
        <v>0.36898395721925131</v>
      </c>
    </row>
    <row r="203" spans="1:17" s="30" customFormat="1" ht="14.45" customHeight="1" x14ac:dyDescent="0.25">
      <c r="A203" s="65">
        <v>156</v>
      </c>
      <c r="B203" s="66">
        <v>148</v>
      </c>
      <c r="C203" s="67" t="s">
        <v>148</v>
      </c>
      <c r="D203" s="140">
        <f t="shared" si="6"/>
        <v>42</v>
      </c>
      <c r="E203" s="141">
        <v>97</v>
      </c>
      <c r="F203" s="141">
        <v>23</v>
      </c>
      <c r="G203" s="141">
        <v>10</v>
      </c>
      <c r="H203" s="141">
        <v>28</v>
      </c>
      <c r="I203" s="141">
        <v>55</v>
      </c>
      <c r="J203" s="141">
        <v>2</v>
      </c>
      <c r="K203" s="141">
        <v>23</v>
      </c>
      <c r="L203" s="141">
        <v>16</v>
      </c>
      <c r="M203" s="141">
        <v>0</v>
      </c>
      <c r="N203" s="141">
        <v>6</v>
      </c>
      <c r="O203" s="141">
        <v>260</v>
      </c>
      <c r="P203" s="141">
        <v>748</v>
      </c>
      <c r="Q203" s="142">
        <f t="shared" si="7"/>
        <v>0.34759358288770054</v>
      </c>
    </row>
    <row r="204" spans="1:17" s="30" customFormat="1" ht="14.45" customHeight="1" x14ac:dyDescent="0.25">
      <c r="A204" s="71">
        <v>157</v>
      </c>
      <c r="B204" s="72">
        <v>148</v>
      </c>
      <c r="C204" s="73" t="s">
        <v>149</v>
      </c>
      <c r="D204" s="134">
        <f t="shared" si="6"/>
        <v>23</v>
      </c>
      <c r="E204" s="135">
        <v>83</v>
      </c>
      <c r="F204" s="135">
        <v>21</v>
      </c>
      <c r="G204" s="135">
        <v>11</v>
      </c>
      <c r="H204" s="135">
        <v>38</v>
      </c>
      <c r="I204" s="135">
        <v>60</v>
      </c>
      <c r="J204" s="135">
        <v>2</v>
      </c>
      <c r="K204" s="135">
        <v>27</v>
      </c>
      <c r="L204" s="135">
        <v>7</v>
      </c>
      <c r="M204" s="135">
        <v>0</v>
      </c>
      <c r="N204" s="135">
        <v>2</v>
      </c>
      <c r="O204" s="135">
        <v>251</v>
      </c>
      <c r="P204" s="135">
        <v>748</v>
      </c>
      <c r="Q204" s="136">
        <f t="shared" si="7"/>
        <v>0.33556149732620322</v>
      </c>
    </row>
    <row r="205" spans="1:17" s="30" customFormat="1" ht="14.45" customHeight="1" x14ac:dyDescent="0.25">
      <c r="A205" s="59" t="s">
        <v>260</v>
      </c>
      <c r="B205" s="60">
        <v>148</v>
      </c>
      <c r="C205" s="61" t="s">
        <v>23</v>
      </c>
      <c r="D205" s="137">
        <f t="shared" si="6"/>
        <v>418</v>
      </c>
      <c r="E205" s="138">
        <v>1341</v>
      </c>
      <c r="F205" s="138">
        <v>392</v>
      </c>
      <c r="G205" s="138">
        <v>120</v>
      </c>
      <c r="H205" s="138">
        <v>501</v>
      </c>
      <c r="I205" s="138">
        <v>923</v>
      </c>
      <c r="J205" s="138">
        <v>18</v>
      </c>
      <c r="K205" s="138">
        <v>366</v>
      </c>
      <c r="L205" s="138">
        <v>89</v>
      </c>
      <c r="M205" s="138">
        <v>1</v>
      </c>
      <c r="N205" s="138">
        <v>98</v>
      </c>
      <c r="O205" s="138">
        <v>3849</v>
      </c>
      <c r="P205" s="138">
        <v>11230</v>
      </c>
      <c r="Q205" s="139">
        <f t="shared" si="7"/>
        <v>0.34274265360641137</v>
      </c>
    </row>
    <row r="206" spans="1:17" s="30" customFormat="1" ht="14.45" customHeight="1" x14ac:dyDescent="0.25">
      <c r="A206" s="71">
        <v>158</v>
      </c>
      <c r="B206" s="72">
        <v>149</v>
      </c>
      <c r="C206" s="73" t="s">
        <v>126</v>
      </c>
      <c r="D206" s="134">
        <f t="shared" si="6"/>
        <v>66</v>
      </c>
      <c r="E206" s="135">
        <v>128</v>
      </c>
      <c r="F206" s="135">
        <v>12</v>
      </c>
      <c r="G206" s="135">
        <v>15</v>
      </c>
      <c r="H206" s="135">
        <v>34</v>
      </c>
      <c r="I206" s="135">
        <v>62</v>
      </c>
      <c r="J206" s="135">
        <v>1</v>
      </c>
      <c r="K206" s="135">
        <v>23</v>
      </c>
      <c r="L206" s="135">
        <v>9</v>
      </c>
      <c r="M206" s="135">
        <v>0</v>
      </c>
      <c r="N206" s="135">
        <v>8</v>
      </c>
      <c r="O206" s="135">
        <v>292</v>
      </c>
      <c r="P206" s="135">
        <v>524</v>
      </c>
      <c r="Q206" s="136">
        <f t="shared" si="7"/>
        <v>0.5572519083969466</v>
      </c>
    </row>
    <row r="207" spans="1:17" s="30" customFormat="1" ht="14.45" customHeight="1" x14ac:dyDescent="0.25">
      <c r="A207" s="65">
        <v>159</v>
      </c>
      <c r="B207" s="66">
        <v>149</v>
      </c>
      <c r="C207" s="67" t="s">
        <v>128</v>
      </c>
      <c r="D207" s="140">
        <f t="shared" si="6"/>
        <v>44</v>
      </c>
      <c r="E207" s="141">
        <v>108</v>
      </c>
      <c r="F207" s="141">
        <v>21</v>
      </c>
      <c r="G207" s="141">
        <v>16</v>
      </c>
      <c r="H207" s="141">
        <v>26</v>
      </c>
      <c r="I207" s="141">
        <v>64</v>
      </c>
      <c r="J207" s="141">
        <v>2</v>
      </c>
      <c r="K207" s="141">
        <v>14</v>
      </c>
      <c r="L207" s="141">
        <v>13</v>
      </c>
      <c r="M207" s="141">
        <v>1</v>
      </c>
      <c r="N207" s="141">
        <v>4</v>
      </c>
      <c r="O207" s="141">
        <v>269</v>
      </c>
      <c r="P207" s="141">
        <v>524</v>
      </c>
      <c r="Q207" s="142">
        <f t="shared" si="7"/>
        <v>0.51335877862595425</v>
      </c>
    </row>
    <row r="208" spans="1:17" s="30" customFormat="1" ht="14.45" customHeight="1" x14ac:dyDescent="0.25">
      <c r="A208" s="59" t="s">
        <v>260</v>
      </c>
      <c r="B208" s="60">
        <v>149</v>
      </c>
      <c r="C208" s="61" t="s">
        <v>11</v>
      </c>
      <c r="D208" s="137">
        <f t="shared" si="6"/>
        <v>110</v>
      </c>
      <c r="E208" s="138">
        <v>236</v>
      </c>
      <c r="F208" s="138">
        <v>33</v>
      </c>
      <c r="G208" s="138">
        <v>31</v>
      </c>
      <c r="H208" s="138">
        <v>60</v>
      </c>
      <c r="I208" s="138">
        <v>126</v>
      </c>
      <c r="J208" s="138">
        <v>3</v>
      </c>
      <c r="K208" s="138">
        <v>37</v>
      </c>
      <c r="L208" s="138">
        <v>22</v>
      </c>
      <c r="M208" s="138">
        <v>1</v>
      </c>
      <c r="N208" s="138">
        <v>12</v>
      </c>
      <c r="O208" s="138">
        <v>561</v>
      </c>
      <c r="P208" s="138">
        <v>1048</v>
      </c>
      <c r="Q208" s="139">
        <f t="shared" si="7"/>
        <v>0.53530534351145043</v>
      </c>
    </row>
    <row r="209" spans="1:17" s="30" customFormat="1" ht="14.45" customHeight="1" x14ac:dyDescent="0.25">
      <c r="A209" s="65">
        <v>160</v>
      </c>
      <c r="B209" s="66">
        <v>150</v>
      </c>
      <c r="C209" s="67" t="s">
        <v>126</v>
      </c>
      <c r="D209" s="140">
        <f t="shared" si="6"/>
        <v>1</v>
      </c>
      <c r="E209" s="141">
        <v>66</v>
      </c>
      <c r="F209" s="141">
        <v>27</v>
      </c>
      <c r="G209" s="141">
        <v>6</v>
      </c>
      <c r="H209" s="141">
        <v>60</v>
      </c>
      <c r="I209" s="141">
        <v>65</v>
      </c>
      <c r="J209" s="141">
        <v>2</v>
      </c>
      <c r="K209" s="141">
        <v>33</v>
      </c>
      <c r="L209" s="141">
        <v>6</v>
      </c>
      <c r="M209" s="141">
        <v>0</v>
      </c>
      <c r="N209" s="141">
        <v>5</v>
      </c>
      <c r="O209" s="141">
        <v>270</v>
      </c>
      <c r="P209" s="141">
        <v>675</v>
      </c>
      <c r="Q209" s="142">
        <f t="shared" si="7"/>
        <v>0.4</v>
      </c>
    </row>
    <row r="210" spans="1:17" s="30" customFormat="1" ht="14.45" customHeight="1" x14ac:dyDescent="0.25">
      <c r="A210" s="71">
        <v>161</v>
      </c>
      <c r="B210" s="72">
        <v>150</v>
      </c>
      <c r="C210" s="73" t="s">
        <v>128</v>
      </c>
      <c r="D210" s="134">
        <f t="shared" si="6"/>
        <v>12</v>
      </c>
      <c r="E210" s="135">
        <v>71</v>
      </c>
      <c r="F210" s="135">
        <v>28</v>
      </c>
      <c r="G210" s="135">
        <v>8</v>
      </c>
      <c r="H210" s="135">
        <v>62</v>
      </c>
      <c r="I210" s="135">
        <v>83</v>
      </c>
      <c r="J210" s="135">
        <v>0</v>
      </c>
      <c r="K210" s="135">
        <v>27</v>
      </c>
      <c r="L210" s="135">
        <v>7</v>
      </c>
      <c r="M210" s="135">
        <v>0</v>
      </c>
      <c r="N210" s="135">
        <v>11</v>
      </c>
      <c r="O210" s="135">
        <v>297</v>
      </c>
      <c r="P210" s="135">
        <v>675</v>
      </c>
      <c r="Q210" s="136">
        <f t="shared" si="7"/>
        <v>0.44</v>
      </c>
    </row>
    <row r="211" spans="1:17" s="30" customFormat="1" ht="14.45" customHeight="1" x14ac:dyDescent="0.25">
      <c r="A211" s="59" t="s">
        <v>260</v>
      </c>
      <c r="B211" s="60">
        <v>150</v>
      </c>
      <c r="C211" s="61" t="s">
        <v>11</v>
      </c>
      <c r="D211" s="137">
        <f t="shared" si="6"/>
        <v>11</v>
      </c>
      <c r="E211" s="138">
        <v>137</v>
      </c>
      <c r="F211" s="138">
        <v>55</v>
      </c>
      <c r="G211" s="138">
        <v>14</v>
      </c>
      <c r="H211" s="138">
        <v>122</v>
      </c>
      <c r="I211" s="138">
        <v>148</v>
      </c>
      <c r="J211" s="138">
        <v>2</v>
      </c>
      <c r="K211" s="138">
        <v>60</v>
      </c>
      <c r="L211" s="138">
        <v>13</v>
      </c>
      <c r="M211" s="138">
        <v>0</v>
      </c>
      <c r="N211" s="138">
        <v>16</v>
      </c>
      <c r="O211" s="138">
        <v>567</v>
      </c>
      <c r="P211" s="138">
        <v>1350</v>
      </c>
      <c r="Q211" s="139">
        <f t="shared" si="7"/>
        <v>0.42</v>
      </c>
    </row>
    <row r="212" spans="1:17" s="30" customFormat="1" ht="14.45" customHeight="1" x14ac:dyDescent="0.25">
      <c r="A212" s="71">
        <v>162</v>
      </c>
      <c r="B212" s="72">
        <v>151</v>
      </c>
      <c r="C212" s="73" t="s">
        <v>126</v>
      </c>
      <c r="D212" s="134">
        <f t="shared" si="6"/>
        <v>68</v>
      </c>
      <c r="E212" s="135">
        <v>109</v>
      </c>
      <c r="F212" s="135">
        <v>24</v>
      </c>
      <c r="G212" s="135">
        <v>4</v>
      </c>
      <c r="H212" s="135">
        <v>41</v>
      </c>
      <c r="I212" s="135">
        <v>41</v>
      </c>
      <c r="J212" s="135">
        <v>0</v>
      </c>
      <c r="K212" s="135">
        <v>28</v>
      </c>
      <c r="L212" s="135">
        <v>16</v>
      </c>
      <c r="M212" s="135">
        <v>0</v>
      </c>
      <c r="N212" s="135">
        <v>7</v>
      </c>
      <c r="O212" s="135">
        <v>270</v>
      </c>
      <c r="P212" s="135">
        <v>586</v>
      </c>
      <c r="Q212" s="136">
        <f t="shared" si="7"/>
        <v>0.46075085324232085</v>
      </c>
    </row>
    <row r="213" spans="1:17" s="30" customFormat="1" ht="14.45" customHeight="1" x14ac:dyDescent="0.25">
      <c r="A213" s="65">
        <v>163</v>
      </c>
      <c r="B213" s="66">
        <v>151</v>
      </c>
      <c r="C213" s="67" t="s">
        <v>128</v>
      </c>
      <c r="D213" s="140">
        <f t="shared" si="6"/>
        <v>77</v>
      </c>
      <c r="E213" s="141">
        <v>110</v>
      </c>
      <c r="F213" s="141">
        <v>23</v>
      </c>
      <c r="G213" s="141">
        <v>11</v>
      </c>
      <c r="H213" s="141">
        <v>33</v>
      </c>
      <c r="I213" s="141">
        <v>31</v>
      </c>
      <c r="J213" s="141">
        <v>1</v>
      </c>
      <c r="K213" s="141">
        <v>28</v>
      </c>
      <c r="L213" s="141">
        <v>4</v>
      </c>
      <c r="M213" s="141">
        <v>0</v>
      </c>
      <c r="N213" s="141">
        <v>6</v>
      </c>
      <c r="O213" s="141">
        <v>247</v>
      </c>
      <c r="P213" s="141">
        <v>585</v>
      </c>
      <c r="Q213" s="142">
        <f t="shared" si="7"/>
        <v>0.42222222222222222</v>
      </c>
    </row>
    <row r="214" spans="1:17" s="30" customFormat="1" ht="14.45" customHeight="1" x14ac:dyDescent="0.25">
      <c r="A214" s="77" t="s">
        <v>260</v>
      </c>
      <c r="B214" s="78">
        <v>151</v>
      </c>
      <c r="C214" s="79" t="s">
        <v>11</v>
      </c>
      <c r="D214" s="143">
        <f t="shared" si="6"/>
        <v>145</v>
      </c>
      <c r="E214" s="144">
        <v>219</v>
      </c>
      <c r="F214" s="144">
        <v>47</v>
      </c>
      <c r="G214" s="144">
        <v>15</v>
      </c>
      <c r="H214" s="144">
        <v>74</v>
      </c>
      <c r="I214" s="144">
        <v>72</v>
      </c>
      <c r="J214" s="144">
        <v>1</v>
      </c>
      <c r="K214" s="144">
        <v>56</v>
      </c>
      <c r="L214" s="144">
        <v>20</v>
      </c>
      <c r="M214" s="145">
        <v>0</v>
      </c>
      <c r="N214" s="144">
        <v>13</v>
      </c>
      <c r="O214" s="145">
        <v>517</v>
      </c>
      <c r="P214" s="145">
        <v>1171</v>
      </c>
      <c r="Q214" s="146">
        <f t="shared" si="7"/>
        <v>0.44150298889837747</v>
      </c>
    </row>
    <row r="215" spans="1:17" s="30" customFormat="1" ht="14.65" customHeight="1" x14ac:dyDescent="0.25">
      <c r="A215" s="53">
        <v>164</v>
      </c>
      <c r="B215" s="54">
        <v>152</v>
      </c>
      <c r="C215" s="55" t="s">
        <v>126</v>
      </c>
      <c r="D215" s="140">
        <f t="shared" si="6"/>
        <v>77</v>
      </c>
      <c r="E215" s="141">
        <v>148</v>
      </c>
      <c r="F215" s="141">
        <v>12</v>
      </c>
      <c r="G215" s="141">
        <v>8</v>
      </c>
      <c r="H215" s="141">
        <v>15</v>
      </c>
      <c r="I215" s="141">
        <v>71</v>
      </c>
      <c r="J215" s="141">
        <v>6</v>
      </c>
      <c r="K215" s="141">
        <v>8</v>
      </c>
      <c r="L215" s="141">
        <v>3</v>
      </c>
      <c r="M215" s="132">
        <v>0</v>
      </c>
      <c r="N215" s="141">
        <v>3</v>
      </c>
      <c r="O215" s="132">
        <v>274</v>
      </c>
      <c r="P215" s="132">
        <v>505</v>
      </c>
      <c r="Q215" s="133">
        <f t="shared" si="7"/>
        <v>0.54257425742574261</v>
      </c>
    </row>
    <row r="216" spans="1:17" s="30" customFormat="1" ht="14.65" customHeight="1" x14ac:dyDescent="0.25">
      <c r="A216" s="71">
        <v>165</v>
      </c>
      <c r="B216" s="72">
        <v>152</v>
      </c>
      <c r="C216" s="73" t="s">
        <v>128</v>
      </c>
      <c r="D216" s="134">
        <f t="shared" si="6"/>
        <v>85</v>
      </c>
      <c r="E216" s="135">
        <v>151</v>
      </c>
      <c r="F216" s="135">
        <v>17</v>
      </c>
      <c r="G216" s="135">
        <v>1</v>
      </c>
      <c r="H216" s="135">
        <v>18</v>
      </c>
      <c r="I216" s="135">
        <v>66</v>
      </c>
      <c r="J216" s="135">
        <v>1</v>
      </c>
      <c r="K216" s="135">
        <v>12</v>
      </c>
      <c r="L216" s="135">
        <v>2</v>
      </c>
      <c r="M216" s="135">
        <v>1</v>
      </c>
      <c r="N216" s="135">
        <v>6</v>
      </c>
      <c r="O216" s="135">
        <v>275</v>
      </c>
      <c r="P216" s="135">
        <v>505</v>
      </c>
      <c r="Q216" s="136">
        <f t="shared" si="7"/>
        <v>0.54455445544554459</v>
      </c>
    </row>
    <row r="217" spans="1:17" s="30" customFormat="1" ht="14.65" customHeight="1" x14ac:dyDescent="0.25">
      <c r="A217" s="65">
        <v>166</v>
      </c>
      <c r="B217" s="66">
        <v>152</v>
      </c>
      <c r="C217" s="67" t="s">
        <v>129</v>
      </c>
      <c r="D217" s="140">
        <f t="shared" si="6"/>
        <v>91</v>
      </c>
      <c r="E217" s="141">
        <v>147</v>
      </c>
      <c r="F217" s="141">
        <v>16</v>
      </c>
      <c r="G217" s="141">
        <v>5</v>
      </c>
      <c r="H217" s="141">
        <v>20</v>
      </c>
      <c r="I217" s="141">
        <v>56</v>
      </c>
      <c r="J217" s="141">
        <v>3</v>
      </c>
      <c r="K217" s="141">
        <v>10</v>
      </c>
      <c r="L217" s="141">
        <v>4</v>
      </c>
      <c r="M217" s="141">
        <v>0</v>
      </c>
      <c r="N217" s="141">
        <v>6</v>
      </c>
      <c r="O217" s="141">
        <v>267</v>
      </c>
      <c r="P217" s="141">
        <v>504</v>
      </c>
      <c r="Q217" s="142">
        <f t="shared" si="7"/>
        <v>0.52976190476190477</v>
      </c>
    </row>
    <row r="218" spans="1:17" s="30" customFormat="1" ht="14.65" customHeight="1" x14ac:dyDescent="0.25">
      <c r="A218" s="59" t="s">
        <v>260</v>
      </c>
      <c r="B218" s="60">
        <v>152</v>
      </c>
      <c r="C218" s="61" t="s">
        <v>12</v>
      </c>
      <c r="D218" s="137">
        <f t="shared" si="6"/>
        <v>253</v>
      </c>
      <c r="E218" s="138">
        <v>446</v>
      </c>
      <c r="F218" s="138">
        <v>45</v>
      </c>
      <c r="G218" s="138">
        <v>14</v>
      </c>
      <c r="H218" s="138">
        <v>53</v>
      </c>
      <c r="I218" s="138">
        <v>193</v>
      </c>
      <c r="J218" s="138">
        <v>10</v>
      </c>
      <c r="K218" s="138">
        <v>30</v>
      </c>
      <c r="L218" s="138">
        <v>9</v>
      </c>
      <c r="M218" s="138">
        <v>1</v>
      </c>
      <c r="N218" s="138">
        <v>15</v>
      </c>
      <c r="O218" s="138">
        <v>816</v>
      </c>
      <c r="P218" s="138">
        <v>1514</v>
      </c>
      <c r="Q218" s="139">
        <f t="shared" si="7"/>
        <v>0.5389696169088507</v>
      </c>
    </row>
    <row r="219" spans="1:17" s="30" customFormat="1" ht="14.65" customHeight="1" x14ac:dyDescent="0.25">
      <c r="A219" s="65">
        <v>167</v>
      </c>
      <c r="B219" s="66">
        <v>153</v>
      </c>
      <c r="C219" s="67" t="s">
        <v>126</v>
      </c>
      <c r="D219" s="140">
        <f t="shared" si="6"/>
        <v>41</v>
      </c>
      <c r="E219" s="141">
        <v>138</v>
      </c>
      <c r="F219" s="141">
        <v>18</v>
      </c>
      <c r="G219" s="141">
        <v>6</v>
      </c>
      <c r="H219" s="141">
        <v>55</v>
      </c>
      <c r="I219" s="141">
        <v>97</v>
      </c>
      <c r="J219" s="141">
        <v>0</v>
      </c>
      <c r="K219" s="141">
        <v>32</v>
      </c>
      <c r="L219" s="141">
        <v>5</v>
      </c>
      <c r="M219" s="141">
        <v>0</v>
      </c>
      <c r="N219" s="141">
        <v>4</v>
      </c>
      <c r="O219" s="141">
        <v>355</v>
      </c>
      <c r="P219" s="141">
        <v>701</v>
      </c>
      <c r="Q219" s="142">
        <f t="shared" si="7"/>
        <v>0.50641940085592008</v>
      </c>
    </row>
    <row r="220" spans="1:17" s="30" customFormat="1" ht="14.65" customHeight="1" x14ac:dyDescent="0.25">
      <c r="A220" s="59" t="s">
        <v>260</v>
      </c>
      <c r="B220" s="60">
        <v>153</v>
      </c>
      <c r="C220" s="61" t="s">
        <v>9</v>
      </c>
      <c r="D220" s="137">
        <f t="shared" si="6"/>
        <v>41</v>
      </c>
      <c r="E220" s="138">
        <v>138</v>
      </c>
      <c r="F220" s="138">
        <v>18</v>
      </c>
      <c r="G220" s="138">
        <v>6</v>
      </c>
      <c r="H220" s="138">
        <v>55</v>
      </c>
      <c r="I220" s="138">
        <v>97</v>
      </c>
      <c r="J220" s="138">
        <v>0</v>
      </c>
      <c r="K220" s="138">
        <v>32</v>
      </c>
      <c r="L220" s="138">
        <v>5</v>
      </c>
      <c r="M220" s="138">
        <v>0</v>
      </c>
      <c r="N220" s="138">
        <v>4</v>
      </c>
      <c r="O220" s="138">
        <v>355</v>
      </c>
      <c r="P220" s="138">
        <v>701</v>
      </c>
      <c r="Q220" s="139">
        <f t="shared" si="7"/>
        <v>0.50641940085592008</v>
      </c>
    </row>
    <row r="221" spans="1:17" s="30" customFormat="1" ht="14.65" customHeight="1" x14ac:dyDescent="0.25">
      <c r="A221" s="65">
        <v>168</v>
      </c>
      <c r="B221" s="66">
        <v>154</v>
      </c>
      <c r="C221" s="67" t="s">
        <v>126</v>
      </c>
      <c r="D221" s="140">
        <f t="shared" si="6"/>
        <v>53</v>
      </c>
      <c r="E221" s="141">
        <v>114</v>
      </c>
      <c r="F221" s="141">
        <v>22</v>
      </c>
      <c r="G221" s="141">
        <v>8</v>
      </c>
      <c r="H221" s="141">
        <v>52</v>
      </c>
      <c r="I221" s="141">
        <v>61</v>
      </c>
      <c r="J221" s="141">
        <v>0</v>
      </c>
      <c r="K221" s="141">
        <v>16</v>
      </c>
      <c r="L221" s="141">
        <v>10</v>
      </c>
      <c r="M221" s="141">
        <v>0</v>
      </c>
      <c r="N221" s="141">
        <v>4</v>
      </c>
      <c r="O221" s="141">
        <v>287</v>
      </c>
      <c r="P221" s="141">
        <v>699</v>
      </c>
      <c r="Q221" s="142">
        <f t="shared" si="7"/>
        <v>0.41058655221745349</v>
      </c>
    </row>
    <row r="222" spans="1:17" s="30" customFormat="1" ht="14.65" customHeight="1" x14ac:dyDescent="0.25">
      <c r="A222" s="71">
        <v>169</v>
      </c>
      <c r="B222" s="72">
        <v>154</v>
      </c>
      <c r="C222" s="73" t="s">
        <v>128</v>
      </c>
      <c r="D222" s="134">
        <f t="shared" si="6"/>
        <v>47</v>
      </c>
      <c r="E222" s="135">
        <v>107</v>
      </c>
      <c r="F222" s="135">
        <v>29</v>
      </c>
      <c r="G222" s="135">
        <v>8</v>
      </c>
      <c r="H222" s="135">
        <v>33</v>
      </c>
      <c r="I222" s="135">
        <v>60</v>
      </c>
      <c r="J222" s="135">
        <v>2</v>
      </c>
      <c r="K222" s="135">
        <v>30</v>
      </c>
      <c r="L222" s="135">
        <v>9</v>
      </c>
      <c r="M222" s="135">
        <v>0</v>
      </c>
      <c r="N222" s="135">
        <v>5</v>
      </c>
      <c r="O222" s="135">
        <v>283</v>
      </c>
      <c r="P222" s="135">
        <v>699</v>
      </c>
      <c r="Q222" s="136">
        <f t="shared" si="7"/>
        <v>0.40486409155937053</v>
      </c>
    </row>
    <row r="223" spans="1:17" s="30" customFormat="1" ht="14.65" customHeight="1" x14ac:dyDescent="0.25">
      <c r="A223" s="59" t="s">
        <v>260</v>
      </c>
      <c r="B223" s="60">
        <v>154</v>
      </c>
      <c r="C223" s="61" t="s">
        <v>11</v>
      </c>
      <c r="D223" s="137">
        <f t="shared" si="6"/>
        <v>100</v>
      </c>
      <c r="E223" s="138">
        <v>221</v>
      </c>
      <c r="F223" s="138">
        <v>51</v>
      </c>
      <c r="G223" s="138">
        <v>16</v>
      </c>
      <c r="H223" s="138">
        <v>85</v>
      </c>
      <c r="I223" s="138">
        <v>121</v>
      </c>
      <c r="J223" s="138">
        <v>2</v>
      </c>
      <c r="K223" s="138">
        <v>46</v>
      </c>
      <c r="L223" s="138">
        <v>19</v>
      </c>
      <c r="M223" s="138">
        <v>0</v>
      </c>
      <c r="N223" s="138">
        <v>9</v>
      </c>
      <c r="O223" s="138">
        <v>570</v>
      </c>
      <c r="P223" s="138">
        <v>1398</v>
      </c>
      <c r="Q223" s="139">
        <f t="shared" si="7"/>
        <v>0.40772532188841204</v>
      </c>
    </row>
    <row r="224" spans="1:17" s="30" customFormat="1" ht="14.65" customHeight="1" x14ac:dyDescent="0.25">
      <c r="A224" s="71">
        <v>170</v>
      </c>
      <c r="B224" s="72">
        <v>155</v>
      </c>
      <c r="C224" s="73" t="s">
        <v>126</v>
      </c>
      <c r="D224" s="134">
        <f t="shared" si="6"/>
        <v>16</v>
      </c>
      <c r="E224" s="135">
        <v>94</v>
      </c>
      <c r="F224" s="135">
        <v>17</v>
      </c>
      <c r="G224" s="135">
        <v>8</v>
      </c>
      <c r="H224" s="135">
        <v>47</v>
      </c>
      <c r="I224" s="135">
        <v>78</v>
      </c>
      <c r="J224" s="135">
        <v>0</v>
      </c>
      <c r="K224" s="135">
        <v>17</v>
      </c>
      <c r="L224" s="135">
        <v>6</v>
      </c>
      <c r="M224" s="135">
        <v>0</v>
      </c>
      <c r="N224" s="135">
        <v>2</v>
      </c>
      <c r="O224" s="135">
        <v>269</v>
      </c>
      <c r="P224" s="135">
        <v>634</v>
      </c>
      <c r="Q224" s="136">
        <f t="shared" si="7"/>
        <v>0.4242902208201893</v>
      </c>
    </row>
    <row r="225" spans="1:17" s="30" customFormat="1" ht="14.65" customHeight="1" x14ac:dyDescent="0.25">
      <c r="A225" s="65">
        <v>171</v>
      </c>
      <c r="B225" s="66">
        <v>155</v>
      </c>
      <c r="C225" s="67" t="s">
        <v>128</v>
      </c>
      <c r="D225" s="140">
        <f t="shared" si="6"/>
        <v>0</v>
      </c>
      <c r="E225" s="141">
        <v>86</v>
      </c>
      <c r="F225" s="141">
        <v>25</v>
      </c>
      <c r="G225" s="141">
        <v>7</v>
      </c>
      <c r="H225" s="141">
        <v>37</v>
      </c>
      <c r="I225" s="141">
        <v>86</v>
      </c>
      <c r="J225" s="141">
        <v>1</v>
      </c>
      <c r="K225" s="141">
        <v>18</v>
      </c>
      <c r="L225" s="141">
        <v>5</v>
      </c>
      <c r="M225" s="141">
        <v>0</v>
      </c>
      <c r="N225" s="141">
        <v>6</v>
      </c>
      <c r="O225" s="141">
        <v>271</v>
      </c>
      <c r="P225" s="141">
        <v>634</v>
      </c>
      <c r="Q225" s="142">
        <f t="shared" si="7"/>
        <v>0.4274447949526814</v>
      </c>
    </row>
    <row r="226" spans="1:17" s="30" customFormat="1" ht="14.65" customHeight="1" x14ac:dyDescent="0.25">
      <c r="A226" s="71">
        <v>172</v>
      </c>
      <c r="B226" s="72">
        <v>155</v>
      </c>
      <c r="C226" s="73" t="s">
        <v>129</v>
      </c>
      <c r="D226" s="134">
        <f t="shared" si="6"/>
        <v>9</v>
      </c>
      <c r="E226" s="135">
        <v>94</v>
      </c>
      <c r="F226" s="135">
        <v>20</v>
      </c>
      <c r="G226" s="135">
        <v>10</v>
      </c>
      <c r="H226" s="135">
        <v>34</v>
      </c>
      <c r="I226" s="135">
        <v>85</v>
      </c>
      <c r="J226" s="135">
        <v>0</v>
      </c>
      <c r="K226" s="135">
        <v>17</v>
      </c>
      <c r="L226" s="135">
        <v>2</v>
      </c>
      <c r="M226" s="135">
        <v>0</v>
      </c>
      <c r="N226" s="135">
        <v>6</v>
      </c>
      <c r="O226" s="135">
        <v>268</v>
      </c>
      <c r="P226" s="135">
        <v>634</v>
      </c>
      <c r="Q226" s="136">
        <f t="shared" si="7"/>
        <v>0.4227129337539432</v>
      </c>
    </row>
    <row r="227" spans="1:17" s="30" customFormat="1" ht="14.65" customHeight="1" x14ac:dyDescent="0.25">
      <c r="A227" s="59" t="s">
        <v>260</v>
      </c>
      <c r="B227" s="60">
        <v>155</v>
      </c>
      <c r="C227" s="61" t="s">
        <v>12</v>
      </c>
      <c r="D227" s="137">
        <f t="shared" si="6"/>
        <v>25</v>
      </c>
      <c r="E227" s="138">
        <v>274</v>
      </c>
      <c r="F227" s="138">
        <v>62</v>
      </c>
      <c r="G227" s="138">
        <v>25</v>
      </c>
      <c r="H227" s="138">
        <v>118</v>
      </c>
      <c r="I227" s="138">
        <v>249</v>
      </c>
      <c r="J227" s="138">
        <v>1</v>
      </c>
      <c r="K227" s="138">
        <v>52</v>
      </c>
      <c r="L227" s="138">
        <v>13</v>
      </c>
      <c r="M227" s="138">
        <v>0</v>
      </c>
      <c r="N227" s="138">
        <v>14</v>
      </c>
      <c r="O227" s="138">
        <v>808</v>
      </c>
      <c r="P227" s="138">
        <v>1902</v>
      </c>
      <c r="Q227" s="139">
        <f t="shared" si="7"/>
        <v>0.42481598317560465</v>
      </c>
    </row>
    <row r="228" spans="1:17" s="30" customFormat="1" ht="14.65" customHeight="1" x14ac:dyDescent="0.25">
      <c r="A228" s="71">
        <v>173</v>
      </c>
      <c r="B228" s="72">
        <v>156</v>
      </c>
      <c r="C228" s="73" t="s">
        <v>126</v>
      </c>
      <c r="D228" s="134">
        <f t="shared" si="6"/>
        <v>7</v>
      </c>
      <c r="E228" s="135">
        <v>95</v>
      </c>
      <c r="F228" s="135">
        <v>40</v>
      </c>
      <c r="G228" s="135">
        <v>10</v>
      </c>
      <c r="H228" s="135">
        <v>40</v>
      </c>
      <c r="I228" s="135">
        <v>88</v>
      </c>
      <c r="J228" s="135">
        <v>0</v>
      </c>
      <c r="K228" s="135">
        <v>18</v>
      </c>
      <c r="L228" s="135">
        <v>2</v>
      </c>
      <c r="M228" s="135">
        <v>0</v>
      </c>
      <c r="N228" s="135">
        <v>5</v>
      </c>
      <c r="O228" s="135">
        <v>298</v>
      </c>
      <c r="P228" s="135">
        <v>690</v>
      </c>
      <c r="Q228" s="136">
        <f t="shared" si="7"/>
        <v>0.43188405797101448</v>
      </c>
    </row>
    <row r="229" spans="1:17" s="30" customFormat="1" ht="14.65" customHeight="1" x14ac:dyDescent="0.25">
      <c r="A229" s="65">
        <v>174</v>
      </c>
      <c r="B229" s="66">
        <v>156</v>
      </c>
      <c r="C229" s="67" t="s">
        <v>128</v>
      </c>
      <c r="D229" s="140">
        <f t="shared" si="6"/>
        <v>25</v>
      </c>
      <c r="E229" s="141">
        <v>66</v>
      </c>
      <c r="F229" s="141">
        <v>48</v>
      </c>
      <c r="G229" s="141">
        <v>6</v>
      </c>
      <c r="H229" s="141">
        <v>31</v>
      </c>
      <c r="I229" s="141">
        <v>91</v>
      </c>
      <c r="J229" s="141">
        <v>4</v>
      </c>
      <c r="K229" s="141">
        <v>20</v>
      </c>
      <c r="L229" s="141">
        <v>1</v>
      </c>
      <c r="M229" s="141">
        <v>0</v>
      </c>
      <c r="N229" s="141">
        <v>6</v>
      </c>
      <c r="O229" s="141">
        <v>273</v>
      </c>
      <c r="P229" s="141">
        <v>689</v>
      </c>
      <c r="Q229" s="142">
        <f t="shared" si="7"/>
        <v>0.39622641509433965</v>
      </c>
    </row>
    <row r="230" spans="1:17" s="30" customFormat="1" ht="14.65" customHeight="1" x14ac:dyDescent="0.25">
      <c r="A230" s="59" t="s">
        <v>260</v>
      </c>
      <c r="B230" s="60">
        <v>156</v>
      </c>
      <c r="C230" s="61" t="s">
        <v>11</v>
      </c>
      <c r="D230" s="137">
        <f t="shared" si="6"/>
        <v>18</v>
      </c>
      <c r="E230" s="138">
        <v>161</v>
      </c>
      <c r="F230" s="138">
        <v>88</v>
      </c>
      <c r="G230" s="138">
        <v>16</v>
      </c>
      <c r="H230" s="138">
        <v>71</v>
      </c>
      <c r="I230" s="138">
        <v>179</v>
      </c>
      <c r="J230" s="138">
        <v>4</v>
      </c>
      <c r="K230" s="138">
        <v>38</v>
      </c>
      <c r="L230" s="138">
        <v>3</v>
      </c>
      <c r="M230" s="138">
        <v>0</v>
      </c>
      <c r="N230" s="138">
        <v>11</v>
      </c>
      <c r="O230" s="138">
        <v>571</v>
      </c>
      <c r="P230" s="138">
        <v>1379</v>
      </c>
      <c r="Q230" s="139">
        <f t="shared" si="7"/>
        <v>0.41406816533720087</v>
      </c>
    </row>
    <row r="231" spans="1:17" s="30" customFormat="1" ht="14.65" customHeight="1" x14ac:dyDescent="0.25">
      <c r="A231" s="65">
        <v>175</v>
      </c>
      <c r="B231" s="66">
        <v>157</v>
      </c>
      <c r="C231" s="67" t="s">
        <v>126</v>
      </c>
      <c r="D231" s="140">
        <f t="shared" si="6"/>
        <v>16</v>
      </c>
      <c r="E231" s="141">
        <v>97</v>
      </c>
      <c r="F231" s="141">
        <v>15</v>
      </c>
      <c r="G231" s="141">
        <v>7</v>
      </c>
      <c r="H231" s="141">
        <v>32</v>
      </c>
      <c r="I231" s="141">
        <v>81</v>
      </c>
      <c r="J231" s="141">
        <v>0</v>
      </c>
      <c r="K231" s="141">
        <v>23</v>
      </c>
      <c r="L231" s="141">
        <v>8</v>
      </c>
      <c r="M231" s="141">
        <v>0</v>
      </c>
      <c r="N231" s="141">
        <v>5</v>
      </c>
      <c r="O231" s="141">
        <v>268</v>
      </c>
      <c r="P231" s="141">
        <v>558</v>
      </c>
      <c r="Q231" s="142">
        <f t="shared" si="7"/>
        <v>0.48028673835125446</v>
      </c>
    </row>
    <row r="232" spans="1:17" s="30" customFormat="1" ht="14.65" customHeight="1" x14ac:dyDescent="0.25">
      <c r="A232" s="71">
        <v>176</v>
      </c>
      <c r="B232" s="72">
        <v>157</v>
      </c>
      <c r="C232" s="73" t="s">
        <v>128</v>
      </c>
      <c r="D232" s="134">
        <f t="shared" si="6"/>
        <v>10</v>
      </c>
      <c r="E232" s="135">
        <v>87</v>
      </c>
      <c r="F232" s="135">
        <v>22</v>
      </c>
      <c r="G232" s="135">
        <v>7</v>
      </c>
      <c r="H232" s="135">
        <v>29</v>
      </c>
      <c r="I232" s="135">
        <v>77</v>
      </c>
      <c r="J232" s="135">
        <v>4</v>
      </c>
      <c r="K232" s="135">
        <v>26</v>
      </c>
      <c r="L232" s="135">
        <v>11</v>
      </c>
      <c r="M232" s="135">
        <v>0</v>
      </c>
      <c r="N232" s="135">
        <v>6</v>
      </c>
      <c r="O232" s="135">
        <v>269</v>
      </c>
      <c r="P232" s="135">
        <v>557</v>
      </c>
      <c r="Q232" s="136">
        <f t="shared" si="7"/>
        <v>0.48294434470377018</v>
      </c>
    </row>
    <row r="233" spans="1:17" s="30" customFormat="1" ht="14.65" customHeight="1" x14ac:dyDescent="0.25">
      <c r="A233" s="65">
        <v>177</v>
      </c>
      <c r="B233" s="66">
        <v>157</v>
      </c>
      <c r="C233" s="67" t="s">
        <v>129</v>
      </c>
      <c r="D233" s="140">
        <f t="shared" si="6"/>
        <v>33</v>
      </c>
      <c r="E233" s="141">
        <v>100</v>
      </c>
      <c r="F233" s="141">
        <v>18</v>
      </c>
      <c r="G233" s="141">
        <v>1</v>
      </c>
      <c r="H233" s="141">
        <v>36</v>
      </c>
      <c r="I233" s="141">
        <v>67</v>
      </c>
      <c r="J233" s="141">
        <v>2</v>
      </c>
      <c r="K233" s="141">
        <v>26</v>
      </c>
      <c r="L233" s="141">
        <v>8</v>
      </c>
      <c r="M233" s="141">
        <v>0</v>
      </c>
      <c r="N233" s="141">
        <v>5</v>
      </c>
      <c r="O233" s="141">
        <v>263</v>
      </c>
      <c r="P233" s="141">
        <v>557</v>
      </c>
      <c r="Q233" s="142">
        <f t="shared" si="7"/>
        <v>0.47217235188509876</v>
      </c>
    </row>
    <row r="234" spans="1:17" s="30" customFormat="1" ht="14.65" customHeight="1" x14ac:dyDescent="0.25">
      <c r="A234" s="59" t="s">
        <v>260</v>
      </c>
      <c r="B234" s="60">
        <v>157</v>
      </c>
      <c r="C234" s="61" t="s">
        <v>12</v>
      </c>
      <c r="D234" s="137">
        <f t="shared" si="6"/>
        <v>59</v>
      </c>
      <c r="E234" s="138">
        <v>284</v>
      </c>
      <c r="F234" s="138">
        <v>55</v>
      </c>
      <c r="G234" s="138">
        <v>15</v>
      </c>
      <c r="H234" s="138">
        <v>97</v>
      </c>
      <c r="I234" s="138">
        <v>225</v>
      </c>
      <c r="J234" s="138">
        <v>6</v>
      </c>
      <c r="K234" s="138">
        <v>75</v>
      </c>
      <c r="L234" s="138">
        <v>27</v>
      </c>
      <c r="M234" s="138">
        <v>0</v>
      </c>
      <c r="N234" s="138">
        <v>16</v>
      </c>
      <c r="O234" s="138">
        <v>800</v>
      </c>
      <c r="P234" s="138">
        <v>1672</v>
      </c>
      <c r="Q234" s="139">
        <f t="shared" si="7"/>
        <v>0.4784688995215311</v>
      </c>
    </row>
    <row r="235" spans="1:17" s="30" customFormat="1" ht="14.65" customHeight="1" x14ac:dyDescent="0.25">
      <c r="A235" s="65">
        <v>178</v>
      </c>
      <c r="B235" s="66">
        <v>158</v>
      </c>
      <c r="C235" s="67" t="s">
        <v>126</v>
      </c>
      <c r="D235" s="140">
        <f t="shared" si="6"/>
        <v>27</v>
      </c>
      <c r="E235" s="141">
        <v>83</v>
      </c>
      <c r="F235" s="141">
        <v>8</v>
      </c>
      <c r="G235" s="141">
        <v>2</v>
      </c>
      <c r="H235" s="141">
        <v>13</v>
      </c>
      <c r="I235" s="141">
        <v>56</v>
      </c>
      <c r="J235" s="141">
        <v>0</v>
      </c>
      <c r="K235" s="141">
        <v>16</v>
      </c>
      <c r="L235" s="141">
        <v>7</v>
      </c>
      <c r="M235" s="141">
        <v>0</v>
      </c>
      <c r="N235" s="141">
        <v>5</v>
      </c>
      <c r="O235" s="141">
        <v>190</v>
      </c>
      <c r="P235" s="141">
        <v>390</v>
      </c>
      <c r="Q235" s="142">
        <f t="shared" si="7"/>
        <v>0.48717948717948717</v>
      </c>
    </row>
    <row r="236" spans="1:17" s="30" customFormat="1" ht="14.65" customHeight="1" x14ac:dyDescent="0.25">
      <c r="A236" s="71">
        <v>179</v>
      </c>
      <c r="B236" s="72">
        <v>158</v>
      </c>
      <c r="C236" s="73" t="s">
        <v>128</v>
      </c>
      <c r="D236" s="134">
        <f t="shared" si="6"/>
        <v>8</v>
      </c>
      <c r="E236" s="135">
        <v>59</v>
      </c>
      <c r="F236" s="135">
        <v>9</v>
      </c>
      <c r="G236" s="135">
        <v>2</v>
      </c>
      <c r="H236" s="135">
        <v>21</v>
      </c>
      <c r="I236" s="135">
        <v>67</v>
      </c>
      <c r="J236" s="135">
        <v>0</v>
      </c>
      <c r="K236" s="135">
        <v>19</v>
      </c>
      <c r="L236" s="135">
        <v>3</v>
      </c>
      <c r="M236" s="135">
        <v>0</v>
      </c>
      <c r="N236" s="135">
        <v>5</v>
      </c>
      <c r="O236" s="135">
        <v>185</v>
      </c>
      <c r="P236" s="135">
        <v>389</v>
      </c>
      <c r="Q236" s="136">
        <f t="shared" si="7"/>
        <v>0.47557840616966579</v>
      </c>
    </row>
    <row r="237" spans="1:17" s="30" customFormat="1" ht="14.65" customHeight="1" x14ac:dyDescent="0.25">
      <c r="A237" s="59" t="s">
        <v>260</v>
      </c>
      <c r="B237" s="60">
        <v>158</v>
      </c>
      <c r="C237" s="61" t="s">
        <v>11</v>
      </c>
      <c r="D237" s="137">
        <f t="shared" si="6"/>
        <v>19</v>
      </c>
      <c r="E237" s="138">
        <v>142</v>
      </c>
      <c r="F237" s="138">
        <v>17</v>
      </c>
      <c r="G237" s="138">
        <v>4</v>
      </c>
      <c r="H237" s="138">
        <v>34</v>
      </c>
      <c r="I237" s="138">
        <v>123</v>
      </c>
      <c r="J237" s="138">
        <v>0</v>
      </c>
      <c r="K237" s="138">
        <v>35</v>
      </c>
      <c r="L237" s="138">
        <v>10</v>
      </c>
      <c r="M237" s="138">
        <v>0</v>
      </c>
      <c r="N237" s="138">
        <v>10</v>
      </c>
      <c r="O237" s="138">
        <v>375</v>
      </c>
      <c r="P237" s="138">
        <v>779</v>
      </c>
      <c r="Q237" s="139">
        <f t="shared" si="7"/>
        <v>0.48138639281129653</v>
      </c>
    </row>
    <row r="238" spans="1:17" s="30" customFormat="1" ht="14.65" customHeight="1" x14ac:dyDescent="0.25">
      <c r="A238" s="71">
        <v>180</v>
      </c>
      <c r="B238" s="72">
        <v>159</v>
      </c>
      <c r="C238" s="73" t="s">
        <v>126</v>
      </c>
      <c r="D238" s="134">
        <f t="shared" si="6"/>
        <v>29</v>
      </c>
      <c r="E238" s="135">
        <v>101</v>
      </c>
      <c r="F238" s="135">
        <v>16</v>
      </c>
      <c r="G238" s="135">
        <v>9</v>
      </c>
      <c r="H238" s="135">
        <v>35</v>
      </c>
      <c r="I238" s="135">
        <v>72</v>
      </c>
      <c r="J238" s="135">
        <v>2</v>
      </c>
      <c r="K238" s="135">
        <v>21</v>
      </c>
      <c r="L238" s="135">
        <v>3</v>
      </c>
      <c r="M238" s="135">
        <v>0</v>
      </c>
      <c r="N238" s="135">
        <v>11</v>
      </c>
      <c r="O238" s="135">
        <v>270</v>
      </c>
      <c r="P238" s="135">
        <v>570</v>
      </c>
      <c r="Q238" s="136">
        <f t="shared" si="7"/>
        <v>0.47368421052631576</v>
      </c>
    </row>
    <row r="239" spans="1:17" s="30" customFormat="1" ht="14.65" customHeight="1" x14ac:dyDescent="0.25">
      <c r="A239" s="65">
        <v>181</v>
      </c>
      <c r="B239" s="66">
        <v>159</v>
      </c>
      <c r="C239" s="67" t="s">
        <v>128</v>
      </c>
      <c r="D239" s="140">
        <f t="shared" si="6"/>
        <v>11</v>
      </c>
      <c r="E239" s="141">
        <v>79</v>
      </c>
      <c r="F239" s="141">
        <v>21</v>
      </c>
      <c r="G239" s="141">
        <v>2</v>
      </c>
      <c r="H239" s="141">
        <v>32</v>
      </c>
      <c r="I239" s="141">
        <v>90</v>
      </c>
      <c r="J239" s="141">
        <v>1</v>
      </c>
      <c r="K239" s="141">
        <v>25</v>
      </c>
      <c r="L239" s="141">
        <v>7</v>
      </c>
      <c r="M239" s="141">
        <v>0</v>
      </c>
      <c r="N239" s="141">
        <v>13</v>
      </c>
      <c r="O239" s="141">
        <v>270</v>
      </c>
      <c r="P239" s="141">
        <v>569</v>
      </c>
      <c r="Q239" s="142">
        <f t="shared" si="7"/>
        <v>0.47451669595782076</v>
      </c>
    </row>
    <row r="240" spans="1:17" s="30" customFormat="1" ht="14.65" customHeight="1" x14ac:dyDescent="0.25">
      <c r="A240" s="59" t="s">
        <v>260</v>
      </c>
      <c r="B240" s="60">
        <v>159</v>
      </c>
      <c r="C240" s="61" t="s">
        <v>11</v>
      </c>
      <c r="D240" s="137">
        <f t="shared" si="6"/>
        <v>18</v>
      </c>
      <c r="E240" s="138">
        <v>180</v>
      </c>
      <c r="F240" s="138">
        <v>37</v>
      </c>
      <c r="G240" s="138">
        <v>11</v>
      </c>
      <c r="H240" s="138">
        <v>67</v>
      </c>
      <c r="I240" s="138">
        <v>162</v>
      </c>
      <c r="J240" s="138">
        <v>3</v>
      </c>
      <c r="K240" s="138">
        <v>46</v>
      </c>
      <c r="L240" s="138">
        <v>10</v>
      </c>
      <c r="M240" s="138">
        <v>0</v>
      </c>
      <c r="N240" s="138">
        <v>24</v>
      </c>
      <c r="O240" s="138">
        <v>540</v>
      </c>
      <c r="P240" s="138">
        <v>1139</v>
      </c>
      <c r="Q240" s="139">
        <f t="shared" si="7"/>
        <v>0.47410008779631257</v>
      </c>
    </row>
    <row r="241" spans="1:17" s="30" customFormat="1" ht="14.65" customHeight="1" x14ac:dyDescent="0.25">
      <c r="A241" s="65">
        <v>182</v>
      </c>
      <c r="B241" s="66">
        <v>160</v>
      </c>
      <c r="C241" s="67" t="s">
        <v>126</v>
      </c>
      <c r="D241" s="140">
        <f t="shared" si="6"/>
        <v>8</v>
      </c>
      <c r="E241" s="141">
        <v>62</v>
      </c>
      <c r="F241" s="141">
        <v>18</v>
      </c>
      <c r="G241" s="141">
        <v>7</v>
      </c>
      <c r="H241" s="141">
        <v>19</v>
      </c>
      <c r="I241" s="141">
        <v>54</v>
      </c>
      <c r="J241" s="141">
        <v>0</v>
      </c>
      <c r="K241" s="141">
        <v>16</v>
      </c>
      <c r="L241" s="141">
        <v>2</v>
      </c>
      <c r="M241" s="141">
        <v>0</v>
      </c>
      <c r="N241" s="141">
        <v>4</v>
      </c>
      <c r="O241" s="141">
        <v>182</v>
      </c>
      <c r="P241" s="141">
        <v>406</v>
      </c>
      <c r="Q241" s="142">
        <f t="shared" si="7"/>
        <v>0.44827586206896552</v>
      </c>
    </row>
    <row r="242" spans="1:17" s="30" customFormat="1" ht="14.65" customHeight="1" x14ac:dyDescent="0.25">
      <c r="A242" s="71">
        <v>183</v>
      </c>
      <c r="B242" s="72">
        <v>160</v>
      </c>
      <c r="C242" s="73" t="s">
        <v>128</v>
      </c>
      <c r="D242" s="134">
        <f t="shared" si="6"/>
        <v>3</v>
      </c>
      <c r="E242" s="135">
        <v>50</v>
      </c>
      <c r="F242" s="135">
        <v>23</v>
      </c>
      <c r="G242" s="135">
        <v>3</v>
      </c>
      <c r="H242" s="135">
        <v>23</v>
      </c>
      <c r="I242" s="135">
        <v>53</v>
      </c>
      <c r="J242" s="135">
        <v>1</v>
      </c>
      <c r="K242" s="135">
        <v>23</v>
      </c>
      <c r="L242" s="135">
        <v>4</v>
      </c>
      <c r="M242" s="135">
        <v>0</v>
      </c>
      <c r="N242" s="135">
        <v>6</v>
      </c>
      <c r="O242" s="135">
        <v>186</v>
      </c>
      <c r="P242" s="135">
        <v>406</v>
      </c>
      <c r="Q242" s="136">
        <f t="shared" si="7"/>
        <v>0.45812807881773399</v>
      </c>
    </row>
    <row r="243" spans="1:17" s="30" customFormat="1" ht="14.65" customHeight="1" x14ac:dyDescent="0.25">
      <c r="A243" s="59" t="s">
        <v>260</v>
      </c>
      <c r="B243" s="60">
        <v>160</v>
      </c>
      <c r="C243" s="61" t="s">
        <v>11</v>
      </c>
      <c r="D243" s="137">
        <f t="shared" si="6"/>
        <v>5</v>
      </c>
      <c r="E243" s="138">
        <v>112</v>
      </c>
      <c r="F243" s="138">
        <v>41</v>
      </c>
      <c r="G243" s="138">
        <v>10</v>
      </c>
      <c r="H243" s="138">
        <v>42</v>
      </c>
      <c r="I243" s="138">
        <v>107</v>
      </c>
      <c r="J243" s="138">
        <v>1</v>
      </c>
      <c r="K243" s="138">
        <v>39</v>
      </c>
      <c r="L243" s="138">
        <v>6</v>
      </c>
      <c r="M243" s="138">
        <v>0</v>
      </c>
      <c r="N243" s="138">
        <v>10</v>
      </c>
      <c r="O243" s="138">
        <v>368</v>
      </c>
      <c r="P243" s="138">
        <v>812</v>
      </c>
      <c r="Q243" s="139">
        <f t="shared" si="7"/>
        <v>0.45320197044334976</v>
      </c>
    </row>
    <row r="244" spans="1:17" s="30" customFormat="1" ht="14.65" customHeight="1" x14ac:dyDescent="0.25">
      <c r="A244" s="71">
        <v>184</v>
      </c>
      <c r="B244" s="72">
        <v>161</v>
      </c>
      <c r="C244" s="73" t="s">
        <v>126</v>
      </c>
      <c r="D244" s="134">
        <f t="shared" si="6"/>
        <v>7</v>
      </c>
      <c r="E244" s="135">
        <v>73</v>
      </c>
      <c r="F244" s="135">
        <v>21</v>
      </c>
      <c r="G244" s="135">
        <v>5</v>
      </c>
      <c r="H244" s="135">
        <v>15</v>
      </c>
      <c r="I244" s="135">
        <v>80</v>
      </c>
      <c r="J244" s="135">
        <v>2</v>
      </c>
      <c r="K244" s="135">
        <v>19</v>
      </c>
      <c r="L244" s="135">
        <v>3</v>
      </c>
      <c r="M244" s="135">
        <v>0</v>
      </c>
      <c r="N244" s="135">
        <v>9</v>
      </c>
      <c r="O244" s="135">
        <v>227</v>
      </c>
      <c r="P244" s="135">
        <v>534</v>
      </c>
      <c r="Q244" s="136">
        <f t="shared" si="7"/>
        <v>0.42509363295880148</v>
      </c>
    </row>
    <row r="245" spans="1:17" s="30" customFormat="1" ht="14.65" customHeight="1" x14ac:dyDescent="0.25">
      <c r="A245" s="65">
        <v>185</v>
      </c>
      <c r="B245" s="66">
        <v>161</v>
      </c>
      <c r="C245" s="67" t="s">
        <v>128</v>
      </c>
      <c r="D245" s="140">
        <f t="shared" si="6"/>
        <v>13</v>
      </c>
      <c r="E245" s="141">
        <v>86</v>
      </c>
      <c r="F245" s="141">
        <v>14</v>
      </c>
      <c r="G245" s="141">
        <v>3</v>
      </c>
      <c r="H245" s="141">
        <v>28</v>
      </c>
      <c r="I245" s="141">
        <v>73</v>
      </c>
      <c r="J245" s="141">
        <v>2</v>
      </c>
      <c r="K245" s="141">
        <v>16</v>
      </c>
      <c r="L245" s="141">
        <v>0</v>
      </c>
      <c r="M245" s="141">
        <v>0</v>
      </c>
      <c r="N245" s="141">
        <v>6</v>
      </c>
      <c r="O245" s="141">
        <v>228</v>
      </c>
      <c r="P245" s="141">
        <v>534</v>
      </c>
      <c r="Q245" s="142">
        <f t="shared" si="7"/>
        <v>0.42696629213483145</v>
      </c>
    </row>
    <row r="246" spans="1:17" s="30" customFormat="1" ht="14.65" customHeight="1" x14ac:dyDescent="0.25">
      <c r="A246" s="71">
        <v>186</v>
      </c>
      <c r="B246" s="72">
        <v>161</v>
      </c>
      <c r="C246" s="73" t="s">
        <v>129</v>
      </c>
      <c r="D246" s="134">
        <f t="shared" si="6"/>
        <v>17</v>
      </c>
      <c r="E246" s="135">
        <v>57</v>
      </c>
      <c r="F246" s="135">
        <v>21</v>
      </c>
      <c r="G246" s="135">
        <v>2</v>
      </c>
      <c r="H246" s="135">
        <v>16</v>
      </c>
      <c r="I246" s="135">
        <v>74</v>
      </c>
      <c r="J246" s="135">
        <v>4</v>
      </c>
      <c r="K246" s="135">
        <v>17</v>
      </c>
      <c r="L246" s="135">
        <v>5</v>
      </c>
      <c r="M246" s="135">
        <v>0</v>
      </c>
      <c r="N246" s="135">
        <v>2</v>
      </c>
      <c r="O246" s="135">
        <v>198</v>
      </c>
      <c r="P246" s="135">
        <v>533</v>
      </c>
      <c r="Q246" s="136">
        <f t="shared" si="7"/>
        <v>0.37148217636022512</v>
      </c>
    </row>
    <row r="247" spans="1:17" s="30" customFormat="1" ht="14.65" customHeight="1" x14ac:dyDescent="0.25">
      <c r="A247" s="59" t="s">
        <v>260</v>
      </c>
      <c r="B247" s="60">
        <v>161</v>
      </c>
      <c r="C247" s="61" t="s">
        <v>12</v>
      </c>
      <c r="D247" s="137">
        <f t="shared" si="6"/>
        <v>11</v>
      </c>
      <c r="E247" s="138">
        <v>216</v>
      </c>
      <c r="F247" s="138">
        <v>56</v>
      </c>
      <c r="G247" s="138">
        <v>10</v>
      </c>
      <c r="H247" s="138">
        <v>59</v>
      </c>
      <c r="I247" s="138">
        <v>227</v>
      </c>
      <c r="J247" s="138">
        <v>8</v>
      </c>
      <c r="K247" s="138">
        <v>52</v>
      </c>
      <c r="L247" s="138">
        <v>8</v>
      </c>
      <c r="M247" s="138">
        <v>0</v>
      </c>
      <c r="N247" s="138">
        <v>17</v>
      </c>
      <c r="O247" s="138">
        <v>653</v>
      </c>
      <c r="P247" s="138">
        <v>1601</v>
      </c>
      <c r="Q247" s="139">
        <f t="shared" si="7"/>
        <v>0.40787008119925044</v>
      </c>
    </row>
    <row r="248" spans="1:17" s="30" customFormat="1" ht="14.65" customHeight="1" x14ac:dyDescent="0.25">
      <c r="A248" s="71">
        <v>187</v>
      </c>
      <c r="B248" s="72">
        <v>162</v>
      </c>
      <c r="C248" s="73" t="s">
        <v>126</v>
      </c>
      <c r="D248" s="134">
        <f t="shared" si="6"/>
        <v>48</v>
      </c>
      <c r="E248" s="135">
        <v>105</v>
      </c>
      <c r="F248" s="135">
        <v>22</v>
      </c>
      <c r="G248" s="135">
        <v>16</v>
      </c>
      <c r="H248" s="135">
        <v>32</v>
      </c>
      <c r="I248" s="135">
        <v>57</v>
      </c>
      <c r="J248" s="135">
        <v>4</v>
      </c>
      <c r="K248" s="135">
        <v>20</v>
      </c>
      <c r="L248" s="135">
        <v>8</v>
      </c>
      <c r="M248" s="135">
        <v>0</v>
      </c>
      <c r="N248" s="135">
        <v>5</v>
      </c>
      <c r="O248" s="135">
        <v>269</v>
      </c>
      <c r="P248" s="135">
        <v>602</v>
      </c>
      <c r="Q248" s="136">
        <f t="shared" si="7"/>
        <v>0.44684385382059799</v>
      </c>
    </row>
    <row r="249" spans="1:17" s="30" customFormat="1" ht="14.65" customHeight="1" x14ac:dyDescent="0.25">
      <c r="A249" s="65">
        <v>188</v>
      </c>
      <c r="B249" s="66">
        <v>162</v>
      </c>
      <c r="C249" s="67" t="s">
        <v>128</v>
      </c>
      <c r="D249" s="140">
        <f t="shared" si="6"/>
        <v>67</v>
      </c>
      <c r="E249" s="141">
        <v>120</v>
      </c>
      <c r="F249" s="141">
        <v>32</v>
      </c>
      <c r="G249" s="141">
        <v>8</v>
      </c>
      <c r="H249" s="141">
        <v>31</v>
      </c>
      <c r="I249" s="141">
        <v>53</v>
      </c>
      <c r="J249" s="141">
        <v>1</v>
      </c>
      <c r="K249" s="141">
        <v>25</v>
      </c>
      <c r="L249" s="141">
        <v>5</v>
      </c>
      <c r="M249" s="141">
        <v>0</v>
      </c>
      <c r="N249" s="141">
        <v>5</v>
      </c>
      <c r="O249" s="141">
        <v>280</v>
      </c>
      <c r="P249" s="141">
        <v>602</v>
      </c>
      <c r="Q249" s="142">
        <f t="shared" si="7"/>
        <v>0.46511627906976744</v>
      </c>
    </row>
    <row r="250" spans="1:17" s="30" customFormat="1" ht="14.65" customHeight="1" x14ac:dyDescent="0.25">
      <c r="A250" s="71">
        <v>189</v>
      </c>
      <c r="B250" s="72">
        <v>162</v>
      </c>
      <c r="C250" s="73" t="s">
        <v>129</v>
      </c>
      <c r="D250" s="134">
        <f t="shared" si="6"/>
        <v>53</v>
      </c>
      <c r="E250" s="135">
        <v>112</v>
      </c>
      <c r="F250" s="135">
        <v>14</v>
      </c>
      <c r="G250" s="135">
        <v>11</v>
      </c>
      <c r="H250" s="135">
        <v>43</v>
      </c>
      <c r="I250" s="135">
        <v>59</v>
      </c>
      <c r="J250" s="135">
        <v>3</v>
      </c>
      <c r="K250" s="135">
        <v>23</v>
      </c>
      <c r="L250" s="135">
        <v>3</v>
      </c>
      <c r="M250" s="135">
        <v>1</v>
      </c>
      <c r="N250" s="135">
        <v>4</v>
      </c>
      <c r="O250" s="135">
        <v>273</v>
      </c>
      <c r="P250" s="135">
        <v>601</v>
      </c>
      <c r="Q250" s="136">
        <f t="shared" si="7"/>
        <v>0.45424292845257902</v>
      </c>
    </row>
    <row r="251" spans="1:17" s="30" customFormat="1" ht="14.65" customHeight="1" x14ac:dyDescent="0.25">
      <c r="A251" s="59" t="s">
        <v>260</v>
      </c>
      <c r="B251" s="60">
        <v>162</v>
      </c>
      <c r="C251" s="61" t="s">
        <v>12</v>
      </c>
      <c r="D251" s="137">
        <f t="shared" si="6"/>
        <v>168</v>
      </c>
      <c r="E251" s="138">
        <v>337</v>
      </c>
      <c r="F251" s="138">
        <v>68</v>
      </c>
      <c r="G251" s="138">
        <v>35</v>
      </c>
      <c r="H251" s="138">
        <v>106</v>
      </c>
      <c r="I251" s="138">
        <v>169</v>
      </c>
      <c r="J251" s="138">
        <v>8</v>
      </c>
      <c r="K251" s="138">
        <v>68</v>
      </c>
      <c r="L251" s="138">
        <v>16</v>
      </c>
      <c r="M251" s="138">
        <v>1</v>
      </c>
      <c r="N251" s="138">
        <v>14</v>
      </c>
      <c r="O251" s="138">
        <v>822</v>
      </c>
      <c r="P251" s="138">
        <v>1805</v>
      </c>
      <c r="Q251" s="139">
        <f t="shared" si="7"/>
        <v>0.45540166204986149</v>
      </c>
    </row>
    <row r="252" spans="1:17" s="30" customFormat="1" ht="15" customHeight="1" x14ac:dyDescent="0.25">
      <c r="A252" s="71">
        <v>190</v>
      </c>
      <c r="B252" s="72">
        <v>163</v>
      </c>
      <c r="C252" s="73" t="s">
        <v>126</v>
      </c>
      <c r="D252" s="134">
        <f t="shared" si="6"/>
        <v>5</v>
      </c>
      <c r="E252" s="135">
        <v>77</v>
      </c>
      <c r="F252" s="135">
        <v>29</v>
      </c>
      <c r="G252" s="135">
        <v>5</v>
      </c>
      <c r="H252" s="135">
        <v>31</v>
      </c>
      <c r="I252" s="135">
        <v>72</v>
      </c>
      <c r="J252" s="135">
        <v>0</v>
      </c>
      <c r="K252" s="135">
        <v>16</v>
      </c>
      <c r="L252" s="135">
        <v>10</v>
      </c>
      <c r="M252" s="135">
        <v>0</v>
      </c>
      <c r="N252" s="135">
        <v>6</v>
      </c>
      <c r="O252" s="135">
        <v>246</v>
      </c>
      <c r="P252" s="135">
        <v>681</v>
      </c>
      <c r="Q252" s="136">
        <f t="shared" si="7"/>
        <v>0.36123348017621143</v>
      </c>
    </row>
    <row r="253" spans="1:17" s="30" customFormat="1" ht="15" customHeight="1" x14ac:dyDescent="0.25">
      <c r="A253" s="65">
        <v>191</v>
      </c>
      <c r="B253" s="66">
        <v>163</v>
      </c>
      <c r="C253" s="67" t="s">
        <v>128</v>
      </c>
      <c r="D253" s="140">
        <f t="shared" si="6"/>
        <v>4</v>
      </c>
      <c r="E253" s="141">
        <v>93</v>
      </c>
      <c r="F253" s="141">
        <v>18</v>
      </c>
      <c r="G253" s="141">
        <v>1</v>
      </c>
      <c r="H253" s="141">
        <v>49</v>
      </c>
      <c r="I253" s="141">
        <v>89</v>
      </c>
      <c r="J253" s="141">
        <v>0</v>
      </c>
      <c r="K253" s="141">
        <v>18</v>
      </c>
      <c r="L253" s="141">
        <v>8</v>
      </c>
      <c r="M253" s="141">
        <v>0</v>
      </c>
      <c r="N253" s="141">
        <v>6</v>
      </c>
      <c r="O253" s="141">
        <v>282</v>
      </c>
      <c r="P253" s="141">
        <v>680</v>
      </c>
      <c r="Q253" s="142">
        <f t="shared" si="7"/>
        <v>0.4147058823529412</v>
      </c>
    </row>
    <row r="254" spans="1:17" s="30" customFormat="1" ht="15" customHeight="1" x14ac:dyDescent="0.25">
      <c r="A254" s="59" t="s">
        <v>260</v>
      </c>
      <c r="B254" s="60">
        <v>163</v>
      </c>
      <c r="C254" s="61" t="s">
        <v>11</v>
      </c>
      <c r="D254" s="137">
        <f t="shared" si="6"/>
        <v>9</v>
      </c>
      <c r="E254" s="138">
        <v>170</v>
      </c>
      <c r="F254" s="138">
        <v>47</v>
      </c>
      <c r="G254" s="138">
        <v>6</v>
      </c>
      <c r="H254" s="138">
        <v>80</v>
      </c>
      <c r="I254" s="138">
        <v>161</v>
      </c>
      <c r="J254" s="138">
        <v>0</v>
      </c>
      <c r="K254" s="138">
        <v>34</v>
      </c>
      <c r="L254" s="138">
        <v>18</v>
      </c>
      <c r="M254" s="138">
        <v>0</v>
      </c>
      <c r="N254" s="138">
        <v>12</v>
      </c>
      <c r="O254" s="138">
        <v>528</v>
      </c>
      <c r="P254" s="138">
        <v>1361</v>
      </c>
      <c r="Q254" s="139">
        <f t="shared" si="7"/>
        <v>0.38795003673769285</v>
      </c>
    </row>
    <row r="255" spans="1:17" s="30" customFormat="1" ht="15" customHeight="1" x14ac:dyDescent="0.25">
      <c r="A255" s="65">
        <v>192</v>
      </c>
      <c r="B255" s="66">
        <v>164</v>
      </c>
      <c r="C255" s="67" t="s">
        <v>126</v>
      </c>
      <c r="D255" s="140">
        <f t="shared" si="6"/>
        <v>20</v>
      </c>
      <c r="E255" s="141">
        <v>73</v>
      </c>
      <c r="F255" s="141">
        <v>47</v>
      </c>
      <c r="G255" s="141">
        <v>6</v>
      </c>
      <c r="H255" s="141">
        <v>34</v>
      </c>
      <c r="I255" s="141">
        <v>53</v>
      </c>
      <c r="J255" s="141">
        <v>3</v>
      </c>
      <c r="K255" s="141">
        <v>18</v>
      </c>
      <c r="L255" s="141">
        <v>6</v>
      </c>
      <c r="M255" s="141">
        <v>0</v>
      </c>
      <c r="N255" s="141">
        <v>8</v>
      </c>
      <c r="O255" s="141">
        <v>248</v>
      </c>
      <c r="P255" s="141">
        <v>699</v>
      </c>
      <c r="Q255" s="142">
        <f t="shared" si="7"/>
        <v>0.35479256080114452</v>
      </c>
    </row>
    <row r="256" spans="1:17" s="30" customFormat="1" ht="15" customHeight="1" x14ac:dyDescent="0.25">
      <c r="A256" s="71">
        <v>193</v>
      </c>
      <c r="B256" s="72">
        <v>164</v>
      </c>
      <c r="C256" s="73" t="s">
        <v>128</v>
      </c>
      <c r="D256" s="134">
        <f t="shared" si="6"/>
        <v>22</v>
      </c>
      <c r="E256" s="135">
        <v>72</v>
      </c>
      <c r="F256" s="135">
        <v>35</v>
      </c>
      <c r="G256" s="135">
        <v>6</v>
      </c>
      <c r="H256" s="135">
        <v>23</v>
      </c>
      <c r="I256" s="135">
        <v>50</v>
      </c>
      <c r="J256" s="135">
        <v>2</v>
      </c>
      <c r="K256" s="135">
        <v>19</v>
      </c>
      <c r="L256" s="135">
        <v>4</v>
      </c>
      <c r="M256" s="135">
        <v>0</v>
      </c>
      <c r="N256" s="135">
        <v>8</v>
      </c>
      <c r="O256" s="135">
        <v>219</v>
      </c>
      <c r="P256" s="135">
        <v>699</v>
      </c>
      <c r="Q256" s="136">
        <f t="shared" si="7"/>
        <v>0.31330472103004292</v>
      </c>
    </row>
    <row r="257" spans="1:17" s="30" customFormat="1" ht="15" customHeight="1" x14ac:dyDescent="0.25">
      <c r="A257" s="59" t="s">
        <v>260</v>
      </c>
      <c r="B257" s="60">
        <v>164</v>
      </c>
      <c r="C257" s="61" t="s">
        <v>11</v>
      </c>
      <c r="D257" s="137">
        <f t="shared" si="6"/>
        <v>42</v>
      </c>
      <c r="E257" s="138">
        <v>145</v>
      </c>
      <c r="F257" s="138">
        <v>82</v>
      </c>
      <c r="G257" s="138">
        <v>12</v>
      </c>
      <c r="H257" s="138">
        <v>57</v>
      </c>
      <c r="I257" s="138">
        <v>103</v>
      </c>
      <c r="J257" s="138">
        <v>5</v>
      </c>
      <c r="K257" s="138">
        <v>37</v>
      </c>
      <c r="L257" s="138">
        <v>10</v>
      </c>
      <c r="M257" s="138">
        <v>0</v>
      </c>
      <c r="N257" s="138">
        <v>16</v>
      </c>
      <c r="O257" s="138">
        <v>467</v>
      </c>
      <c r="P257" s="138">
        <v>1398</v>
      </c>
      <c r="Q257" s="139">
        <f t="shared" si="7"/>
        <v>0.33404864091559372</v>
      </c>
    </row>
    <row r="258" spans="1:17" s="30" customFormat="1" ht="15" customHeight="1" x14ac:dyDescent="0.25">
      <c r="A258" s="71">
        <v>194</v>
      </c>
      <c r="B258" s="72">
        <v>165</v>
      </c>
      <c r="C258" s="73" t="s">
        <v>126</v>
      </c>
      <c r="D258" s="134">
        <f t="shared" si="6"/>
        <v>6</v>
      </c>
      <c r="E258" s="135">
        <v>72</v>
      </c>
      <c r="F258" s="135">
        <v>24</v>
      </c>
      <c r="G258" s="135">
        <v>4</v>
      </c>
      <c r="H258" s="135">
        <v>19</v>
      </c>
      <c r="I258" s="135">
        <v>66</v>
      </c>
      <c r="J258" s="135">
        <v>2</v>
      </c>
      <c r="K258" s="135">
        <v>20</v>
      </c>
      <c r="L258" s="135">
        <v>1</v>
      </c>
      <c r="M258" s="135">
        <v>0</v>
      </c>
      <c r="N258" s="135">
        <v>9</v>
      </c>
      <c r="O258" s="135">
        <v>217</v>
      </c>
      <c r="P258" s="135">
        <v>663</v>
      </c>
      <c r="Q258" s="136">
        <f t="shared" si="7"/>
        <v>0.3273001508295626</v>
      </c>
    </row>
    <row r="259" spans="1:17" s="30" customFormat="1" ht="15" customHeight="1" x14ac:dyDescent="0.25">
      <c r="A259" s="65">
        <v>195</v>
      </c>
      <c r="B259" s="66">
        <v>165</v>
      </c>
      <c r="C259" s="67" t="s">
        <v>128</v>
      </c>
      <c r="D259" s="140">
        <f t="shared" si="6"/>
        <v>36</v>
      </c>
      <c r="E259" s="141">
        <v>76</v>
      </c>
      <c r="F259" s="141">
        <v>20</v>
      </c>
      <c r="G259" s="141">
        <v>1</v>
      </c>
      <c r="H259" s="141">
        <v>24</v>
      </c>
      <c r="I259" s="141">
        <v>40</v>
      </c>
      <c r="J259" s="141">
        <v>1</v>
      </c>
      <c r="K259" s="141">
        <v>24</v>
      </c>
      <c r="L259" s="141">
        <v>7</v>
      </c>
      <c r="M259" s="141">
        <v>0</v>
      </c>
      <c r="N259" s="141">
        <v>8</v>
      </c>
      <c r="O259" s="141">
        <v>201</v>
      </c>
      <c r="P259" s="141">
        <v>662</v>
      </c>
      <c r="Q259" s="142">
        <f t="shared" si="7"/>
        <v>0.30362537764350456</v>
      </c>
    </row>
    <row r="260" spans="1:17" s="30" customFormat="1" ht="15" customHeight="1" x14ac:dyDescent="0.25">
      <c r="A260" s="71">
        <v>196</v>
      </c>
      <c r="B260" s="72">
        <v>165</v>
      </c>
      <c r="C260" s="73" t="s">
        <v>129</v>
      </c>
      <c r="D260" s="134">
        <f t="shared" si="6"/>
        <v>17</v>
      </c>
      <c r="E260" s="135">
        <v>73</v>
      </c>
      <c r="F260" s="135">
        <v>18</v>
      </c>
      <c r="G260" s="135">
        <v>6</v>
      </c>
      <c r="H260" s="135">
        <v>18</v>
      </c>
      <c r="I260" s="135">
        <v>56</v>
      </c>
      <c r="J260" s="135">
        <v>1</v>
      </c>
      <c r="K260" s="135">
        <v>25</v>
      </c>
      <c r="L260" s="135">
        <v>3</v>
      </c>
      <c r="M260" s="135">
        <v>0</v>
      </c>
      <c r="N260" s="135">
        <v>2</v>
      </c>
      <c r="O260" s="135">
        <v>202</v>
      </c>
      <c r="P260" s="135">
        <v>662</v>
      </c>
      <c r="Q260" s="136">
        <f t="shared" si="7"/>
        <v>0.30513595166163143</v>
      </c>
    </row>
    <row r="261" spans="1:17" s="30" customFormat="1" ht="15" customHeight="1" x14ac:dyDescent="0.25">
      <c r="A261" s="65">
        <v>197</v>
      </c>
      <c r="B261" s="66">
        <v>165</v>
      </c>
      <c r="C261" s="67" t="s">
        <v>138</v>
      </c>
      <c r="D261" s="140">
        <f t="shared" si="6"/>
        <v>36</v>
      </c>
      <c r="E261" s="141">
        <v>89</v>
      </c>
      <c r="F261" s="141">
        <v>10</v>
      </c>
      <c r="G261" s="141">
        <v>3</v>
      </c>
      <c r="H261" s="141">
        <v>25</v>
      </c>
      <c r="I261" s="141">
        <v>53</v>
      </c>
      <c r="J261" s="141">
        <v>0</v>
      </c>
      <c r="K261" s="141">
        <v>16</v>
      </c>
      <c r="L261" s="141">
        <v>2</v>
      </c>
      <c r="M261" s="141">
        <v>1</v>
      </c>
      <c r="N261" s="141">
        <v>8</v>
      </c>
      <c r="O261" s="141">
        <v>207</v>
      </c>
      <c r="P261" s="141">
        <v>662</v>
      </c>
      <c r="Q261" s="142">
        <f t="shared" si="7"/>
        <v>0.31268882175226587</v>
      </c>
    </row>
    <row r="262" spans="1:17" s="30" customFormat="1" ht="15" customHeight="1" x14ac:dyDescent="0.25">
      <c r="A262" s="59" t="s">
        <v>260</v>
      </c>
      <c r="B262" s="60">
        <v>165</v>
      </c>
      <c r="C262" s="61" t="s">
        <v>13</v>
      </c>
      <c r="D262" s="137">
        <f t="shared" si="6"/>
        <v>95</v>
      </c>
      <c r="E262" s="138">
        <v>310</v>
      </c>
      <c r="F262" s="138">
        <v>72</v>
      </c>
      <c r="G262" s="138">
        <v>14</v>
      </c>
      <c r="H262" s="138">
        <v>86</v>
      </c>
      <c r="I262" s="138">
        <v>215</v>
      </c>
      <c r="J262" s="138">
        <v>4</v>
      </c>
      <c r="K262" s="138">
        <v>85</v>
      </c>
      <c r="L262" s="138">
        <v>13</v>
      </c>
      <c r="M262" s="138">
        <v>1</v>
      </c>
      <c r="N262" s="138">
        <v>27</v>
      </c>
      <c r="O262" s="138">
        <v>827</v>
      </c>
      <c r="P262" s="138">
        <v>2649</v>
      </c>
      <c r="Q262" s="139">
        <f t="shared" si="7"/>
        <v>0.31219328048320122</v>
      </c>
    </row>
    <row r="263" spans="1:17" s="30" customFormat="1" ht="15" customHeight="1" x14ac:dyDescent="0.25">
      <c r="A263" s="65">
        <v>198</v>
      </c>
      <c r="B263" s="66">
        <v>166</v>
      </c>
      <c r="C263" s="67" t="s">
        <v>126</v>
      </c>
      <c r="D263" s="140">
        <f t="shared" si="6"/>
        <v>5</v>
      </c>
      <c r="E263" s="141">
        <v>70</v>
      </c>
      <c r="F263" s="141">
        <v>27</v>
      </c>
      <c r="G263" s="141">
        <v>5</v>
      </c>
      <c r="H263" s="141">
        <v>22</v>
      </c>
      <c r="I263" s="141">
        <v>65</v>
      </c>
      <c r="J263" s="141">
        <v>0</v>
      </c>
      <c r="K263" s="141">
        <v>29</v>
      </c>
      <c r="L263" s="141">
        <v>9</v>
      </c>
      <c r="M263" s="141">
        <v>0</v>
      </c>
      <c r="N263" s="141">
        <v>8</v>
      </c>
      <c r="O263" s="141">
        <v>235</v>
      </c>
      <c r="P263" s="141">
        <v>634</v>
      </c>
      <c r="Q263" s="142">
        <f t="shared" si="7"/>
        <v>0.37066246056782337</v>
      </c>
    </row>
    <row r="264" spans="1:17" s="30" customFormat="1" ht="15" customHeight="1" x14ac:dyDescent="0.25">
      <c r="A264" s="71">
        <v>199</v>
      </c>
      <c r="B264" s="72">
        <v>166</v>
      </c>
      <c r="C264" s="73" t="s">
        <v>128</v>
      </c>
      <c r="D264" s="134">
        <f t="shared" si="6"/>
        <v>9</v>
      </c>
      <c r="E264" s="135">
        <v>58</v>
      </c>
      <c r="F264" s="135">
        <v>26</v>
      </c>
      <c r="G264" s="135">
        <v>5</v>
      </c>
      <c r="H264" s="135">
        <v>31</v>
      </c>
      <c r="I264" s="135">
        <v>67</v>
      </c>
      <c r="J264" s="135">
        <v>2</v>
      </c>
      <c r="K264" s="135">
        <v>21</v>
      </c>
      <c r="L264" s="135">
        <v>2</v>
      </c>
      <c r="M264" s="135">
        <v>0</v>
      </c>
      <c r="N264" s="135">
        <v>8</v>
      </c>
      <c r="O264" s="135">
        <v>220</v>
      </c>
      <c r="P264" s="135">
        <v>634</v>
      </c>
      <c r="Q264" s="136">
        <f t="shared" si="7"/>
        <v>0.3470031545741325</v>
      </c>
    </row>
    <row r="265" spans="1:17" s="30" customFormat="1" ht="15" customHeight="1" x14ac:dyDescent="0.25">
      <c r="A265" s="65">
        <v>200</v>
      </c>
      <c r="B265" s="66">
        <v>166</v>
      </c>
      <c r="C265" s="67" t="s">
        <v>129</v>
      </c>
      <c r="D265" s="140">
        <f t="shared" ref="D265:D328" si="8">(LARGE(E265:N265,1)-LARGE(E265:N265,2))</f>
        <v>2</v>
      </c>
      <c r="E265" s="141">
        <v>63</v>
      </c>
      <c r="F265" s="141">
        <v>20</v>
      </c>
      <c r="G265" s="141">
        <v>3</v>
      </c>
      <c r="H265" s="141">
        <v>26</v>
      </c>
      <c r="I265" s="141">
        <v>65</v>
      </c>
      <c r="J265" s="141">
        <v>1</v>
      </c>
      <c r="K265" s="141">
        <v>19</v>
      </c>
      <c r="L265" s="141">
        <v>5</v>
      </c>
      <c r="M265" s="141">
        <v>1</v>
      </c>
      <c r="N265" s="141">
        <v>5</v>
      </c>
      <c r="O265" s="141">
        <v>208</v>
      </c>
      <c r="P265" s="141">
        <v>634</v>
      </c>
      <c r="Q265" s="142">
        <f t="shared" ref="Q265:Q286" si="9">O265/P265</f>
        <v>0.32807570977917982</v>
      </c>
    </row>
    <row r="266" spans="1:17" s="30" customFormat="1" ht="15" customHeight="1" x14ac:dyDescent="0.25">
      <c r="A266" s="77" t="s">
        <v>260</v>
      </c>
      <c r="B266" s="78">
        <v>166</v>
      </c>
      <c r="C266" s="79" t="s">
        <v>12</v>
      </c>
      <c r="D266" s="143">
        <f t="shared" si="8"/>
        <v>6</v>
      </c>
      <c r="E266" s="144">
        <v>191</v>
      </c>
      <c r="F266" s="144">
        <v>73</v>
      </c>
      <c r="G266" s="144">
        <v>13</v>
      </c>
      <c r="H266" s="144">
        <v>79</v>
      </c>
      <c r="I266" s="144">
        <v>197</v>
      </c>
      <c r="J266" s="144">
        <v>3</v>
      </c>
      <c r="K266" s="144">
        <v>69</v>
      </c>
      <c r="L266" s="144">
        <v>16</v>
      </c>
      <c r="M266" s="145">
        <v>1</v>
      </c>
      <c r="N266" s="144">
        <v>21</v>
      </c>
      <c r="O266" s="145">
        <v>663</v>
      </c>
      <c r="P266" s="145">
        <v>1902</v>
      </c>
      <c r="Q266" s="146">
        <f t="shared" si="9"/>
        <v>0.34858044164037855</v>
      </c>
    </row>
    <row r="267" spans="1:17" s="30" customFormat="1" ht="14.65" customHeight="1" x14ac:dyDescent="0.25">
      <c r="A267" s="53">
        <v>201</v>
      </c>
      <c r="B267" s="54">
        <v>167</v>
      </c>
      <c r="C267" s="55" t="s">
        <v>126</v>
      </c>
      <c r="D267" s="140">
        <f t="shared" si="8"/>
        <v>13</v>
      </c>
      <c r="E267" s="141">
        <v>89</v>
      </c>
      <c r="F267" s="141">
        <v>24</v>
      </c>
      <c r="G267" s="141">
        <v>10</v>
      </c>
      <c r="H267" s="141">
        <v>48</v>
      </c>
      <c r="I267" s="141">
        <v>76</v>
      </c>
      <c r="J267" s="141">
        <v>1</v>
      </c>
      <c r="K267" s="141">
        <v>24</v>
      </c>
      <c r="L267" s="141">
        <v>3</v>
      </c>
      <c r="M267" s="132">
        <v>0</v>
      </c>
      <c r="N267" s="141">
        <v>11</v>
      </c>
      <c r="O267" s="132">
        <v>286</v>
      </c>
      <c r="P267" s="132">
        <v>745</v>
      </c>
      <c r="Q267" s="133">
        <f t="shared" si="9"/>
        <v>0.38389261744966441</v>
      </c>
    </row>
    <row r="268" spans="1:17" s="30" customFormat="1" ht="14.65" customHeight="1" x14ac:dyDescent="0.25">
      <c r="A268" s="71">
        <v>202</v>
      </c>
      <c r="B268" s="72">
        <v>167</v>
      </c>
      <c r="C268" s="73" t="s">
        <v>128</v>
      </c>
      <c r="D268" s="134">
        <f t="shared" si="8"/>
        <v>33</v>
      </c>
      <c r="E268" s="135">
        <v>98</v>
      </c>
      <c r="F268" s="135">
        <v>30</v>
      </c>
      <c r="G268" s="135">
        <v>5</v>
      </c>
      <c r="H268" s="135">
        <v>31</v>
      </c>
      <c r="I268" s="135">
        <v>65</v>
      </c>
      <c r="J268" s="135">
        <v>4</v>
      </c>
      <c r="K268" s="135">
        <v>28</v>
      </c>
      <c r="L268" s="135">
        <v>2</v>
      </c>
      <c r="M268" s="135">
        <v>0</v>
      </c>
      <c r="N268" s="135">
        <v>5</v>
      </c>
      <c r="O268" s="135">
        <v>268</v>
      </c>
      <c r="P268" s="135">
        <v>744</v>
      </c>
      <c r="Q268" s="136">
        <f t="shared" si="9"/>
        <v>0.36021505376344087</v>
      </c>
    </row>
    <row r="269" spans="1:17" s="30" customFormat="1" ht="14.65" customHeight="1" x14ac:dyDescent="0.25">
      <c r="A269" s="59" t="s">
        <v>260</v>
      </c>
      <c r="B269" s="60">
        <v>167</v>
      </c>
      <c r="C269" s="61" t="s">
        <v>11</v>
      </c>
      <c r="D269" s="137">
        <f t="shared" si="8"/>
        <v>46</v>
      </c>
      <c r="E269" s="138">
        <v>187</v>
      </c>
      <c r="F269" s="138">
        <v>54</v>
      </c>
      <c r="G269" s="138">
        <v>15</v>
      </c>
      <c r="H269" s="138">
        <v>79</v>
      </c>
      <c r="I269" s="138">
        <v>141</v>
      </c>
      <c r="J269" s="138">
        <v>5</v>
      </c>
      <c r="K269" s="138">
        <v>52</v>
      </c>
      <c r="L269" s="138">
        <v>5</v>
      </c>
      <c r="M269" s="138">
        <v>0</v>
      </c>
      <c r="N269" s="138">
        <v>16</v>
      </c>
      <c r="O269" s="138">
        <v>554</v>
      </c>
      <c r="P269" s="138">
        <v>1489</v>
      </c>
      <c r="Q269" s="139">
        <f t="shared" si="9"/>
        <v>0.37206178643384824</v>
      </c>
    </row>
    <row r="270" spans="1:17" s="30" customFormat="1" ht="14.65" customHeight="1" x14ac:dyDescent="0.25">
      <c r="A270" s="71">
        <v>203</v>
      </c>
      <c r="B270" s="72">
        <v>168</v>
      </c>
      <c r="C270" s="73" t="s">
        <v>126</v>
      </c>
      <c r="D270" s="134">
        <f t="shared" si="8"/>
        <v>11</v>
      </c>
      <c r="E270" s="135">
        <v>68</v>
      </c>
      <c r="F270" s="135">
        <v>35</v>
      </c>
      <c r="G270" s="135">
        <v>4</v>
      </c>
      <c r="H270" s="135">
        <v>38</v>
      </c>
      <c r="I270" s="135">
        <v>79</v>
      </c>
      <c r="J270" s="135">
        <v>2</v>
      </c>
      <c r="K270" s="135">
        <v>23</v>
      </c>
      <c r="L270" s="135">
        <v>5</v>
      </c>
      <c r="M270" s="135">
        <v>0</v>
      </c>
      <c r="N270" s="135">
        <v>3</v>
      </c>
      <c r="O270" s="135">
        <v>257</v>
      </c>
      <c r="P270" s="135">
        <v>645</v>
      </c>
      <c r="Q270" s="136">
        <f t="shared" si="9"/>
        <v>0.39844961240310078</v>
      </c>
    </row>
    <row r="271" spans="1:17" s="30" customFormat="1" ht="14.65" customHeight="1" x14ac:dyDescent="0.25">
      <c r="A271" s="65">
        <v>204</v>
      </c>
      <c r="B271" s="66">
        <v>168</v>
      </c>
      <c r="C271" s="67" t="s">
        <v>128</v>
      </c>
      <c r="D271" s="140">
        <f t="shared" si="8"/>
        <v>13</v>
      </c>
      <c r="E271" s="141">
        <v>87</v>
      </c>
      <c r="F271" s="141">
        <v>30</v>
      </c>
      <c r="G271" s="141">
        <v>7</v>
      </c>
      <c r="H271" s="141">
        <v>34</v>
      </c>
      <c r="I271" s="141">
        <v>74</v>
      </c>
      <c r="J271" s="141">
        <v>1</v>
      </c>
      <c r="K271" s="141">
        <v>19</v>
      </c>
      <c r="L271" s="141">
        <v>7</v>
      </c>
      <c r="M271" s="141">
        <v>0</v>
      </c>
      <c r="N271" s="141">
        <v>1</v>
      </c>
      <c r="O271" s="141">
        <v>260</v>
      </c>
      <c r="P271" s="141">
        <v>644</v>
      </c>
      <c r="Q271" s="142">
        <f t="shared" si="9"/>
        <v>0.40372670807453415</v>
      </c>
    </row>
    <row r="272" spans="1:17" s="30" customFormat="1" ht="14.65" customHeight="1" x14ac:dyDescent="0.25">
      <c r="A272" s="59" t="s">
        <v>260</v>
      </c>
      <c r="B272" s="60">
        <v>168</v>
      </c>
      <c r="C272" s="61" t="s">
        <v>11</v>
      </c>
      <c r="D272" s="137">
        <f t="shared" si="8"/>
        <v>2</v>
      </c>
      <c r="E272" s="138">
        <v>155</v>
      </c>
      <c r="F272" s="138">
        <v>65</v>
      </c>
      <c r="G272" s="138">
        <v>11</v>
      </c>
      <c r="H272" s="138">
        <v>72</v>
      </c>
      <c r="I272" s="138">
        <v>153</v>
      </c>
      <c r="J272" s="138">
        <v>3</v>
      </c>
      <c r="K272" s="138">
        <v>42</v>
      </c>
      <c r="L272" s="138">
        <v>12</v>
      </c>
      <c r="M272" s="138">
        <v>0</v>
      </c>
      <c r="N272" s="138">
        <v>4</v>
      </c>
      <c r="O272" s="138">
        <v>517</v>
      </c>
      <c r="P272" s="138">
        <v>1289</v>
      </c>
      <c r="Q272" s="139">
        <f t="shared" si="9"/>
        <v>0.40108611326609778</v>
      </c>
    </row>
    <row r="273" spans="1:17" s="30" customFormat="1" ht="14.65" customHeight="1" x14ac:dyDescent="0.25">
      <c r="A273" s="65">
        <v>205</v>
      </c>
      <c r="B273" s="66">
        <v>169</v>
      </c>
      <c r="C273" s="67" t="s">
        <v>126</v>
      </c>
      <c r="D273" s="140">
        <f t="shared" si="8"/>
        <v>8</v>
      </c>
      <c r="E273" s="141">
        <v>100</v>
      </c>
      <c r="F273" s="141">
        <v>22</v>
      </c>
      <c r="G273" s="141">
        <v>13</v>
      </c>
      <c r="H273" s="141">
        <v>31</v>
      </c>
      <c r="I273" s="141">
        <v>108</v>
      </c>
      <c r="J273" s="141">
        <v>2</v>
      </c>
      <c r="K273" s="141">
        <v>20</v>
      </c>
      <c r="L273" s="141">
        <v>15</v>
      </c>
      <c r="M273" s="141">
        <v>0</v>
      </c>
      <c r="N273" s="141">
        <v>9</v>
      </c>
      <c r="O273" s="141">
        <v>320</v>
      </c>
      <c r="P273" s="141">
        <v>691</v>
      </c>
      <c r="Q273" s="142">
        <f t="shared" si="9"/>
        <v>0.4630969609261939</v>
      </c>
    </row>
    <row r="274" spans="1:17" s="30" customFormat="1" ht="14.65" customHeight="1" x14ac:dyDescent="0.25">
      <c r="A274" s="71">
        <v>206</v>
      </c>
      <c r="B274" s="72">
        <v>169</v>
      </c>
      <c r="C274" s="73" t="s">
        <v>128</v>
      </c>
      <c r="D274" s="134">
        <f t="shared" si="8"/>
        <v>26</v>
      </c>
      <c r="E274" s="135">
        <v>90</v>
      </c>
      <c r="F274" s="135">
        <v>20</v>
      </c>
      <c r="G274" s="135">
        <v>5</v>
      </c>
      <c r="H274" s="135">
        <v>44</v>
      </c>
      <c r="I274" s="135">
        <v>116</v>
      </c>
      <c r="J274" s="135">
        <v>0</v>
      </c>
      <c r="K274" s="135">
        <v>24</v>
      </c>
      <c r="L274" s="135">
        <v>10</v>
      </c>
      <c r="M274" s="135">
        <v>0</v>
      </c>
      <c r="N274" s="135">
        <v>9</v>
      </c>
      <c r="O274" s="135">
        <v>318</v>
      </c>
      <c r="P274" s="135">
        <v>690</v>
      </c>
      <c r="Q274" s="136">
        <f t="shared" si="9"/>
        <v>0.46086956521739131</v>
      </c>
    </row>
    <row r="275" spans="1:17" s="30" customFormat="1" ht="14.65" customHeight="1" x14ac:dyDescent="0.25">
      <c r="A275" s="59" t="s">
        <v>260</v>
      </c>
      <c r="B275" s="60">
        <v>169</v>
      </c>
      <c r="C275" s="61" t="s">
        <v>11</v>
      </c>
      <c r="D275" s="137">
        <f t="shared" si="8"/>
        <v>34</v>
      </c>
      <c r="E275" s="138">
        <v>190</v>
      </c>
      <c r="F275" s="138">
        <v>42</v>
      </c>
      <c r="G275" s="138">
        <v>18</v>
      </c>
      <c r="H275" s="138">
        <v>75</v>
      </c>
      <c r="I275" s="138">
        <v>224</v>
      </c>
      <c r="J275" s="138">
        <v>2</v>
      </c>
      <c r="K275" s="138">
        <v>44</v>
      </c>
      <c r="L275" s="138">
        <v>25</v>
      </c>
      <c r="M275" s="138">
        <v>0</v>
      </c>
      <c r="N275" s="138">
        <v>18</v>
      </c>
      <c r="O275" s="138">
        <v>638</v>
      </c>
      <c r="P275" s="138">
        <v>1381</v>
      </c>
      <c r="Q275" s="139">
        <f t="shared" si="9"/>
        <v>0.46198406951484433</v>
      </c>
    </row>
    <row r="276" spans="1:17" s="30" customFormat="1" ht="14.65" customHeight="1" x14ac:dyDescent="0.25">
      <c r="A276" s="71">
        <v>207</v>
      </c>
      <c r="B276" s="72">
        <v>170</v>
      </c>
      <c r="C276" s="73" t="s">
        <v>126</v>
      </c>
      <c r="D276" s="134">
        <f t="shared" si="8"/>
        <v>23</v>
      </c>
      <c r="E276" s="135">
        <v>114</v>
      </c>
      <c r="F276" s="135">
        <v>14</v>
      </c>
      <c r="G276" s="135">
        <v>13</v>
      </c>
      <c r="H276" s="135">
        <v>37</v>
      </c>
      <c r="I276" s="135">
        <v>91</v>
      </c>
      <c r="J276" s="135">
        <v>1</v>
      </c>
      <c r="K276" s="135">
        <v>29</v>
      </c>
      <c r="L276" s="135">
        <v>11</v>
      </c>
      <c r="M276" s="135">
        <v>0</v>
      </c>
      <c r="N276" s="135">
        <v>11</v>
      </c>
      <c r="O276" s="135">
        <v>321</v>
      </c>
      <c r="P276" s="135">
        <v>669</v>
      </c>
      <c r="Q276" s="136">
        <f t="shared" si="9"/>
        <v>0.47982062780269058</v>
      </c>
    </row>
    <row r="277" spans="1:17" s="30" customFormat="1" ht="14.65" customHeight="1" x14ac:dyDescent="0.25">
      <c r="A277" s="65">
        <v>208</v>
      </c>
      <c r="B277" s="66">
        <v>170</v>
      </c>
      <c r="C277" s="67" t="s">
        <v>128</v>
      </c>
      <c r="D277" s="140">
        <f t="shared" si="8"/>
        <v>25</v>
      </c>
      <c r="E277" s="141">
        <v>121</v>
      </c>
      <c r="F277" s="141">
        <v>12</v>
      </c>
      <c r="G277" s="141">
        <v>3</v>
      </c>
      <c r="H277" s="141">
        <v>41</v>
      </c>
      <c r="I277" s="141">
        <v>96</v>
      </c>
      <c r="J277" s="141">
        <v>2</v>
      </c>
      <c r="K277" s="141">
        <v>23</v>
      </c>
      <c r="L277" s="141">
        <v>10</v>
      </c>
      <c r="M277" s="141">
        <v>0</v>
      </c>
      <c r="N277" s="141">
        <v>8</v>
      </c>
      <c r="O277" s="141">
        <v>316</v>
      </c>
      <c r="P277" s="141">
        <v>669</v>
      </c>
      <c r="Q277" s="142">
        <f t="shared" si="9"/>
        <v>0.47234678624813153</v>
      </c>
    </row>
    <row r="278" spans="1:17" s="30" customFormat="1" ht="14.65" customHeight="1" x14ac:dyDescent="0.25">
      <c r="A278" s="59" t="s">
        <v>260</v>
      </c>
      <c r="B278" s="60">
        <v>170</v>
      </c>
      <c r="C278" s="61" t="s">
        <v>11</v>
      </c>
      <c r="D278" s="137">
        <f t="shared" si="8"/>
        <v>48</v>
      </c>
      <c r="E278" s="138">
        <v>235</v>
      </c>
      <c r="F278" s="138">
        <v>26</v>
      </c>
      <c r="G278" s="138">
        <v>16</v>
      </c>
      <c r="H278" s="138">
        <v>78</v>
      </c>
      <c r="I278" s="138">
        <v>187</v>
      </c>
      <c r="J278" s="138">
        <v>3</v>
      </c>
      <c r="K278" s="138">
        <v>52</v>
      </c>
      <c r="L278" s="138">
        <v>21</v>
      </c>
      <c r="M278" s="138">
        <v>0</v>
      </c>
      <c r="N278" s="138">
        <v>19</v>
      </c>
      <c r="O278" s="138">
        <v>637</v>
      </c>
      <c r="P278" s="138">
        <v>1338</v>
      </c>
      <c r="Q278" s="139">
        <f t="shared" si="9"/>
        <v>0.47608370702541108</v>
      </c>
    </row>
    <row r="279" spans="1:17" s="30" customFormat="1" ht="14.65" customHeight="1" x14ac:dyDescent="0.25">
      <c r="A279" s="65">
        <v>209</v>
      </c>
      <c r="B279" s="66">
        <v>171</v>
      </c>
      <c r="C279" s="67" t="s">
        <v>126</v>
      </c>
      <c r="D279" s="140">
        <f t="shared" si="8"/>
        <v>21</v>
      </c>
      <c r="E279" s="141">
        <v>90</v>
      </c>
      <c r="F279" s="141">
        <v>19</v>
      </c>
      <c r="G279" s="141">
        <v>2</v>
      </c>
      <c r="H279" s="141">
        <v>32</v>
      </c>
      <c r="I279" s="141">
        <v>69</v>
      </c>
      <c r="J279" s="141">
        <v>0</v>
      </c>
      <c r="K279" s="141">
        <v>14</v>
      </c>
      <c r="L279" s="141">
        <v>4</v>
      </c>
      <c r="M279" s="141">
        <v>0</v>
      </c>
      <c r="N279" s="141">
        <v>11</v>
      </c>
      <c r="O279" s="141">
        <v>241</v>
      </c>
      <c r="P279" s="141">
        <v>578</v>
      </c>
      <c r="Q279" s="142">
        <f t="shared" si="9"/>
        <v>0.41695501730103807</v>
      </c>
    </row>
    <row r="280" spans="1:17" s="30" customFormat="1" ht="14.65" customHeight="1" x14ac:dyDescent="0.25">
      <c r="A280" s="71">
        <v>210</v>
      </c>
      <c r="B280" s="72">
        <v>171</v>
      </c>
      <c r="C280" s="73" t="s">
        <v>128</v>
      </c>
      <c r="D280" s="134">
        <f t="shared" si="8"/>
        <v>9</v>
      </c>
      <c r="E280" s="135">
        <v>81</v>
      </c>
      <c r="F280" s="135">
        <v>31</v>
      </c>
      <c r="G280" s="135">
        <v>11</v>
      </c>
      <c r="H280" s="135">
        <v>34</v>
      </c>
      <c r="I280" s="135">
        <v>72</v>
      </c>
      <c r="J280" s="135">
        <v>2</v>
      </c>
      <c r="K280" s="135">
        <v>24</v>
      </c>
      <c r="L280" s="135">
        <v>8</v>
      </c>
      <c r="M280" s="135">
        <v>0</v>
      </c>
      <c r="N280" s="135">
        <v>11</v>
      </c>
      <c r="O280" s="135">
        <v>274</v>
      </c>
      <c r="P280" s="135">
        <v>578</v>
      </c>
      <c r="Q280" s="136">
        <f t="shared" si="9"/>
        <v>0.47404844290657439</v>
      </c>
    </row>
    <row r="281" spans="1:17" s="30" customFormat="1" ht="14.65" customHeight="1" x14ac:dyDescent="0.25">
      <c r="A281" s="65">
        <v>211</v>
      </c>
      <c r="B281" s="66">
        <v>171</v>
      </c>
      <c r="C281" s="67" t="s">
        <v>129</v>
      </c>
      <c r="D281" s="140">
        <f t="shared" si="8"/>
        <v>4</v>
      </c>
      <c r="E281" s="141">
        <v>85</v>
      </c>
      <c r="F281" s="141">
        <v>24</v>
      </c>
      <c r="G281" s="141">
        <v>10</v>
      </c>
      <c r="H281" s="141">
        <v>33</v>
      </c>
      <c r="I281" s="141">
        <v>81</v>
      </c>
      <c r="J281" s="141">
        <v>2</v>
      </c>
      <c r="K281" s="141">
        <v>28</v>
      </c>
      <c r="L281" s="141">
        <v>4</v>
      </c>
      <c r="M281" s="141">
        <v>0</v>
      </c>
      <c r="N281" s="141">
        <v>10</v>
      </c>
      <c r="O281" s="141">
        <v>277</v>
      </c>
      <c r="P281" s="141">
        <v>578</v>
      </c>
      <c r="Q281" s="142">
        <f t="shared" si="9"/>
        <v>0.47923875432525953</v>
      </c>
    </row>
    <row r="282" spans="1:17" s="30" customFormat="1" ht="14.65" customHeight="1" x14ac:dyDescent="0.25">
      <c r="A282" s="59" t="s">
        <v>260</v>
      </c>
      <c r="B282" s="60">
        <v>171</v>
      </c>
      <c r="C282" s="61" t="s">
        <v>12</v>
      </c>
      <c r="D282" s="137">
        <f t="shared" si="8"/>
        <v>34</v>
      </c>
      <c r="E282" s="138">
        <v>256</v>
      </c>
      <c r="F282" s="138">
        <v>74</v>
      </c>
      <c r="G282" s="138">
        <v>23</v>
      </c>
      <c r="H282" s="138">
        <v>99</v>
      </c>
      <c r="I282" s="138">
        <v>222</v>
      </c>
      <c r="J282" s="138">
        <v>4</v>
      </c>
      <c r="K282" s="138">
        <v>66</v>
      </c>
      <c r="L282" s="138">
        <v>16</v>
      </c>
      <c r="M282" s="138">
        <v>0</v>
      </c>
      <c r="N282" s="138">
        <v>32</v>
      </c>
      <c r="O282" s="138">
        <v>792</v>
      </c>
      <c r="P282" s="138">
        <v>1734</v>
      </c>
      <c r="Q282" s="139">
        <f t="shared" si="9"/>
        <v>0.45674740484429066</v>
      </c>
    </row>
    <row r="283" spans="1:17" s="30" customFormat="1" ht="14.65" customHeight="1" x14ac:dyDescent="0.25">
      <c r="A283" s="65">
        <v>212</v>
      </c>
      <c r="B283" s="66">
        <v>172</v>
      </c>
      <c r="C283" s="67" t="s">
        <v>126</v>
      </c>
      <c r="D283" s="140">
        <f t="shared" si="8"/>
        <v>44</v>
      </c>
      <c r="E283" s="141">
        <v>115</v>
      </c>
      <c r="F283" s="141">
        <v>24</v>
      </c>
      <c r="G283" s="141">
        <v>17</v>
      </c>
      <c r="H283" s="141">
        <v>37</v>
      </c>
      <c r="I283" s="141">
        <v>71</v>
      </c>
      <c r="J283" s="141">
        <v>2</v>
      </c>
      <c r="K283" s="141">
        <v>26</v>
      </c>
      <c r="L283" s="141">
        <v>7</v>
      </c>
      <c r="M283" s="141">
        <v>0</v>
      </c>
      <c r="N283" s="141">
        <v>5</v>
      </c>
      <c r="O283" s="141">
        <v>304</v>
      </c>
      <c r="P283" s="141">
        <v>585</v>
      </c>
      <c r="Q283" s="142">
        <f t="shared" si="9"/>
        <v>0.5196581196581197</v>
      </c>
    </row>
    <row r="284" spans="1:17" s="30" customFormat="1" ht="14.65" customHeight="1" x14ac:dyDescent="0.25">
      <c r="A284" s="71">
        <v>213</v>
      </c>
      <c r="B284" s="72">
        <v>172</v>
      </c>
      <c r="C284" s="73" t="s">
        <v>128</v>
      </c>
      <c r="D284" s="134">
        <f t="shared" si="8"/>
        <v>19</v>
      </c>
      <c r="E284" s="135">
        <v>104</v>
      </c>
      <c r="F284" s="135">
        <v>14</v>
      </c>
      <c r="G284" s="135">
        <v>12</v>
      </c>
      <c r="H284" s="135">
        <v>37</v>
      </c>
      <c r="I284" s="135">
        <v>85</v>
      </c>
      <c r="J284" s="135">
        <v>0</v>
      </c>
      <c r="K284" s="135">
        <v>24</v>
      </c>
      <c r="L284" s="135">
        <v>3</v>
      </c>
      <c r="M284" s="135">
        <v>0</v>
      </c>
      <c r="N284" s="135">
        <v>10</v>
      </c>
      <c r="O284" s="135">
        <v>289</v>
      </c>
      <c r="P284" s="135">
        <v>585</v>
      </c>
      <c r="Q284" s="136">
        <f t="shared" si="9"/>
        <v>0.49401709401709404</v>
      </c>
    </row>
    <row r="285" spans="1:17" s="30" customFormat="1" ht="14.65" customHeight="1" x14ac:dyDescent="0.25">
      <c r="A285" s="59" t="s">
        <v>260</v>
      </c>
      <c r="B285" s="60">
        <v>172</v>
      </c>
      <c r="C285" s="61" t="s">
        <v>11</v>
      </c>
      <c r="D285" s="137">
        <f t="shared" si="8"/>
        <v>63</v>
      </c>
      <c r="E285" s="138">
        <v>219</v>
      </c>
      <c r="F285" s="138">
        <v>38</v>
      </c>
      <c r="G285" s="138">
        <v>29</v>
      </c>
      <c r="H285" s="138">
        <v>74</v>
      </c>
      <c r="I285" s="138">
        <v>156</v>
      </c>
      <c r="J285" s="138">
        <v>2</v>
      </c>
      <c r="K285" s="138">
        <v>50</v>
      </c>
      <c r="L285" s="138">
        <v>10</v>
      </c>
      <c r="M285" s="138">
        <v>0</v>
      </c>
      <c r="N285" s="138">
        <v>15</v>
      </c>
      <c r="O285" s="138">
        <v>593</v>
      </c>
      <c r="P285" s="138">
        <v>1170</v>
      </c>
      <c r="Q285" s="139">
        <f t="shared" si="9"/>
        <v>0.50683760683760681</v>
      </c>
    </row>
    <row r="286" spans="1:17" s="30" customFormat="1" ht="14.65" customHeight="1" x14ac:dyDescent="0.25">
      <c r="A286" s="71">
        <v>214</v>
      </c>
      <c r="B286" s="72">
        <v>173</v>
      </c>
      <c r="C286" s="73" t="s">
        <v>126</v>
      </c>
      <c r="D286" s="134">
        <f t="shared" si="8"/>
        <v>94</v>
      </c>
      <c r="E286" s="135">
        <v>163</v>
      </c>
      <c r="F286" s="135">
        <v>28</v>
      </c>
      <c r="G286" s="135">
        <v>5</v>
      </c>
      <c r="H286" s="135">
        <v>64</v>
      </c>
      <c r="I286" s="135">
        <v>69</v>
      </c>
      <c r="J286" s="135">
        <v>1</v>
      </c>
      <c r="K286" s="135">
        <v>19</v>
      </c>
      <c r="L286" s="135">
        <v>4</v>
      </c>
      <c r="M286" s="135">
        <v>0</v>
      </c>
      <c r="N286" s="135">
        <v>7</v>
      </c>
      <c r="O286" s="135">
        <v>360</v>
      </c>
      <c r="P286" s="135">
        <v>723</v>
      </c>
      <c r="Q286" s="136">
        <f t="shared" si="9"/>
        <v>0.49792531120331951</v>
      </c>
    </row>
    <row r="287" spans="1:17" s="30" customFormat="1" ht="14.65" customHeight="1" x14ac:dyDescent="0.25">
      <c r="A287" s="65">
        <v>215</v>
      </c>
      <c r="B287" s="66">
        <v>173</v>
      </c>
      <c r="C287" s="67" t="s">
        <v>150</v>
      </c>
      <c r="D287" s="140">
        <f t="shared" si="8"/>
        <v>86</v>
      </c>
      <c r="E287" s="141">
        <v>175</v>
      </c>
      <c r="F287" s="141">
        <v>31</v>
      </c>
      <c r="G287" s="141">
        <v>7</v>
      </c>
      <c r="H287" s="141">
        <v>34</v>
      </c>
      <c r="I287" s="141">
        <v>89</v>
      </c>
      <c r="J287" s="141">
        <v>1</v>
      </c>
      <c r="K287" s="141">
        <v>21</v>
      </c>
      <c r="L287" s="141">
        <v>4</v>
      </c>
      <c r="M287" s="141">
        <v>0</v>
      </c>
      <c r="N287" s="141">
        <v>4</v>
      </c>
      <c r="O287" s="141">
        <v>366</v>
      </c>
      <c r="P287" s="141">
        <v>0</v>
      </c>
      <c r="Q287" s="142">
        <f>O287/750</f>
        <v>0.48799999999999999</v>
      </c>
    </row>
    <row r="288" spans="1:17" s="30" customFormat="1" ht="14.65" customHeight="1" x14ac:dyDescent="0.25">
      <c r="A288" s="59" t="s">
        <v>260</v>
      </c>
      <c r="B288" s="60">
        <v>173</v>
      </c>
      <c r="C288" s="61" t="s">
        <v>11</v>
      </c>
      <c r="D288" s="137">
        <f t="shared" si="8"/>
        <v>180</v>
      </c>
      <c r="E288" s="138">
        <v>338</v>
      </c>
      <c r="F288" s="138">
        <v>59</v>
      </c>
      <c r="G288" s="138">
        <v>12</v>
      </c>
      <c r="H288" s="138">
        <v>98</v>
      </c>
      <c r="I288" s="138">
        <v>158</v>
      </c>
      <c r="J288" s="138">
        <v>2</v>
      </c>
      <c r="K288" s="138">
        <v>40</v>
      </c>
      <c r="L288" s="138">
        <v>8</v>
      </c>
      <c r="M288" s="138">
        <v>0</v>
      </c>
      <c r="N288" s="138">
        <v>11</v>
      </c>
      <c r="O288" s="138">
        <v>726</v>
      </c>
      <c r="P288" s="138">
        <v>723</v>
      </c>
      <c r="Q288" s="139">
        <f t="shared" ref="Q288:Q319" si="10">O288/P288</f>
        <v>1.004149377593361</v>
      </c>
    </row>
    <row r="289" spans="1:17" s="30" customFormat="1" ht="14.65" customHeight="1" x14ac:dyDescent="0.25">
      <c r="A289" s="65">
        <v>216</v>
      </c>
      <c r="B289" s="66">
        <v>174</v>
      </c>
      <c r="C289" s="67" t="s">
        <v>126</v>
      </c>
      <c r="D289" s="140">
        <f t="shared" si="8"/>
        <v>1</v>
      </c>
      <c r="E289" s="141">
        <v>62</v>
      </c>
      <c r="F289" s="141">
        <v>17</v>
      </c>
      <c r="G289" s="141">
        <v>3</v>
      </c>
      <c r="H289" s="141">
        <v>12</v>
      </c>
      <c r="I289" s="141">
        <v>61</v>
      </c>
      <c r="J289" s="141">
        <v>1</v>
      </c>
      <c r="K289" s="141">
        <v>19</v>
      </c>
      <c r="L289" s="141">
        <v>3</v>
      </c>
      <c r="M289" s="141">
        <v>0</v>
      </c>
      <c r="N289" s="141">
        <v>0</v>
      </c>
      <c r="O289" s="141">
        <v>178</v>
      </c>
      <c r="P289" s="141">
        <v>396</v>
      </c>
      <c r="Q289" s="142">
        <f t="shared" si="10"/>
        <v>0.4494949494949495</v>
      </c>
    </row>
    <row r="290" spans="1:17" s="30" customFormat="1" ht="14.65" customHeight="1" x14ac:dyDescent="0.25">
      <c r="A290" s="71">
        <v>217</v>
      </c>
      <c r="B290" s="72">
        <v>174</v>
      </c>
      <c r="C290" s="73" t="s">
        <v>128</v>
      </c>
      <c r="D290" s="134">
        <f t="shared" si="8"/>
        <v>10</v>
      </c>
      <c r="E290" s="135">
        <v>47</v>
      </c>
      <c r="F290" s="135">
        <v>13</v>
      </c>
      <c r="G290" s="135">
        <v>3</v>
      </c>
      <c r="H290" s="135">
        <v>20</v>
      </c>
      <c r="I290" s="135">
        <v>37</v>
      </c>
      <c r="J290" s="135">
        <v>0</v>
      </c>
      <c r="K290" s="135">
        <v>18</v>
      </c>
      <c r="L290" s="135">
        <v>3</v>
      </c>
      <c r="M290" s="135">
        <v>0</v>
      </c>
      <c r="N290" s="135">
        <v>5</v>
      </c>
      <c r="O290" s="135">
        <v>146</v>
      </c>
      <c r="P290" s="135">
        <v>396</v>
      </c>
      <c r="Q290" s="136">
        <f t="shared" si="10"/>
        <v>0.36868686868686867</v>
      </c>
    </row>
    <row r="291" spans="1:17" s="30" customFormat="1" ht="14.65" customHeight="1" x14ac:dyDescent="0.25">
      <c r="A291" s="59" t="s">
        <v>260</v>
      </c>
      <c r="B291" s="60">
        <v>174</v>
      </c>
      <c r="C291" s="61" t="s">
        <v>11</v>
      </c>
      <c r="D291" s="137">
        <f t="shared" si="8"/>
        <v>11</v>
      </c>
      <c r="E291" s="138">
        <v>109</v>
      </c>
      <c r="F291" s="138">
        <v>30</v>
      </c>
      <c r="G291" s="138">
        <v>6</v>
      </c>
      <c r="H291" s="138">
        <v>32</v>
      </c>
      <c r="I291" s="138">
        <v>98</v>
      </c>
      <c r="J291" s="138">
        <v>1</v>
      </c>
      <c r="K291" s="138">
        <v>37</v>
      </c>
      <c r="L291" s="138">
        <v>6</v>
      </c>
      <c r="M291" s="138">
        <v>0</v>
      </c>
      <c r="N291" s="138">
        <v>5</v>
      </c>
      <c r="O291" s="138">
        <v>324</v>
      </c>
      <c r="P291" s="138">
        <v>792</v>
      </c>
      <c r="Q291" s="139">
        <f t="shared" si="10"/>
        <v>0.40909090909090912</v>
      </c>
    </row>
    <row r="292" spans="1:17" s="30" customFormat="1" ht="14.65" customHeight="1" x14ac:dyDescent="0.25">
      <c r="A292" s="71">
        <v>218</v>
      </c>
      <c r="B292" s="72">
        <v>175</v>
      </c>
      <c r="C292" s="73" t="s">
        <v>126</v>
      </c>
      <c r="D292" s="134">
        <f t="shared" si="8"/>
        <v>5</v>
      </c>
      <c r="E292" s="135">
        <v>57</v>
      </c>
      <c r="F292" s="135">
        <v>23</v>
      </c>
      <c r="G292" s="135">
        <v>4</v>
      </c>
      <c r="H292" s="135">
        <v>19</v>
      </c>
      <c r="I292" s="135">
        <v>52</v>
      </c>
      <c r="J292" s="135">
        <v>1</v>
      </c>
      <c r="K292" s="135">
        <v>15</v>
      </c>
      <c r="L292" s="135">
        <v>4</v>
      </c>
      <c r="M292" s="135">
        <v>0</v>
      </c>
      <c r="N292" s="135">
        <v>3</v>
      </c>
      <c r="O292" s="135">
        <v>178</v>
      </c>
      <c r="P292" s="135">
        <v>459</v>
      </c>
      <c r="Q292" s="136">
        <f t="shared" si="10"/>
        <v>0.3877995642701525</v>
      </c>
    </row>
    <row r="293" spans="1:17" s="30" customFormat="1" ht="14.65" customHeight="1" x14ac:dyDescent="0.25">
      <c r="A293" s="65">
        <v>219</v>
      </c>
      <c r="B293" s="66">
        <v>175</v>
      </c>
      <c r="C293" s="67" t="s">
        <v>128</v>
      </c>
      <c r="D293" s="140">
        <f t="shared" si="8"/>
        <v>2</v>
      </c>
      <c r="E293" s="141">
        <v>55</v>
      </c>
      <c r="F293" s="141">
        <v>29</v>
      </c>
      <c r="G293" s="141">
        <v>4</v>
      </c>
      <c r="H293" s="141">
        <v>11</v>
      </c>
      <c r="I293" s="141">
        <v>57</v>
      </c>
      <c r="J293" s="141">
        <v>0</v>
      </c>
      <c r="K293" s="141">
        <v>23</v>
      </c>
      <c r="L293" s="141">
        <v>5</v>
      </c>
      <c r="M293" s="141">
        <v>0</v>
      </c>
      <c r="N293" s="141">
        <v>3</v>
      </c>
      <c r="O293" s="141">
        <v>187</v>
      </c>
      <c r="P293" s="141">
        <v>458</v>
      </c>
      <c r="Q293" s="142">
        <f t="shared" si="10"/>
        <v>0.40829694323144106</v>
      </c>
    </row>
    <row r="294" spans="1:17" s="30" customFormat="1" ht="14.65" customHeight="1" x14ac:dyDescent="0.25">
      <c r="A294" s="59" t="s">
        <v>260</v>
      </c>
      <c r="B294" s="60">
        <v>175</v>
      </c>
      <c r="C294" s="61" t="s">
        <v>11</v>
      </c>
      <c r="D294" s="137">
        <f t="shared" si="8"/>
        <v>3</v>
      </c>
      <c r="E294" s="138">
        <v>112</v>
      </c>
      <c r="F294" s="138">
        <v>52</v>
      </c>
      <c r="G294" s="138">
        <v>8</v>
      </c>
      <c r="H294" s="138">
        <v>30</v>
      </c>
      <c r="I294" s="138">
        <v>109</v>
      </c>
      <c r="J294" s="138">
        <v>1</v>
      </c>
      <c r="K294" s="138">
        <v>38</v>
      </c>
      <c r="L294" s="138">
        <v>9</v>
      </c>
      <c r="M294" s="138">
        <v>0</v>
      </c>
      <c r="N294" s="138">
        <v>6</v>
      </c>
      <c r="O294" s="138">
        <v>365</v>
      </c>
      <c r="P294" s="138">
        <v>917</v>
      </c>
      <c r="Q294" s="139">
        <f t="shared" si="10"/>
        <v>0.39803707742639038</v>
      </c>
    </row>
    <row r="295" spans="1:17" s="30" customFormat="1" ht="14.65" customHeight="1" x14ac:dyDescent="0.25">
      <c r="A295" s="65">
        <v>220</v>
      </c>
      <c r="B295" s="66">
        <v>176</v>
      </c>
      <c r="C295" s="67" t="s">
        <v>126</v>
      </c>
      <c r="D295" s="140">
        <f t="shared" si="8"/>
        <v>36</v>
      </c>
      <c r="E295" s="141">
        <v>89</v>
      </c>
      <c r="F295" s="141">
        <v>31</v>
      </c>
      <c r="G295" s="141">
        <v>4</v>
      </c>
      <c r="H295" s="141">
        <v>38</v>
      </c>
      <c r="I295" s="141">
        <v>53</v>
      </c>
      <c r="J295" s="141">
        <v>1</v>
      </c>
      <c r="K295" s="141">
        <v>33</v>
      </c>
      <c r="L295" s="141">
        <v>5</v>
      </c>
      <c r="M295" s="141">
        <v>0</v>
      </c>
      <c r="N295" s="141">
        <v>12</v>
      </c>
      <c r="O295" s="141">
        <v>266</v>
      </c>
      <c r="P295" s="141">
        <v>733</v>
      </c>
      <c r="Q295" s="142">
        <f t="shared" si="10"/>
        <v>0.36289222373806274</v>
      </c>
    </row>
    <row r="296" spans="1:17" s="30" customFormat="1" ht="14.65" customHeight="1" x14ac:dyDescent="0.25">
      <c r="A296" s="71">
        <v>221</v>
      </c>
      <c r="B296" s="72">
        <v>176</v>
      </c>
      <c r="C296" s="73" t="s">
        <v>128</v>
      </c>
      <c r="D296" s="134">
        <f t="shared" si="8"/>
        <v>53</v>
      </c>
      <c r="E296" s="135">
        <v>111</v>
      </c>
      <c r="F296" s="135">
        <v>28</v>
      </c>
      <c r="G296" s="135">
        <v>2</v>
      </c>
      <c r="H296" s="135">
        <v>44</v>
      </c>
      <c r="I296" s="135">
        <v>58</v>
      </c>
      <c r="J296" s="135">
        <v>1</v>
      </c>
      <c r="K296" s="135">
        <v>32</v>
      </c>
      <c r="L296" s="135">
        <v>4</v>
      </c>
      <c r="M296" s="135">
        <v>0</v>
      </c>
      <c r="N296" s="135">
        <v>11</v>
      </c>
      <c r="O296" s="135">
        <v>291</v>
      </c>
      <c r="P296" s="135">
        <v>732</v>
      </c>
      <c r="Q296" s="136">
        <f t="shared" si="10"/>
        <v>0.39754098360655737</v>
      </c>
    </row>
    <row r="297" spans="1:17" s="30" customFormat="1" ht="14.65" customHeight="1" x14ac:dyDescent="0.25">
      <c r="A297" s="59" t="s">
        <v>260</v>
      </c>
      <c r="B297" s="60">
        <v>176</v>
      </c>
      <c r="C297" s="61" t="s">
        <v>11</v>
      </c>
      <c r="D297" s="137">
        <f t="shared" si="8"/>
        <v>89</v>
      </c>
      <c r="E297" s="138">
        <v>200</v>
      </c>
      <c r="F297" s="138">
        <v>59</v>
      </c>
      <c r="G297" s="138">
        <v>6</v>
      </c>
      <c r="H297" s="138">
        <v>82</v>
      </c>
      <c r="I297" s="138">
        <v>111</v>
      </c>
      <c r="J297" s="138">
        <v>2</v>
      </c>
      <c r="K297" s="138">
        <v>65</v>
      </c>
      <c r="L297" s="138">
        <v>9</v>
      </c>
      <c r="M297" s="138">
        <v>0</v>
      </c>
      <c r="N297" s="138">
        <v>23</v>
      </c>
      <c r="O297" s="138">
        <v>557</v>
      </c>
      <c r="P297" s="138">
        <v>1465</v>
      </c>
      <c r="Q297" s="139">
        <f t="shared" si="10"/>
        <v>0.3802047781569966</v>
      </c>
    </row>
    <row r="298" spans="1:17" s="30" customFormat="1" ht="14.65" customHeight="1" x14ac:dyDescent="0.25">
      <c r="A298" s="71">
        <v>222</v>
      </c>
      <c r="B298" s="72">
        <v>177</v>
      </c>
      <c r="C298" s="73" t="s">
        <v>126</v>
      </c>
      <c r="D298" s="134">
        <f t="shared" si="8"/>
        <v>9</v>
      </c>
      <c r="E298" s="135">
        <v>56</v>
      </c>
      <c r="F298" s="135">
        <v>12</v>
      </c>
      <c r="G298" s="135">
        <v>4</v>
      </c>
      <c r="H298" s="135">
        <v>33</v>
      </c>
      <c r="I298" s="135">
        <v>65</v>
      </c>
      <c r="J298" s="135">
        <v>1</v>
      </c>
      <c r="K298" s="135">
        <v>19</v>
      </c>
      <c r="L298" s="135">
        <v>7</v>
      </c>
      <c r="M298" s="135">
        <v>1</v>
      </c>
      <c r="N298" s="135">
        <v>6</v>
      </c>
      <c r="O298" s="135">
        <v>204</v>
      </c>
      <c r="P298" s="135">
        <v>589</v>
      </c>
      <c r="Q298" s="136">
        <f t="shared" si="10"/>
        <v>0.3463497453310696</v>
      </c>
    </row>
    <row r="299" spans="1:17" s="30" customFormat="1" ht="14.65" customHeight="1" x14ac:dyDescent="0.25">
      <c r="A299" s="65">
        <v>223</v>
      </c>
      <c r="B299" s="66">
        <v>177</v>
      </c>
      <c r="C299" s="67" t="s">
        <v>128</v>
      </c>
      <c r="D299" s="140">
        <f t="shared" si="8"/>
        <v>21</v>
      </c>
      <c r="E299" s="141">
        <v>44</v>
      </c>
      <c r="F299" s="141">
        <v>24</v>
      </c>
      <c r="G299" s="141">
        <v>6</v>
      </c>
      <c r="H299" s="141">
        <v>23</v>
      </c>
      <c r="I299" s="141">
        <v>65</v>
      </c>
      <c r="J299" s="141">
        <v>1</v>
      </c>
      <c r="K299" s="141">
        <v>17</v>
      </c>
      <c r="L299" s="141">
        <v>5</v>
      </c>
      <c r="M299" s="141">
        <v>0</v>
      </c>
      <c r="N299" s="141">
        <v>5</v>
      </c>
      <c r="O299" s="141">
        <v>190</v>
      </c>
      <c r="P299" s="141">
        <v>589</v>
      </c>
      <c r="Q299" s="142">
        <f t="shared" si="10"/>
        <v>0.32258064516129031</v>
      </c>
    </row>
    <row r="300" spans="1:17" s="30" customFormat="1" ht="14.65" customHeight="1" x14ac:dyDescent="0.25">
      <c r="A300" s="59" t="s">
        <v>260</v>
      </c>
      <c r="B300" s="60">
        <v>177</v>
      </c>
      <c r="C300" s="61" t="s">
        <v>11</v>
      </c>
      <c r="D300" s="137">
        <f t="shared" si="8"/>
        <v>30</v>
      </c>
      <c r="E300" s="138">
        <v>100</v>
      </c>
      <c r="F300" s="138">
        <v>36</v>
      </c>
      <c r="G300" s="138">
        <v>10</v>
      </c>
      <c r="H300" s="138">
        <v>56</v>
      </c>
      <c r="I300" s="138">
        <v>130</v>
      </c>
      <c r="J300" s="138">
        <v>2</v>
      </c>
      <c r="K300" s="138">
        <v>36</v>
      </c>
      <c r="L300" s="138">
        <v>12</v>
      </c>
      <c r="M300" s="138">
        <v>1</v>
      </c>
      <c r="N300" s="138">
        <v>11</v>
      </c>
      <c r="O300" s="138">
        <v>394</v>
      </c>
      <c r="P300" s="138">
        <v>1178</v>
      </c>
      <c r="Q300" s="139">
        <f t="shared" si="10"/>
        <v>0.33446519524617996</v>
      </c>
    </row>
    <row r="301" spans="1:17" s="30" customFormat="1" ht="14.65" customHeight="1" x14ac:dyDescent="0.25">
      <c r="A301" s="65">
        <v>224</v>
      </c>
      <c r="B301" s="66">
        <v>178</v>
      </c>
      <c r="C301" s="67" t="s">
        <v>126</v>
      </c>
      <c r="D301" s="140">
        <f t="shared" si="8"/>
        <v>21</v>
      </c>
      <c r="E301" s="141">
        <v>42</v>
      </c>
      <c r="F301" s="141">
        <v>23</v>
      </c>
      <c r="G301" s="141">
        <v>10</v>
      </c>
      <c r="H301" s="141">
        <v>81</v>
      </c>
      <c r="I301" s="141">
        <v>60</v>
      </c>
      <c r="J301" s="141">
        <v>0</v>
      </c>
      <c r="K301" s="141">
        <v>26</v>
      </c>
      <c r="L301" s="141">
        <v>6</v>
      </c>
      <c r="M301" s="141">
        <v>0</v>
      </c>
      <c r="N301" s="141">
        <v>8</v>
      </c>
      <c r="O301" s="141">
        <v>256</v>
      </c>
      <c r="P301" s="141">
        <v>672</v>
      </c>
      <c r="Q301" s="142">
        <f t="shared" si="10"/>
        <v>0.38095238095238093</v>
      </c>
    </row>
    <row r="302" spans="1:17" s="30" customFormat="1" ht="14.65" customHeight="1" x14ac:dyDescent="0.25">
      <c r="A302" s="71">
        <v>225</v>
      </c>
      <c r="B302" s="72">
        <v>178</v>
      </c>
      <c r="C302" s="73" t="s">
        <v>128</v>
      </c>
      <c r="D302" s="134">
        <f t="shared" si="8"/>
        <v>20</v>
      </c>
      <c r="E302" s="135">
        <v>58</v>
      </c>
      <c r="F302" s="135">
        <v>26</v>
      </c>
      <c r="G302" s="135">
        <v>4</v>
      </c>
      <c r="H302" s="135">
        <v>53</v>
      </c>
      <c r="I302" s="135">
        <v>78</v>
      </c>
      <c r="J302" s="135">
        <v>0</v>
      </c>
      <c r="K302" s="135">
        <v>29</v>
      </c>
      <c r="L302" s="135">
        <v>2</v>
      </c>
      <c r="M302" s="135">
        <v>0</v>
      </c>
      <c r="N302" s="135">
        <v>11</v>
      </c>
      <c r="O302" s="135">
        <v>261</v>
      </c>
      <c r="P302" s="135">
        <v>672</v>
      </c>
      <c r="Q302" s="136">
        <f t="shared" si="10"/>
        <v>0.38839285714285715</v>
      </c>
    </row>
    <row r="303" spans="1:17" s="30" customFormat="1" ht="14.65" customHeight="1" x14ac:dyDescent="0.25">
      <c r="A303" s="59" t="s">
        <v>260</v>
      </c>
      <c r="B303" s="60">
        <v>178</v>
      </c>
      <c r="C303" s="61" t="s">
        <v>11</v>
      </c>
      <c r="D303" s="137">
        <f t="shared" si="8"/>
        <v>4</v>
      </c>
      <c r="E303" s="138">
        <v>100</v>
      </c>
      <c r="F303" s="138">
        <v>49</v>
      </c>
      <c r="G303" s="138">
        <v>14</v>
      </c>
      <c r="H303" s="138">
        <v>134</v>
      </c>
      <c r="I303" s="138">
        <v>138</v>
      </c>
      <c r="J303" s="138">
        <v>0</v>
      </c>
      <c r="K303" s="138">
        <v>55</v>
      </c>
      <c r="L303" s="138">
        <v>8</v>
      </c>
      <c r="M303" s="138">
        <v>0</v>
      </c>
      <c r="N303" s="138">
        <v>19</v>
      </c>
      <c r="O303" s="138">
        <v>517</v>
      </c>
      <c r="P303" s="138">
        <v>1344</v>
      </c>
      <c r="Q303" s="139">
        <f t="shared" si="10"/>
        <v>0.38467261904761907</v>
      </c>
    </row>
    <row r="304" spans="1:17" s="30" customFormat="1" ht="14.65" customHeight="1" x14ac:dyDescent="0.25">
      <c r="A304" s="71">
        <v>226</v>
      </c>
      <c r="B304" s="72">
        <v>179</v>
      </c>
      <c r="C304" s="73" t="s">
        <v>126</v>
      </c>
      <c r="D304" s="134">
        <f t="shared" si="8"/>
        <v>24</v>
      </c>
      <c r="E304" s="135">
        <v>78</v>
      </c>
      <c r="F304" s="135">
        <v>14</v>
      </c>
      <c r="G304" s="135">
        <v>6</v>
      </c>
      <c r="H304" s="135">
        <v>45</v>
      </c>
      <c r="I304" s="135">
        <v>54</v>
      </c>
      <c r="J304" s="135">
        <v>0</v>
      </c>
      <c r="K304" s="135">
        <v>21</v>
      </c>
      <c r="L304" s="135">
        <v>7</v>
      </c>
      <c r="M304" s="135">
        <v>0</v>
      </c>
      <c r="N304" s="135">
        <v>11</v>
      </c>
      <c r="O304" s="135">
        <v>236</v>
      </c>
      <c r="P304" s="135">
        <v>564</v>
      </c>
      <c r="Q304" s="136">
        <f t="shared" si="10"/>
        <v>0.41843971631205673</v>
      </c>
    </row>
    <row r="305" spans="1:17" s="30" customFormat="1" ht="14.65" customHeight="1" x14ac:dyDescent="0.25">
      <c r="A305" s="65">
        <v>227</v>
      </c>
      <c r="B305" s="66">
        <v>179</v>
      </c>
      <c r="C305" s="67" t="s">
        <v>128</v>
      </c>
      <c r="D305" s="140">
        <f t="shared" si="8"/>
        <v>46</v>
      </c>
      <c r="E305" s="141">
        <v>88</v>
      </c>
      <c r="F305" s="141">
        <v>24</v>
      </c>
      <c r="G305" s="141">
        <v>4</v>
      </c>
      <c r="H305" s="141">
        <v>37</v>
      </c>
      <c r="I305" s="141">
        <v>42</v>
      </c>
      <c r="J305" s="141">
        <v>1</v>
      </c>
      <c r="K305" s="141">
        <v>13</v>
      </c>
      <c r="L305" s="141">
        <v>3</v>
      </c>
      <c r="M305" s="141">
        <v>0</v>
      </c>
      <c r="N305" s="141">
        <v>5</v>
      </c>
      <c r="O305" s="141">
        <v>217</v>
      </c>
      <c r="P305" s="141">
        <v>564</v>
      </c>
      <c r="Q305" s="142">
        <f t="shared" si="10"/>
        <v>0.38475177304964536</v>
      </c>
    </row>
    <row r="306" spans="1:17" s="30" customFormat="1" ht="15" customHeight="1" x14ac:dyDescent="0.25">
      <c r="A306" s="59" t="s">
        <v>260</v>
      </c>
      <c r="B306" s="60">
        <v>179</v>
      </c>
      <c r="C306" s="61" t="s">
        <v>11</v>
      </c>
      <c r="D306" s="137">
        <f t="shared" si="8"/>
        <v>70</v>
      </c>
      <c r="E306" s="138">
        <v>166</v>
      </c>
      <c r="F306" s="138">
        <v>38</v>
      </c>
      <c r="G306" s="138">
        <v>10</v>
      </c>
      <c r="H306" s="138">
        <v>82</v>
      </c>
      <c r="I306" s="138">
        <v>96</v>
      </c>
      <c r="J306" s="138">
        <v>1</v>
      </c>
      <c r="K306" s="138">
        <v>34</v>
      </c>
      <c r="L306" s="138">
        <v>10</v>
      </c>
      <c r="M306" s="138">
        <v>0</v>
      </c>
      <c r="N306" s="138">
        <v>16</v>
      </c>
      <c r="O306" s="138">
        <v>453</v>
      </c>
      <c r="P306" s="138">
        <v>1128</v>
      </c>
      <c r="Q306" s="139">
        <f t="shared" si="10"/>
        <v>0.40159574468085107</v>
      </c>
    </row>
    <row r="307" spans="1:17" s="30" customFormat="1" ht="15" customHeight="1" x14ac:dyDescent="0.25">
      <c r="A307" s="65">
        <v>228</v>
      </c>
      <c r="B307" s="66">
        <v>180</v>
      </c>
      <c r="C307" s="67" t="s">
        <v>126</v>
      </c>
      <c r="D307" s="140">
        <f t="shared" si="8"/>
        <v>6</v>
      </c>
      <c r="E307" s="141">
        <v>38</v>
      </c>
      <c r="F307" s="141">
        <v>27</v>
      </c>
      <c r="G307" s="141">
        <v>3</v>
      </c>
      <c r="H307" s="141">
        <v>37</v>
      </c>
      <c r="I307" s="141">
        <v>44</v>
      </c>
      <c r="J307" s="141">
        <v>0</v>
      </c>
      <c r="K307" s="141">
        <v>26</v>
      </c>
      <c r="L307" s="141">
        <v>6</v>
      </c>
      <c r="M307" s="141">
        <v>0</v>
      </c>
      <c r="N307" s="141">
        <v>9</v>
      </c>
      <c r="O307" s="141">
        <v>190</v>
      </c>
      <c r="P307" s="141">
        <v>611</v>
      </c>
      <c r="Q307" s="142">
        <f t="shared" si="10"/>
        <v>0.31096563011456629</v>
      </c>
    </row>
    <row r="308" spans="1:17" s="30" customFormat="1" ht="15" customHeight="1" x14ac:dyDescent="0.25">
      <c r="A308" s="71">
        <v>229</v>
      </c>
      <c r="B308" s="72">
        <v>180</v>
      </c>
      <c r="C308" s="73" t="s">
        <v>128</v>
      </c>
      <c r="D308" s="134">
        <f t="shared" si="8"/>
        <v>11</v>
      </c>
      <c r="E308" s="135">
        <v>52</v>
      </c>
      <c r="F308" s="135">
        <v>19</v>
      </c>
      <c r="G308" s="135">
        <v>3</v>
      </c>
      <c r="H308" s="135">
        <v>44</v>
      </c>
      <c r="I308" s="135">
        <v>63</v>
      </c>
      <c r="J308" s="135">
        <v>31</v>
      </c>
      <c r="K308" s="135">
        <v>5</v>
      </c>
      <c r="L308" s="135">
        <v>0</v>
      </c>
      <c r="M308" s="135">
        <v>0</v>
      </c>
      <c r="N308" s="135">
        <v>9</v>
      </c>
      <c r="O308" s="135">
        <v>226</v>
      </c>
      <c r="P308" s="135">
        <v>611</v>
      </c>
      <c r="Q308" s="136">
        <f t="shared" si="10"/>
        <v>0.36988543371522092</v>
      </c>
    </row>
    <row r="309" spans="1:17" s="30" customFormat="1" ht="15" customHeight="1" x14ac:dyDescent="0.25">
      <c r="A309" s="59" t="s">
        <v>260</v>
      </c>
      <c r="B309" s="60">
        <v>180</v>
      </c>
      <c r="C309" s="61" t="s">
        <v>11</v>
      </c>
      <c r="D309" s="137">
        <f t="shared" si="8"/>
        <v>17</v>
      </c>
      <c r="E309" s="138">
        <v>90</v>
      </c>
      <c r="F309" s="138">
        <v>46</v>
      </c>
      <c r="G309" s="138">
        <v>6</v>
      </c>
      <c r="H309" s="138">
        <v>81</v>
      </c>
      <c r="I309" s="138">
        <v>107</v>
      </c>
      <c r="J309" s="138">
        <v>31</v>
      </c>
      <c r="K309" s="138">
        <v>31</v>
      </c>
      <c r="L309" s="138">
        <v>6</v>
      </c>
      <c r="M309" s="138">
        <v>0</v>
      </c>
      <c r="N309" s="138">
        <v>18</v>
      </c>
      <c r="O309" s="138">
        <v>416</v>
      </c>
      <c r="P309" s="138">
        <v>1222</v>
      </c>
      <c r="Q309" s="139">
        <f t="shared" si="10"/>
        <v>0.34042553191489361</v>
      </c>
    </row>
    <row r="310" spans="1:17" s="30" customFormat="1" ht="15" customHeight="1" x14ac:dyDescent="0.25">
      <c r="A310" s="71">
        <v>230</v>
      </c>
      <c r="B310" s="72">
        <v>181</v>
      </c>
      <c r="C310" s="73" t="s">
        <v>126</v>
      </c>
      <c r="D310" s="134">
        <f t="shared" si="8"/>
        <v>53</v>
      </c>
      <c r="E310" s="135">
        <v>137</v>
      </c>
      <c r="F310" s="135">
        <v>25</v>
      </c>
      <c r="G310" s="135">
        <v>9</v>
      </c>
      <c r="H310" s="135">
        <v>39</v>
      </c>
      <c r="I310" s="135">
        <v>84</v>
      </c>
      <c r="J310" s="135">
        <v>1</v>
      </c>
      <c r="K310" s="135">
        <v>18</v>
      </c>
      <c r="L310" s="135">
        <v>10</v>
      </c>
      <c r="M310" s="135">
        <v>1</v>
      </c>
      <c r="N310" s="135">
        <v>8</v>
      </c>
      <c r="O310" s="135">
        <v>332</v>
      </c>
      <c r="P310" s="135">
        <v>669</v>
      </c>
      <c r="Q310" s="136">
        <f t="shared" si="10"/>
        <v>0.4962630792227205</v>
      </c>
    </row>
    <row r="311" spans="1:17" s="30" customFormat="1" ht="15" customHeight="1" x14ac:dyDescent="0.25">
      <c r="A311" s="65">
        <v>231</v>
      </c>
      <c r="B311" s="66">
        <v>181</v>
      </c>
      <c r="C311" s="67" t="s">
        <v>128</v>
      </c>
      <c r="D311" s="140">
        <f t="shared" si="8"/>
        <v>93</v>
      </c>
      <c r="E311" s="141">
        <v>165</v>
      </c>
      <c r="F311" s="141">
        <v>24</v>
      </c>
      <c r="G311" s="141">
        <v>11</v>
      </c>
      <c r="H311" s="141">
        <v>31</v>
      </c>
      <c r="I311" s="141">
        <v>72</v>
      </c>
      <c r="J311" s="141">
        <v>4</v>
      </c>
      <c r="K311" s="141">
        <v>26</v>
      </c>
      <c r="L311" s="141">
        <v>4</v>
      </c>
      <c r="M311" s="141">
        <v>0</v>
      </c>
      <c r="N311" s="141">
        <v>8</v>
      </c>
      <c r="O311" s="141">
        <v>345</v>
      </c>
      <c r="P311" s="141">
        <v>669</v>
      </c>
      <c r="Q311" s="142">
        <f t="shared" si="10"/>
        <v>0.51569506726457404</v>
      </c>
    </row>
    <row r="312" spans="1:17" s="30" customFormat="1" ht="15" customHeight="1" x14ac:dyDescent="0.25">
      <c r="A312" s="59" t="s">
        <v>260</v>
      </c>
      <c r="B312" s="60">
        <v>181</v>
      </c>
      <c r="C312" s="61" t="s">
        <v>11</v>
      </c>
      <c r="D312" s="137">
        <f t="shared" si="8"/>
        <v>146</v>
      </c>
      <c r="E312" s="138">
        <v>302</v>
      </c>
      <c r="F312" s="138">
        <v>49</v>
      </c>
      <c r="G312" s="138">
        <v>20</v>
      </c>
      <c r="H312" s="138">
        <v>70</v>
      </c>
      <c r="I312" s="138">
        <v>156</v>
      </c>
      <c r="J312" s="138">
        <v>5</v>
      </c>
      <c r="K312" s="138">
        <v>44</v>
      </c>
      <c r="L312" s="138">
        <v>14</v>
      </c>
      <c r="M312" s="138">
        <v>1</v>
      </c>
      <c r="N312" s="138">
        <v>16</v>
      </c>
      <c r="O312" s="138">
        <v>677</v>
      </c>
      <c r="P312" s="138">
        <v>1338</v>
      </c>
      <c r="Q312" s="139">
        <f t="shared" si="10"/>
        <v>0.50597907324364721</v>
      </c>
    </row>
    <row r="313" spans="1:17" s="30" customFormat="1" ht="15" customHeight="1" x14ac:dyDescent="0.25">
      <c r="A313" s="65">
        <v>232</v>
      </c>
      <c r="B313" s="66">
        <v>182</v>
      </c>
      <c r="C313" s="67" t="s">
        <v>126</v>
      </c>
      <c r="D313" s="140">
        <f t="shared" si="8"/>
        <v>23</v>
      </c>
      <c r="E313" s="141">
        <v>58</v>
      </c>
      <c r="F313" s="141">
        <v>35</v>
      </c>
      <c r="G313" s="141">
        <v>5</v>
      </c>
      <c r="H313" s="141">
        <v>19</v>
      </c>
      <c r="I313" s="141">
        <v>35</v>
      </c>
      <c r="J313" s="141">
        <v>0</v>
      </c>
      <c r="K313" s="141">
        <v>21</v>
      </c>
      <c r="L313" s="141">
        <v>4</v>
      </c>
      <c r="M313" s="141">
        <v>0</v>
      </c>
      <c r="N313" s="141">
        <v>6</v>
      </c>
      <c r="O313" s="141">
        <v>183</v>
      </c>
      <c r="P313" s="141">
        <v>451</v>
      </c>
      <c r="Q313" s="142">
        <f t="shared" si="10"/>
        <v>0.40576496674057649</v>
      </c>
    </row>
    <row r="314" spans="1:17" s="30" customFormat="1" ht="15" customHeight="1" x14ac:dyDescent="0.25">
      <c r="A314" s="71">
        <v>233</v>
      </c>
      <c r="B314" s="72">
        <v>182</v>
      </c>
      <c r="C314" s="73" t="s">
        <v>128</v>
      </c>
      <c r="D314" s="134">
        <f t="shared" si="8"/>
        <v>14</v>
      </c>
      <c r="E314" s="135">
        <v>54</v>
      </c>
      <c r="F314" s="135">
        <v>25</v>
      </c>
      <c r="G314" s="135">
        <v>5</v>
      </c>
      <c r="H314" s="135">
        <v>35</v>
      </c>
      <c r="I314" s="135">
        <v>40</v>
      </c>
      <c r="J314" s="135">
        <v>2</v>
      </c>
      <c r="K314" s="135">
        <v>23</v>
      </c>
      <c r="L314" s="135">
        <v>6</v>
      </c>
      <c r="M314" s="135">
        <v>0</v>
      </c>
      <c r="N314" s="135">
        <v>6</v>
      </c>
      <c r="O314" s="135">
        <v>196</v>
      </c>
      <c r="P314" s="135">
        <v>451</v>
      </c>
      <c r="Q314" s="136">
        <f t="shared" si="10"/>
        <v>0.43458980044345896</v>
      </c>
    </row>
    <row r="315" spans="1:17" s="30" customFormat="1" ht="15" customHeight="1" x14ac:dyDescent="0.25">
      <c r="A315" s="59" t="s">
        <v>260</v>
      </c>
      <c r="B315" s="60">
        <v>182</v>
      </c>
      <c r="C315" s="61" t="s">
        <v>11</v>
      </c>
      <c r="D315" s="137">
        <f t="shared" si="8"/>
        <v>37</v>
      </c>
      <c r="E315" s="138">
        <v>112</v>
      </c>
      <c r="F315" s="138">
        <v>60</v>
      </c>
      <c r="G315" s="138">
        <v>10</v>
      </c>
      <c r="H315" s="138">
        <v>54</v>
      </c>
      <c r="I315" s="138">
        <v>75</v>
      </c>
      <c r="J315" s="138">
        <v>2</v>
      </c>
      <c r="K315" s="138">
        <v>44</v>
      </c>
      <c r="L315" s="138">
        <v>10</v>
      </c>
      <c r="M315" s="138">
        <v>0</v>
      </c>
      <c r="N315" s="138">
        <v>12</v>
      </c>
      <c r="O315" s="138">
        <v>379</v>
      </c>
      <c r="P315" s="138">
        <v>902</v>
      </c>
      <c r="Q315" s="139">
        <f t="shared" si="10"/>
        <v>0.42017738359201773</v>
      </c>
    </row>
    <row r="316" spans="1:17" s="30" customFormat="1" ht="15" customHeight="1" x14ac:dyDescent="0.25">
      <c r="A316" s="71">
        <v>234</v>
      </c>
      <c r="B316" s="72">
        <v>183</v>
      </c>
      <c r="C316" s="73" t="s">
        <v>126</v>
      </c>
      <c r="D316" s="134">
        <f t="shared" si="8"/>
        <v>8</v>
      </c>
      <c r="E316" s="135">
        <v>49</v>
      </c>
      <c r="F316" s="135">
        <v>12</v>
      </c>
      <c r="G316" s="135">
        <v>6</v>
      </c>
      <c r="H316" s="135">
        <v>16</v>
      </c>
      <c r="I316" s="135">
        <v>41</v>
      </c>
      <c r="J316" s="135">
        <v>2</v>
      </c>
      <c r="K316" s="135">
        <v>18</v>
      </c>
      <c r="L316" s="135">
        <v>7</v>
      </c>
      <c r="M316" s="135">
        <v>0</v>
      </c>
      <c r="N316" s="135">
        <v>1</v>
      </c>
      <c r="O316" s="135">
        <v>152</v>
      </c>
      <c r="P316" s="135">
        <v>412</v>
      </c>
      <c r="Q316" s="136">
        <f t="shared" si="10"/>
        <v>0.36893203883495146</v>
      </c>
    </row>
    <row r="317" spans="1:17" s="30" customFormat="1" ht="15" customHeight="1" x14ac:dyDescent="0.25">
      <c r="A317" s="65">
        <v>235</v>
      </c>
      <c r="B317" s="66">
        <v>183</v>
      </c>
      <c r="C317" s="67" t="s">
        <v>128</v>
      </c>
      <c r="D317" s="140">
        <f t="shared" si="8"/>
        <v>3</v>
      </c>
      <c r="E317" s="141">
        <v>39</v>
      </c>
      <c r="F317" s="141">
        <v>10</v>
      </c>
      <c r="G317" s="141">
        <v>6</v>
      </c>
      <c r="H317" s="141">
        <v>16</v>
      </c>
      <c r="I317" s="141">
        <v>42</v>
      </c>
      <c r="J317" s="141">
        <v>0</v>
      </c>
      <c r="K317" s="141">
        <v>12</v>
      </c>
      <c r="L317" s="141">
        <v>4</v>
      </c>
      <c r="M317" s="141">
        <v>0</v>
      </c>
      <c r="N317" s="141">
        <v>5</v>
      </c>
      <c r="O317" s="141">
        <v>134</v>
      </c>
      <c r="P317" s="141">
        <v>411</v>
      </c>
      <c r="Q317" s="142">
        <f t="shared" si="10"/>
        <v>0.32603406326034062</v>
      </c>
    </row>
    <row r="318" spans="1:17" s="30" customFormat="1" ht="15" customHeight="1" x14ac:dyDescent="0.25">
      <c r="A318" s="77" t="s">
        <v>260</v>
      </c>
      <c r="B318" s="78">
        <v>183</v>
      </c>
      <c r="C318" s="79" t="s">
        <v>11</v>
      </c>
      <c r="D318" s="152">
        <f t="shared" si="8"/>
        <v>5</v>
      </c>
      <c r="E318" s="144">
        <v>88</v>
      </c>
      <c r="F318" s="144">
        <v>22</v>
      </c>
      <c r="G318" s="144">
        <v>12</v>
      </c>
      <c r="H318" s="144">
        <v>32</v>
      </c>
      <c r="I318" s="144">
        <v>83</v>
      </c>
      <c r="J318" s="144">
        <v>2</v>
      </c>
      <c r="K318" s="144">
        <v>30</v>
      </c>
      <c r="L318" s="144">
        <v>11</v>
      </c>
      <c r="M318" s="145">
        <v>0</v>
      </c>
      <c r="N318" s="145">
        <v>6</v>
      </c>
      <c r="O318" s="145">
        <v>286</v>
      </c>
      <c r="P318" s="145">
        <v>823</v>
      </c>
      <c r="Q318" s="146">
        <f t="shared" si="10"/>
        <v>0.34750911300121506</v>
      </c>
    </row>
    <row r="319" spans="1:17" s="30" customFormat="1" ht="14.25" customHeight="1" x14ac:dyDescent="0.25">
      <c r="A319" s="53">
        <v>236</v>
      </c>
      <c r="B319" s="54">
        <v>184</v>
      </c>
      <c r="C319" s="55" t="s">
        <v>126</v>
      </c>
      <c r="D319" s="131">
        <f t="shared" si="8"/>
        <v>34</v>
      </c>
      <c r="E319" s="141">
        <v>96</v>
      </c>
      <c r="F319" s="141">
        <v>20</v>
      </c>
      <c r="G319" s="141">
        <v>7</v>
      </c>
      <c r="H319" s="141">
        <v>29</v>
      </c>
      <c r="I319" s="141">
        <v>62</v>
      </c>
      <c r="J319" s="141">
        <v>1</v>
      </c>
      <c r="K319" s="141">
        <v>25</v>
      </c>
      <c r="L319" s="141">
        <v>5</v>
      </c>
      <c r="M319" s="132">
        <v>0</v>
      </c>
      <c r="N319" s="132">
        <v>4</v>
      </c>
      <c r="O319" s="132">
        <v>249</v>
      </c>
      <c r="P319" s="132">
        <v>596</v>
      </c>
      <c r="Q319" s="133">
        <f t="shared" si="10"/>
        <v>0.41778523489932884</v>
      </c>
    </row>
    <row r="320" spans="1:17" s="30" customFormat="1" ht="14.25" customHeight="1" x14ac:dyDescent="0.25">
      <c r="A320" s="71">
        <v>237</v>
      </c>
      <c r="B320" s="72">
        <v>184</v>
      </c>
      <c r="C320" s="73" t="s">
        <v>128</v>
      </c>
      <c r="D320" s="134">
        <f t="shared" si="8"/>
        <v>28</v>
      </c>
      <c r="E320" s="135">
        <v>106</v>
      </c>
      <c r="F320" s="135">
        <v>19</v>
      </c>
      <c r="G320" s="135">
        <v>10</v>
      </c>
      <c r="H320" s="135">
        <v>38</v>
      </c>
      <c r="I320" s="135">
        <v>78</v>
      </c>
      <c r="J320" s="135">
        <v>1</v>
      </c>
      <c r="K320" s="135">
        <v>19</v>
      </c>
      <c r="L320" s="135">
        <v>4</v>
      </c>
      <c r="M320" s="135">
        <v>1</v>
      </c>
      <c r="N320" s="135">
        <v>6</v>
      </c>
      <c r="O320" s="135">
        <v>282</v>
      </c>
      <c r="P320" s="135">
        <v>595</v>
      </c>
      <c r="Q320" s="136">
        <f t="shared" ref="Q320:Q351" si="11">O320/P320</f>
        <v>0.47394957983193275</v>
      </c>
    </row>
    <row r="321" spans="1:17" s="30" customFormat="1" ht="14.25" customHeight="1" x14ac:dyDescent="0.25">
      <c r="A321" s="59" t="s">
        <v>260</v>
      </c>
      <c r="B321" s="60">
        <v>184</v>
      </c>
      <c r="C321" s="61" t="s">
        <v>11</v>
      </c>
      <c r="D321" s="137">
        <f t="shared" si="8"/>
        <v>62</v>
      </c>
      <c r="E321" s="138">
        <v>202</v>
      </c>
      <c r="F321" s="138">
        <v>39</v>
      </c>
      <c r="G321" s="138">
        <v>17</v>
      </c>
      <c r="H321" s="138">
        <v>67</v>
      </c>
      <c r="I321" s="138">
        <v>140</v>
      </c>
      <c r="J321" s="138">
        <v>2</v>
      </c>
      <c r="K321" s="138">
        <v>44</v>
      </c>
      <c r="L321" s="138">
        <v>9</v>
      </c>
      <c r="M321" s="138">
        <v>1</v>
      </c>
      <c r="N321" s="138">
        <v>10</v>
      </c>
      <c r="O321" s="138">
        <v>531</v>
      </c>
      <c r="P321" s="138">
        <v>1191</v>
      </c>
      <c r="Q321" s="139">
        <f t="shared" si="11"/>
        <v>0.44584382871536526</v>
      </c>
    </row>
    <row r="322" spans="1:17" s="30" customFormat="1" ht="14.25" customHeight="1" x14ac:dyDescent="0.25">
      <c r="A322" s="71">
        <v>238</v>
      </c>
      <c r="B322" s="72">
        <v>185</v>
      </c>
      <c r="C322" s="73" t="s">
        <v>126</v>
      </c>
      <c r="D322" s="134">
        <f t="shared" si="8"/>
        <v>82</v>
      </c>
      <c r="E322" s="135">
        <v>122</v>
      </c>
      <c r="F322" s="135">
        <v>18</v>
      </c>
      <c r="G322" s="135">
        <v>14</v>
      </c>
      <c r="H322" s="135">
        <v>24</v>
      </c>
      <c r="I322" s="135">
        <v>40</v>
      </c>
      <c r="J322" s="135">
        <v>1</v>
      </c>
      <c r="K322" s="135">
        <v>32</v>
      </c>
      <c r="L322" s="135">
        <v>2</v>
      </c>
      <c r="M322" s="135">
        <v>0</v>
      </c>
      <c r="N322" s="135">
        <v>7</v>
      </c>
      <c r="O322" s="135">
        <v>260</v>
      </c>
      <c r="P322" s="135">
        <v>466</v>
      </c>
      <c r="Q322" s="136">
        <f t="shared" si="11"/>
        <v>0.55793991416309008</v>
      </c>
    </row>
    <row r="323" spans="1:17" s="30" customFormat="1" ht="14.25" customHeight="1" x14ac:dyDescent="0.25">
      <c r="A323" s="65">
        <v>239</v>
      </c>
      <c r="B323" s="66">
        <v>185</v>
      </c>
      <c r="C323" s="67" t="s">
        <v>128</v>
      </c>
      <c r="D323" s="140">
        <f t="shared" si="8"/>
        <v>56</v>
      </c>
      <c r="E323" s="141">
        <v>102</v>
      </c>
      <c r="F323" s="141">
        <v>13</v>
      </c>
      <c r="G323" s="141">
        <v>14</v>
      </c>
      <c r="H323" s="141">
        <v>24</v>
      </c>
      <c r="I323" s="141">
        <v>46</v>
      </c>
      <c r="J323" s="141">
        <v>3</v>
      </c>
      <c r="K323" s="141">
        <v>31</v>
      </c>
      <c r="L323" s="141">
        <v>5</v>
      </c>
      <c r="M323" s="141">
        <v>0</v>
      </c>
      <c r="N323" s="141">
        <v>4</v>
      </c>
      <c r="O323" s="141">
        <v>242</v>
      </c>
      <c r="P323" s="141">
        <v>465</v>
      </c>
      <c r="Q323" s="142">
        <f t="shared" si="11"/>
        <v>0.52043010752688168</v>
      </c>
    </row>
    <row r="324" spans="1:17" s="30" customFormat="1" ht="14.25" customHeight="1" x14ac:dyDescent="0.25">
      <c r="A324" s="59" t="s">
        <v>260</v>
      </c>
      <c r="B324" s="60">
        <v>185</v>
      </c>
      <c r="C324" s="61" t="s">
        <v>11</v>
      </c>
      <c r="D324" s="137">
        <f t="shared" si="8"/>
        <v>138</v>
      </c>
      <c r="E324" s="138">
        <v>224</v>
      </c>
      <c r="F324" s="138">
        <v>31</v>
      </c>
      <c r="G324" s="138">
        <v>28</v>
      </c>
      <c r="H324" s="138">
        <v>48</v>
      </c>
      <c r="I324" s="138">
        <v>86</v>
      </c>
      <c r="J324" s="138">
        <v>4</v>
      </c>
      <c r="K324" s="138">
        <v>63</v>
      </c>
      <c r="L324" s="138">
        <v>7</v>
      </c>
      <c r="M324" s="138">
        <v>0</v>
      </c>
      <c r="N324" s="138">
        <v>11</v>
      </c>
      <c r="O324" s="138">
        <v>502</v>
      </c>
      <c r="P324" s="138">
        <v>931</v>
      </c>
      <c r="Q324" s="139">
        <f t="shared" si="11"/>
        <v>0.53920515574650918</v>
      </c>
    </row>
    <row r="325" spans="1:17" s="30" customFormat="1" ht="14.25" customHeight="1" x14ac:dyDescent="0.25">
      <c r="A325" s="65">
        <v>240</v>
      </c>
      <c r="B325" s="66">
        <v>186</v>
      </c>
      <c r="C325" s="67" t="s">
        <v>126</v>
      </c>
      <c r="D325" s="140">
        <f t="shared" si="8"/>
        <v>89</v>
      </c>
      <c r="E325" s="141">
        <v>145</v>
      </c>
      <c r="F325" s="141">
        <v>12</v>
      </c>
      <c r="G325" s="141">
        <v>5</v>
      </c>
      <c r="H325" s="141">
        <v>18</v>
      </c>
      <c r="I325" s="141">
        <v>56</v>
      </c>
      <c r="J325" s="141">
        <v>0</v>
      </c>
      <c r="K325" s="141">
        <v>12</v>
      </c>
      <c r="L325" s="141">
        <v>2</v>
      </c>
      <c r="M325" s="141">
        <v>0</v>
      </c>
      <c r="N325" s="141">
        <v>3</v>
      </c>
      <c r="O325" s="141">
        <v>253</v>
      </c>
      <c r="P325" s="141">
        <v>466</v>
      </c>
      <c r="Q325" s="142">
        <f t="shared" si="11"/>
        <v>0.5429184549356223</v>
      </c>
    </row>
    <row r="326" spans="1:17" s="30" customFormat="1" ht="14.25" customHeight="1" x14ac:dyDescent="0.25">
      <c r="A326" s="59" t="s">
        <v>260</v>
      </c>
      <c r="B326" s="60">
        <v>186</v>
      </c>
      <c r="C326" s="61" t="s">
        <v>9</v>
      </c>
      <c r="D326" s="137">
        <f t="shared" si="8"/>
        <v>89</v>
      </c>
      <c r="E326" s="138">
        <v>145</v>
      </c>
      <c r="F326" s="138">
        <v>12</v>
      </c>
      <c r="G326" s="138">
        <v>5</v>
      </c>
      <c r="H326" s="138">
        <v>18</v>
      </c>
      <c r="I326" s="138">
        <v>56</v>
      </c>
      <c r="J326" s="138">
        <v>0</v>
      </c>
      <c r="K326" s="138">
        <v>12</v>
      </c>
      <c r="L326" s="138">
        <v>2</v>
      </c>
      <c r="M326" s="138">
        <v>0</v>
      </c>
      <c r="N326" s="138">
        <v>3</v>
      </c>
      <c r="O326" s="138">
        <v>253</v>
      </c>
      <c r="P326" s="138">
        <v>466</v>
      </c>
      <c r="Q326" s="139">
        <f t="shared" si="11"/>
        <v>0.5429184549356223</v>
      </c>
    </row>
    <row r="327" spans="1:17" s="30" customFormat="1" ht="14.25" customHeight="1" x14ac:dyDescent="0.25">
      <c r="A327" s="65">
        <v>241</v>
      </c>
      <c r="B327" s="66">
        <v>187</v>
      </c>
      <c r="C327" s="67" t="s">
        <v>126</v>
      </c>
      <c r="D327" s="140">
        <f t="shared" si="8"/>
        <v>0</v>
      </c>
      <c r="E327" s="141">
        <v>70</v>
      </c>
      <c r="F327" s="141">
        <v>15</v>
      </c>
      <c r="G327" s="141">
        <v>7</v>
      </c>
      <c r="H327" s="141">
        <v>18</v>
      </c>
      <c r="I327" s="141">
        <v>70</v>
      </c>
      <c r="J327" s="141">
        <v>0</v>
      </c>
      <c r="K327" s="141">
        <v>19</v>
      </c>
      <c r="L327" s="141">
        <v>8</v>
      </c>
      <c r="M327" s="141">
        <v>1</v>
      </c>
      <c r="N327" s="141">
        <v>7</v>
      </c>
      <c r="O327" s="141">
        <v>215</v>
      </c>
      <c r="P327" s="141">
        <v>427</v>
      </c>
      <c r="Q327" s="142">
        <f t="shared" si="11"/>
        <v>0.50351288056206089</v>
      </c>
    </row>
    <row r="328" spans="1:17" s="30" customFormat="1" ht="14.25" customHeight="1" x14ac:dyDescent="0.25">
      <c r="A328" s="71">
        <v>242</v>
      </c>
      <c r="B328" s="72">
        <v>187</v>
      </c>
      <c r="C328" s="73" t="s">
        <v>128</v>
      </c>
      <c r="D328" s="134">
        <f t="shared" si="8"/>
        <v>1</v>
      </c>
      <c r="E328" s="135">
        <v>73</v>
      </c>
      <c r="F328" s="135">
        <v>20</v>
      </c>
      <c r="G328" s="135">
        <v>7</v>
      </c>
      <c r="H328" s="135">
        <v>25</v>
      </c>
      <c r="I328" s="135">
        <v>74</v>
      </c>
      <c r="J328" s="135">
        <v>1</v>
      </c>
      <c r="K328" s="135">
        <v>22</v>
      </c>
      <c r="L328" s="135">
        <v>8</v>
      </c>
      <c r="M328" s="135">
        <v>2</v>
      </c>
      <c r="N328" s="135">
        <v>7</v>
      </c>
      <c r="O328" s="135">
        <v>239</v>
      </c>
      <c r="P328" s="135">
        <v>427</v>
      </c>
      <c r="Q328" s="136">
        <f t="shared" si="11"/>
        <v>0.55971896955503508</v>
      </c>
    </row>
    <row r="329" spans="1:17" s="30" customFormat="1" ht="14.25" customHeight="1" x14ac:dyDescent="0.25">
      <c r="A329" s="59" t="s">
        <v>260</v>
      </c>
      <c r="B329" s="60">
        <v>187</v>
      </c>
      <c r="C329" s="61" t="s">
        <v>11</v>
      </c>
      <c r="D329" s="137">
        <f t="shared" ref="D329:D392" si="12">(LARGE(E329:N329,1)-LARGE(E329:N329,2))</f>
        <v>1</v>
      </c>
      <c r="E329" s="138">
        <v>143</v>
      </c>
      <c r="F329" s="138">
        <v>35</v>
      </c>
      <c r="G329" s="138">
        <v>14</v>
      </c>
      <c r="H329" s="138">
        <v>43</v>
      </c>
      <c r="I329" s="138">
        <v>144</v>
      </c>
      <c r="J329" s="138">
        <v>1</v>
      </c>
      <c r="K329" s="138">
        <v>41</v>
      </c>
      <c r="L329" s="138">
        <v>16</v>
      </c>
      <c r="M329" s="138">
        <v>3</v>
      </c>
      <c r="N329" s="138">
        <v>14</v>
      </c>
      <c r="O329" s="138">
        <v>454</v>
      </c>
      <c r="P329" s="138">
        <v>854</v>
      </c>
      <c r="Q329" s="139">
        <f t="shared" si="11"/>
        <v>0.53161592505854804</v>
      </c>
    </row>
    <row r="330" spans="1:17" s="30" customFormat="1" ht="14.25" customHeight="1" x14ac:dyDescent="0.25">
      <c r="A330" s="71">
        <v>243</v>
      </c>
      <c r="B330" s="72">
        <v>188</v>
      </c>
      <c r="C330" s="73" t="s">
        <v>126</v>
      </c>
      <c r="D330" s="134">
        <f t="shared" si="12"/>
        <v>76</v>
      </c>
      <c r="E330" s="135">
        <v>155</v>
      </c>
      <c r="F330" s="135">
        <v>25</v>
      </c>
      <c r="G330" s="135">
        <v>6</v>
      </c>
      <c r="H330" s="135">
        <v>20</v>
      </c>
      <c r="I330" s="135">
        <v>79</v>
      </c>
      <c r="J330" s="135">
        <v>1</v>
      </c>
      <c r="K330" s="135">
        <v>13</v>
      </c>
      <c r="L330" s="135">
        <v>5</v>
      </c>
      <c r="M330" s="135">
        <v>0</v>
      </c>
      <c r="N330" s="135">
        <v>0</v>
      </c>
      <c r="O330" s="135">
        <v>304</v>
      </c>
      <c r="P330" s="135">
        <v>530</v>
      </c>
      <c r="Q330" s="136">
        <f t="shared" si="11"/>
        <v>0.57358490566037734</v>
      </c>
    </row>
    <row r="331" spans="1:17" s="30" customFormat="1" ht="14.25" customHeight="1" x14ac:dyDescent="0.25">
      <c r="A331" s="65">
        <v>244</v>
      </c>
      <c r="B331" s="66">
        <v>188</v>
      </c>
      <c r="C331" s="67" t="s">
        <v>128</v>
      </c>
      <c r="D331" s="140">
        <f t="shared" si="12"/>
        <v>114</v>
      </c>
      <c r="E331" s="141">
        <v>169</v>
      </c>
      <c r="F331" s="141">
        <v>16</v>
      </c>
      <c r="G331" s="141">
        <v>9</v>
      </c>
      <c r="H331" s="141">
        <v>15</v>
      </c>
      <c r="I331" s="141">
        <v>55</v>
      </c>
      <c r="J331" s="141">
        <v>1</v>
      </c>
      <c r="K331" s="141">
        <v>20</v>
      </c>
      <c r="L331" s="141">
        <v>8</v>
      </c>
      <c r="M331" s="141">
        <v>0</v>
      </c>
      <c r="N331" s="141">
        <v>5</v>
      </c>
      <c r="O331" s="141">
        <v>298</v>
      </c>
      <c r="P331" s="141">
        <v>530</v>
      </c>
      <c r="Q331" s="142">
        <f t="shared" si="11"/>
        <v>0.56226415094339621</v>
      </c>
    </row>
    <row r="332" spans="1:17" s="30" customFormat="1" ht="14.25" customHeight="1" x14ac:dyDescent="0.25">
      <c r="A332" s="59" t="s">
        <v>260</v>
      </c>
      <c r="B332" s="60">
        <v>188</v>
      </c>
      <c r="C332" s="61" t="s">
        <v>11</v>
      </c>
      <c r="D332" s="137">
        <f t="shared" si="12"/>
        <v>190</v>
      </c>
      <c r="E332" s="138">
        <v>324</v>
      </c>
      <c r="F332" s="138">
        <v>41</v>
      </c>
      <c r="G332" s="138">
        <v>15</v>
      </c>
      <c r="H332" s="138">
        <v>35</v>
      </c>
      <c r="I332" s="138">
        <v>134</v>
      </c>
      <c r="J332" s="138">
        <v>2</v>
      </c>
      <c r="K332" s="138">
        <v>33</v>
      </c>
      <c r="L332" s="138">
        <v>13</v>
      </c>
      <c r="M332" s="138">
        <v>0</v>
      </c>
      <c r="N332" s="138">
        <v>5</v>
      </c>
      <c r="O332" s="138">
        <v>602</v>
      </c>
      <c r="P332" s="138">
        <v>1060</v>
      </c>
      <c r="Q332" s="139">
        <f t="shared" si="11"/>
        <v>0.56792452830188678</v>
      </c>
    </row>
    <row r="333" spans="1:17" s="30" customFormat="1" ht="14.25" customHeight="1" x14ac:dyDescent="0.25">
      <c r="A333" s="65">
        <v>245</v>
      </c>
      <c r="B333" s="66">
        <v>189</v>
      </c>
      <c r="C333" s="67" t="s">
        <v>126</v>
      </c>
      <c r="D333" s="140">
        <f t="shared" si="12"/>
        <v>46</v>
      </c>
      <c r="E333" s="141">
        <v>152</v>
      </c>
      <c r="F333" s="141">
        <v>22</v>
      </c>
      <c r="G333" s="141">
        <v>4</v>
      </c>
      <c r="H333" s="141">
        <v>33</v>
      </c>
      <c r="I333" s="141">
        <v>106</v>
      </c>
      <c r="J333" s="141">
        <v>2</v>
      </c>
      <c r="K333" s="141">
        <v>26</v>
      </c>
      <c r="L333" s="141">
        <v>2</v>
      </c>
      <c r="M333" s="141">
        <v>0</v>
      </c>
      <c r="N333" s="141">
        <v>4</v>
      </c>
      <c r="O333" s="141">
        <v>351</v>
      </c>
      <c r="P333" s="141">
        <v>640</v>
      </c>
      <c r="Q333" s="142">
        <f t="shared" si="11"/>
        <v>0.54843750000000002</v>
      </c>
    </row>
    <row r="334" spans="1:17" s="30" customFormat="1" ht="14.25" customHeight="1" x14ac:dyDescent="0.25">
      <c r="A334" s="59" t="s">
        <v>260</v>
      </c>
      <c r="B334" s="60">
        <v>189</v>
      </c>
      <c r="C334" s="61" t="s">
        <v>9</v>
      </c>
      <c r="D334" s="137">
        <f t="shared" si="12"/>
        <v>46</v>
      </c>
      <c r="E334" s="138">
        <v>152</v>
      </c>
      <c r="F334" s="138">
        <v>22</v>
      </c>
      <c r="G334" s="138">
        <v>4</v>
      </c>
      <c r="H334" s="138">
        <v>33</v>
      </c>
      <c r="I334" s="138">
        <v>106</v>
      </c>
      <c r="J334" s="138">
        <v>2</v>
      </c>
      <c r="K334" s="138">
        <v>26</v>
      </c>
      <c r="L334" s="138">
        <v>2</v>
      </c>
      <c r="M334" s="138">
        <v>0</v>
      </c>
      <c r="N334" s="138">
        <v>4</v>
      </c>
      <c r="O334" s="138">
        <v>351</v>
      </c>
      <c r="P334" s="138">
        <v>640</v>
      </c>
      <c r="Q334" s="139">
        <f t="shared" si="11"/>
        <v>0.54843750000000002</v>
      </c>
    </row>
    <row r="335" spans="1:17" s="30" customFormat="1" ht="14.25" customHeight="1" x14ac:dyDescent="0.25">
      <c r="A335" s="65">
        <v>246</v>
      </c>
      <c r="B335" s="66">
        <v>190</v>
      </c>
      <c r="C335" s="67" t="s">
        <v>126</v>
      </c>
      <c r="D335" s="140">
        <f t="shared" si="12"/>
        <v>24</v>
      </c>
      <c r="E335" s="141">
        <v>118</v>
      </c>
      <c r="F335" s="141">
        <v>21</v>
      </c>
      <c r="G335" s="141">
        <v>9</v>
      </c>
      <c r="H335" s="141">
        <v>43</v>
      </c>
      <c r="I335" s="141">
        <v>94</v>
      </c>
      <c r="J335" s="141">
        <v>2</v>
      </c>
      <c r="K335" s="141">
        <v>11</v>
      </c>
      <c r="L335" s="141">
        <v>11</v>
      </c>
      <c r="M335" s="141">
        <v>0</v>
      </c>
      <c r="N335" s="141">
        <v>3</v>
      </c>
      <c r="O335" s="141">
        <v>312</v>
      </c>
      <c r="P335" s="141">
        <v>620</v>
      </c>
      <c r="Q335" s="142">
        <f t="shared" si="11"/>
        <v>0.50322580645161286</v>
      </c>
    </row>
    <row r="336" spans="1:17" s="30" customFormat="1" ht="14.25" customHeight="1" x14ac:dyDescent="0.25">
      <c r="A336" s="59" t="s">
        <v>260</v>
      </c>
      <c r="B336" s="60">
        <v>190</v>
      </c>
      <c r="C336" s="61" t="s">
        <v>9</v>
      </c>
      <c r="D336" s="137">
        <f t="shared" si="12"/>
        <v>24</v>
      </c>
      <c r="E336" s="138">
        <v>118</v>
      </c>
      <c r="F336" s="138">
        <v>21</v>
      </c>
      <c r="G336" s="138">
        <v>9</v>
      </c>
      <c r="H336" s="138">
        <v>43</v>
      </c>
      <c r="I336" s="138">
        <v>94</v>
      </c>
      <c r="J336" s="138">
        <v>2</v>
      </c>
      <c r="K336" s="138">
        <v>11</v>
      </c>
      <c r="L336" s="138">
        <v>11</v>
      </c>
      <c r="M336" s="138">
        <v>0</v>
      </c>
      <c r="N336" s="138">
        <v>3</v>
      </c>
      <c r="O336" s="138">
        <v>312</v>
      </c>
      <c r="P336" s="138">
        <v>620</v>
      </c>
      <c r="Q336" s="139">
        <f t="shared" si="11"/>
        <v>0.50322580645161286</v>
      </c>
    </row>
    <row r="337" spans="1:17" s="30" customFormat="1" ht="14.25" customHeight="1" x14ac:dyDescent="0.25">
      <c r="A337" s="65">
        <v>247</v>
      </c>
      <c r="B337" s="66">
        <v>191</v>
      </c>
      <c r="C337" s="67" t="s">
        <v>126</v>
      </c>
      <c r="D337" s="140">
        <f t="shared" si="12"/>
        <v>65</v>
      </c>
      <c r="E337" s="141">
        <v>111</v>
      </c>
      <c r="F337" s="141">
        <v>5</v>
      </c>
      <c r="G337" s="141">
        <v>6</v>
      </c>
      <c r="H337" s="141">
        <v>21</v>
      </c>
      <c r="I337" s="141">
        <v>46</v>
      </c>
      <c r="J337" s="141">
        <v>0</v>
      </c>
      <c r="K337" s="141">
        <v>13</v>
      </c>
      <c r="L337" s="141">
        <v>6</v>
      </c>
      <c r="M337" s="141">
        <v>0</v>
      </c>
      <c r="N337" s="141">
        <v>1</v>
      </c>
      <c r="O337" s="141">
        <v>209</v>
      </c>
      <c r="P337" s="141">
        <v>389</v>
      </c>
      <c r="Q337" s="142">
        <f t="shared" si="11"/>
        <v>0.53727506426735216</v>
      </c>
    </row>
    <row r="338" spans="1:17" s="30" customFormat="1" ht="14.25" customHeight="1" x14ac:dyDescent="0.25">
      <c r="A338" s="71">
        <v>248</v>
      </c>
      <c r="B338" s="72">
        <v>191</v>
      </c>
      <c r="C338" s="73" t="s">
        <v>128</v>
      </c>
      <c r="D338" s="134">
        <f t="shared" si="12"/>
        <v>56</v>
      </c>
      <c r="E338" s="135">
        <v>105</v>
      </c>
      <c r="F338" s="135">
        <v>13</v>
      </c>
      <c r="G338" s="135">
        <v>4</v>
      </c>
      <c r="H338" s="135">
        <v>20</v>
      </c>
      <c r="I338" s="135">
        <v>49</v>
      </c>
      <c r="J338" s="135">
        <v>2</v>
      </c>
      <c r="K338" s="135">
        <v>16</v>
      </c>
      <c r="L338" s="135">
        <v>13</v>
      </c>
      <c r="M338" s="135">
        <v>0</v>
      </c>
      <c r="N338" s="135">
        <v>0</v>
      </c>
      <c r="O338" s="135">
        <v>222</v>
      </c>
      <c r="P338" s="135">
        <v>388</v>
      </c>
      <c r="Q338" s="136">
        <f t="shared" si="11"/>
        <v>0.57216494845360821</v>
      </c>
    </row>
    <row r="339" spans="1:17" s="30" customFormat="1" ht="14.25" customHeight="1" x14ac:dyDescent="0.25">
      <c r="A339" s="59" t="s">
        <v>260</v>
      </c>
      <c r="B339" s="60">
        <v>191</v>
      </c>
      <c r="C339" s="61" t="s">
        <v>11</v>
      </c>
      <c r="D339" s="137">
        <f t="shared" si="12"/>
        <v>121</v>
      </c>
      <c r="E339" s="138">
        <v>216</v>
      </c>
      <c r="F339" s="138">
        <v>18</v>
      </c>
      <c r="G339" s="138">
        <v>10</v>
      </c>
      <c r="H339" s="138">
        <v>41</v>
      </c>
      <c r="I339" s="138">
        <v>95</v>
      </c>
      <c r="J339" s="138">
        <v>2</v>
      </c>
      <c r="K339" s="138">
        <v>29</v>
      </c>
      <c r="L339" s="138">
        <v>19</v>
      </c>
      <c r="M339" s="138">
        <v>0</v>
      </c>
      <c r="N339" s="138">
        <v>1</v>
      </c>
      <c r="O339" s="138">
        <v>431</v>
      </c>
      <c r="P339" s="138">
        <v>777</v>
      </c>
      <c r="Q339" s="139">
        <f t="shared" si="11"/>
        <v>0.55469755469755466</v>
      </c>
    </row>
    <row r="340" spans="1:17" s="30" customFormat="1" ht="14.25" customHeight="1" x14ac:dyDescent="0.25">
      <c r="A340" s="71">
        <v>249</v>
      </c>
      <c r="B340" s="72">
        <v>192</v>
      </c>
      <c r="C340" s="73" t="s">
        <v>126</v>
      </c>
      <c r="D340" s="134">
        <f t="shared" si="12"/>
        <v>55</v>
      </c>
      <c r="E340" s="135">
        <v>110</v>
      </c>
      <c r="F340" s="135">
        <v>13</v>
      </c>
      <c r="G340" s="135">
        <v>5</v>
      </c>
      <c r="H340" s="135">
        <v>14</v>
      </c>
      <c r="I340" s="135">
        <v>55</v>
      </c>
      <c r="J340" s="135">
        <v>1</v>
      </c>
      <c r="K340" s="135">
        <v>18</v>
      </c>
      <c r="L340" s="135">
        <v>2</v>
      </c>
      <c r="M340" s="135">
        <v>0</v>
      </c>
      <c r="N340" s="135">
        <v>2</v>
      </c>
      <c r="O340" s="135">
        <v>220</v>
      </c>
      <c r="P340" s="135">
        <v>388</v>
      </c>
      <c r="Q340" s="136">
        <f t="shared" si="11"/>
        <v>0.5670103092783505</v>
      </c>
    </row>
    <row r="341" spans="1:17" s="30" customFormat="1" ht="14.25" customHeight="1" x14ac:dyDescent="0.25">
      <c r="A341" s="65">
        <v>250</v>
      </c>
      <c r="B341" s="66">
        <v>192</v>
      </c>
      <c r="C341" s="67" t="s">
        <v>128</v>
      </c>
      <c r="D341" s="140">
        <f t="shared" si="12"/>
        <v>35</v>
      </c>
      <c r="E341" s="141">
        <v>100</v>
      </c>
      <c r="F341" s="141">
        <v>9</v>
      </c>
      <c r="G341" s="141">
        <v>5</v>
      </c>
      <c r="H341" s="141">
        <v>19</v>
      </c>
      <c r="I341" s="141">
        <v>65</v>
      </c>
      <c r="J341" s="141">
        <v>3</v>
      </c>
      <c r="K341" s="141">
        <v>5</v>
      </c>
      <c r="L341" s="141">
        <v>4</v>
      </c>
      <c r="M341" s="141">
        <v>1</v>
      </c>
      <c r="N341" s="141">
        <v>1</v>
      </c>
      <c r="O341" s="141">
        <v>212</v>
      </c>
      <c r="P341" s="141">
        <v>388</v>
      </c>
      <c r="Q341" s="142">
        <f t="shared" si="11"/>
        <v>0.54639175257731953</v>
      </c>
    </row>
    <row r="342" spans="1:17" s="30" customFormat="1" ht="14.25" customHeight="1" x14ac:dyDescent="0.25">
      <c r="A342" s="59" t="s">
        <v>260</v>
      </c>
      <c r="B342" s="60">
        <v>192</v>
      </c>
      <c r="C342" s="61" t="s">
        <v>11</v>
      </c>
      <c r="D342" s="137">
        <f t="shared" si="12"/>
        <v>90</v>
      </c>
      <c r="E342" s="138">
        <v>210</v>
      </c>
      <c r="F342" s="138">
        <v>22</v>
      </c>
      <c r="G342" s="138">
        <v>10</v>
      </c>
      <c r="H342" s="138">
        <v>33</v>
      </c>
      <c r="I342" s="138">
        <v>120</v>
      </c>
      <c r="J342" s="138">
        <v>4</v>
      </c>
      <c r="K342" s="138">
        <v>23</v>
      </c>
      <c r="L342" s="138">
        <v>6</v>
      </c>
      <c r="M342" s="138">
        <v>1</v>
      </c>
      <c r="N342" s="138">
        <v>3</v>
      </c>
      <c r="O342" s="138">
        <v>432</v>
      </c>
      <c r="P342" s="138">
        <v>776</v>
      </c>
      <c r="Q342" s="139">
        <f t="shared" si="11"/>
        <v>0.55670103092783507</v>
      </c>
    </row>
    <row r="343" spans="1:17" s="30" customFormat="1" ht="14.25" customHeight="1" x14ac:dyDescent="0.25">
      <c r="A343" s="65">
        <v>251</v>
      </c>
      <c r="B343" s="66">
        <v>193</v>
      </c>
      <c r="C343" s="67" t="s">
        <v>126</v>
      </c>
      <c r="D343" s="140">
        <f t="shared" si="12"/>
        <v>17</v>
      </c>
      <c r="E343" s="141">
        <v>105</v>
      </c>
      <c r="F343" s="141">
        <v>23</v>
      </c>
      <c r="G343" s="141">
        <v>2</v>
      </c>
      <c r="H343" s="141">
        <v>28</v>
      </c>
      <c r="I343" s="141">
        <v>88</v>
      </c>
      <c r="J343" s="141">
        <v>0</v>
      </c>
      <c r="K343" s="141">
        <v>25</v>
      </c>
      <c r="L343" s="141">
        <v>10</v>
      </c>
      <c r="M343" s="141">
        <v>0</v>
      </c>
      <c r="N343" s="141">
        <v>4</v>
      </c>
      <c r="O343" s="141">
        <v>285</v>
      </c>
      <c r="P343" s="141">
        <v>607</v>
      </c>
      <c r="Q343" s="142">
        <f t="shared" si="11"/>
        <v>0.46952224052718289</v>
      </c>
    </row>
    <row r="344" spans="1:17" s="30" customFormat="1" ht="14.25" customHeight="1" x14ac:dyDescent="0.25">
      <c r="A344" s="59" t="s">
        <v>260</v>
      </c>
      <c r="B344" s="60">
        <v>193</v>
      </c>
      <c r="C344" s="61" t="s">
        <v>9</v>
      </c>
      <c r="D344" s="137">
        <f t="shared" si="12"/>
        <v>17</v>
      </c>
      <c r="E344" s="138">
        <v>105</v>
      </c>
      <c r="F344" s="138">
        <v>23</v>
      </c>
      <c r="G344" s="138">
        <v>2</v>
      </c>
      <c r="H344" s="138">
        <v>28</v>
      </c>
      <c r="I344" s="138">
        <v>88</v>
      </c>
      <c r="J344" s="138">
        <v>0</v>
      </c>
      <c r="K344" s="138">
        <v>25</v>
      </c>
      <c r="L344" s="138">
        <v>10</v>
      </c>
      <c r="M344" s="138">
        <v>0</v>
      </c>
      <c r="N344" s="138">
        <v>4</v>
      </c>
      <c r="O344" s="138">
        <v>285</v>
      </c>
      <c r="P344" s="138">
        <v>607</v>
      </c>
      <c r="Q344" s="139">
        <f t="shared" si="11"/>
        <v>0.46952224052718289</v>
      </c>
    </row>
    <row r="345" spans="1:17" s="30" customFormat="1" ht="14.25" customHeight="1" x14ac:dyDescent="0.25">
      <c r="A345" s="65">
        <v>252</v>
      </c>
      <c r="B345" s="66">
        <v>194</v>
      </c>
      <c r="C345" s="67" t="s">
        <v>126</v>
      </c>
      <c r="D345" s="140">
        <f t="shared" si="12"/>
        <v>50</v>
      </c>
      <c r="E345" s="141">
        <v>117</v>
      </c>
      <c r="F345" s="141">
        <v>16</v>
      </c>
      <c r="G345" s="141">
        <v>14</v>
      </c>
      <c r="H345" s="141">
        <v>24</v>
      </c>
      <c r="I345" s="141">
        <v>67</v>
      </c>
      <c r="J345" s="141">
        <v>3</v>
      </c>
      <c r="K345" s="141">
        <v>14</v>
      </c>
      <c r="L345" s="141">
        <v>6</v>
      </c>
      <c r="M345" s="141">
        <v>1</v>
      </c>
      <c r="N345" s="141">
        <v>5</v>
      </c>
      <c r="O345" s="141">
        <v>267</v>
      </c>
      <c r="P345" s="141">
        <v>454</v>
      </c>
      <c r="Q345" s="142">
        <f t="shared" si="11"/>
        <v>0.58810572687224671</v>
      </c>
    </row>
    <row r="346" spans="1:17" s="30" customFormat="1" ht="14.25" customHeight="1" x14ac:dyDescent="0.25">
      <c r="A346" s="71">
        <v>253</v>
      </c>
      <c r="B346" s="72">
        <v>194</v>
      </c>
      <c r="C346" s="73" t="s">
        <v>128</v>
      </c>
      <c r="D346" s="134">
        <f t="shared" si="12"/>
        <v>38</v>
      </c>
      <c r="E346" s="135">
        <v>113</v>
      </c>
      <c r="F346" s="135">
        <v>13</v>
      </c>
      <c r="G346" s="135">
        <v>8</v>
      </c>
      <c r="H346" s="135">
        <v>15</v>
      </c>
      <c r="I346" s="135">
        <v>75</v>
      </c>
      <c r="J346" s="135">
        <v>2</v>
      </c>
      <c r="K346" s="135">
        <v>14</v>
      </c>
      <c r="L346" s="135">
        <v>3</v>
      </c>
      <c r="M346" s="135">
        <v>0</v>
      </c>
      <c r="N346" s="135">
        <v>5</v>
      </c>
      <c r="O346" s="135">
        <v>248</v>
      </c>
      <c r="P346" s="135">
        <v>454</v>
      </c>
      <c r="Q346" s="136">
        <f t="shared" si="11"/>
        <v>0.54625550660792954</v>
      </c>
    </row>
    <row r="347" spans="1:17" s="30" customFormat="1" ht="14.25" customHeight="1" x14ac:dyDescent="0.25">
      <c r="A347" s="59" t="s">
        <v>260</v>
      </c>
      <c r="B347" s="60">
        <v>194</v>
      </c>
      <c r="C347" s="61" t="s">
        <v>11</v>
      </c>
      <c r="D347" s="137">
        <f t="shared" si="12"/>
        <v>88</v>
      </c>
      <c r="E347" s="138">
        <v>230</v>
      </c>
      <c r="F347" s="138">
        <v>29</v>
      </c>
      <c r="G347" s="138">
        <v>22</v>
      </c>
      <c r="H347" s="138">
        <v>39</v>
      </c>
      <c r="I347" s="138">
        <v>142</v>
      </c>
      <c r="J347" s="138">
        <v>5</v>
      </c>
      <c r="K347" s="138">
        <v>28</v>
      </c>
      <c r="L347" s="138">
        <v>9</v>
      </c>
      <c r="M347" s="138">
        <v>1</v>
      </c>
      <c r="N347" s="138">
        <v>10</v>
      </c>
      <c r="O347" s="138">
        <v>515</v>
      </c>
      <c r="P347" s="138">
        <v>908</v>
      </c>
      <c r="Q347" s="139">
        <f t="shared" si="11"/>
        <v>0.56718061674008813</v>
      </c>
    </row>
    <row r="348" spans="1:17" s="30" customFormat="1" ht="14.25" customHeight="1" x14ac:dyDescent="0.25">
      <c r="A348" s="71">
        <v>254</v>
      </c>
      <c r="B348" s="72">
        <v>195</v>
      </c>
      <c r="C348" s="73" t="s">
        <v>126</v>
      </c>
      <c r="D348" s="134">
        <f t="shared" si="12"/>
        <v>13</v>
      </c>
      <c r="E348" s="135">
        <v>96</v>
      </c>
      <c r="F348" s="135">
        <v>25</v>
      </c>
      <c r="G348" s="135">
        <v>12</v>
      </c>
      <c r="H348" s="135">
        <v>23</v>
      </c>
      <c r="I348" s="135">
        <v>83</v>
      </c>
      <c r="J348" s="135">
        <v>0</v>
      </c>
      <c r="K348" s="135">
        <v>33</v>
      </c>
      <c r="L348" s="135">
        <v>4</v>
      </c>
      <c r="M348" s="135">
        <v>0</v>
      </c>
      <c r="N348" s="135">
        <v>6</v>
      </c>
      <c r="O348" s="135">
        <v>282</v>
      </c>
      <c r="P348" s="135">
        <v>590</v>
      </c>
      <c r="Q348" s="136">
        <f t="shared" si="11"/>
        <v>0.47796610169491527</v>
      </c>
    </row>
    <row r="349" spans="1:17" s="30" customFormat="1" ht="14.25" customHeight="1" x14ac:dyDescent="0.25">
      <c r="A349" s="65">
        <v>255</v>
      </c>
      <c r="B349" s="66">
        <v>195</v>
      </c>
      <c r="C349" s="67" t="s">
        <v>128</v>
      </c>
      <c r="D349" s="140">
        <f t="shared" si="12"/>
        <v>4</v>
      </c>
      <c r="E349" s="141">
        <v>91</v>
      </c>
      <c r="F349" s="141">
        <v>22</v>
      </c>
      <c r="G349" s="141">
        <v>6</v>
      </c>
      <c r="H349" s="141">
        <v>36</v>
      </c>
      <c r="I349" s="141">
        <v>87</v>
      </c>
      <c r="J349" s="141">
        <v>0</v>
      </c>
      <c r="K349" s="141">
        <v>34</v>
      </c>
      <c r="L349" s="141">
        <v>8</v>
      </c>
      <c r="M349" s="141">
        <v>0</v>
      </c>
      <c r="N349" s="141">
        <v>7</v>
      </c>
      <c r="O349" s="141">
        <v>291</v>
      </c>
      <c r="P349" s="141">
        <v>589</v>
      </c>
      <c r="Q349" s="142">
        <f t="shared" si="11"/>
        <v>0.49405772495755518</v>
      </c>
    </row>
    <row r="350" spans="1:17" s="30" customFormat="1" ht="14.25" customHeight="1" x14ac:dyDescent="0.25">
      <c r="A350" s="59" t="s">
        <v>260</v>
      </c>
      <c r="B350" s="60">
        <v>195</v>
      </c>
      <c r="C350" s="61" t="s">
        <v>11</v>
      </c>
      <c r="D350" s="137">
        <f t="shared" si="12"/>
        <v>17</v>
      </c>
      <c r="E350" s="138">
        <v>187</v>
      </c>
      <c r="F350" s="138">
        <v>47</v>
      </c>
      <c r="G350" s="138">
        <v>18</v>
      </c>
      <c r="H350" s="138">
        <v>59</v>
      </c>
      <c r="I350" s="138">
        <v>170</v>
      </c>
      <c r="J350" s="138">
        <v>0</v>
      </c>
      <c r="K350" s="138">
        <v>67</v>
      </c>
      <c r="L350" s="138">
        <v>12</v>
      </c>
      <c r="M350" s="138">
        <v>0</v>
      </c>
      <c r="N350" s="138">
        <v>13</v>
      </c>
      <c r="O350" s="138">
        <v>573</v>
      </c>
      <c r="P350" s="138">
        <v>1179</v>
      </c>
      <c r="Q350" s="139">
        <f t="shared" si="11"/>
        <v>0.48600508905852419</v>
      </c>
    </row>
    <row r="351" spans="1:17" s="30" customFormat="1" ht="14.25" customHeight="1" x14ac:dyDescent="0.25">
      <c r="A351" s="65">
        <v>256</v>
      </c>
      <c r="B351" s="66">
        <v>196</v>
      </c>
      <c r="C351" s="67" t="s">
        <v>126</v>
      </c>
      <c r="D351" s="140">
        <f t="shared" si="12"/>
        <v>20</v>
      </c>
      <c r="E351" s="141">
        <v>108</v>
      </c>
      <c r="F351" s="141">
        <v>48</v>
      </c>
      <c r="G351" s="141">
        <v>9</v>
      </c>
      <c r="H351" s="141">
        <v>38</v>
      </c>
      <c r="I351" s="141">
        <v>88</v>
      </c>
      <c r="J351" s="141">
        <v>2</v>
      </c>
      <c r="K351" s="141">
        <v>38</v>
      </c>
      <c r="L351" s="141">
        <v>9</v>
      </c>
      <c r="M351" s="141">
        <v>1</v>
      </c>
      <c r="N351" s="141">
        <v>11</v>
      </c>
      <c r="O351" s="141">
        <v>352</v>
      </c>
      <c r="P351" s="141">
        <v>734</v>
      </c>
      <c r="Q351" s="142">
        <f t="shared" si="11"/>
        <v>0.47956403269754766</v>
      </c>
    </row>
    <row r="352" spans="1:17" s="30" customFormat="1" ht="14.25" customHeight="1" x14ac:dyDescent="0.25">
      <c r="A352" s="59" t="s">
        <v>260</v>
      </c>
      <c r="B352" s="60">
        <v>196</v>
      </c>
      <c r="C352" s="61" t="s">
        <v>9</v>
      </c>
      <c r="D352" s="137">
        <f t="shared" si="12"/>
        <v>20</v>
      </c>
      <c r="E352" s="138">
        <v>108</v>
      </c>
      <c r="F352" s="138">
        <v>48</v>
      </c>
      <c r="G352" s="138">
        <v>9</v>
      </c>
      <c r="H352" s="138">
        <v>38</v>
      </c>
      <c r="I352" s="138">
        <v>88</v>
      </c>
      <c r="J352" s="138">
        <v>2</v>
      </c>
      <c r="K352" s="138">
        <v>38</v>
      </c>
      <c r="L352" s="138">
        <v>9</v>
      </c>
      <c r="M352" s="138">
        <v>1</v>
      </c>
      <c r="N352" s="138">
        <v>11</v>
      </c>
      <c r="O352" s="138">
        <v>352</v>
      </c>
      <c r="P352" s="138">
        <v>734</v>
      </c>
      <c r="Q352" s="139">
        <f t="shared" ref="Q352:Q383" si="13">O352/P352</f>
        <v>0.47956403269754766</v>
      </c>
    </row>
    <row r="353" spans="1:17" s="30" customFormat="1" ht="14.25" customHeight="1" x14ac:dyDescent="0.25">
      <c r="A353" s="65">
        <v>257</v>
      </c>
      <c r="B353" s="66">
        <v>197</v>
      </c>
      <c r="C353" s="67" t="s">
        <v>126</v>
      </c>
      <c r="D353" s="140">
        <f t="shared" si="12"/>
        <v>14</v>
      </c>
      <c r="E353" s="141">
        <v>76</v>
      </c>
      <c r="F353" s="141">
        <v>18</v>
      </c>
      <c r="G353" s="141">
        <v>3</v>
      </c>
      <c r="H353" s="141">
        <v>27</v>
      </c>
      <c r="I353" s="141">
        <v>62</v>
      </c>
      <c r="J353" s="141">
        <v>0</v>
      </c>
      <c r="K353" s="141">
        <v>26</v>
      </c>
      <c r="L353" s="141">
        <v>4</v>
      </c>
      <c r="M353" s="141">
        <v>0</v>
      </c>
      <c r="N353" s="141">
        <v>7</v>
      </c>
      <c r="O353" s="141">
        <v>223</v>
      </c>
      <c r="P353" s="141">
        <v>550</v>
      </c>
      <c r="Q353" s="142">
        <f t="shared" si="13"/>
        <v>0.40545454545454546</v>
      </c>
    </row>
    <row r="354" spans="1:17" s="30" customFormat="1" ht="14.25" customHeight="1" x14ac:dyDescent="0.25">
      <c r="A354" s="71">
        <v>258</v>
      </c>
      <c r="B354" s="72">
        <v>197</v>
      </c>
      <c r="C354" s="73" t="s">
        <v>128</v>
      </c>
      <c r="D354" s="134">
        <f t="shared" si="12"/>
        <v>14</v>
      </c>
      <c r="E354" s="135">
        <v>75</v>
      </c>
      <c r="F354" s="135">
        <v>20</v>
      </c>
      <c r="G354" s="135">
        <v>5</v>
      </c>
      <c r="H354" s="135">
        <v>31</v>
      </c>
      <c r="I354" s="135">
        <v>61</v>
      </c>
      <c r="J354" s="135">
        <v>4</v>
      </c>
      <c r="K354" s="135">
        <v>17</v>
      </c>
      <c r="L354" s="135">
        <v>15</v>
      </c>
      <c r="M354" s="135">
        <v>0</v>
      </c>
      <c r="N354" s="135">
        <v>8</v>
      </c>
      <c r="O354" s="135">
        <v>236</v>
      </c>
      <c r="P354" s="135">
        <v>549</v>
      </c>
      <c r="Q354" s="136">
        <f t="shared" si="13"/>
        <v>0.42987249544626593</v>
      </c>
    </row>
    <row r="355" spans="1:17" s="30" customFormat="1" ht="14.25" customHeight="1" x14ac:dyDescent="0.25">
      <c r="A355" s="59" t="s">
        <v>260</v>
      </c>
      <c r="B355" s="60">
        <v>197</v>
      </c>
      <c r="C355" s="61" t="s">
        <v>11</v>
      </c>
      <c r="D355" s="137">
        <f t="shared" si="12"/>
        <v>28</v>
      </c>
      <c r="E355" s="138">
        <v>151</v>
      </c>
      <c r="F355" s="138">
        <v>38</v>
      </c>
      <c r="G355" s="138">
        <v>8</v>
      </c>
      <c r="H355" s="138">
        <v>58</v>
      </c>
      <c r="I355" s="138">
        <v>123</v>
      </c>
      <c r="J355" s="138">
        <v>4</v>
      </c>
      <c r="K355" s="138">
        <v>43</v>
      </c>
      <c r="L355" s="138">
        <v>19</v>
      </c>
      <c r="M355" s="138">
        <v>0</v>
      </c>
      <c r="N355" s="138">
        <v>15</v>
      </c>
      <c r="O355" s="138">
        <v>459</v>
      </c>
      <c r="P355" s="138">
        <v>1099</v>
      </c>
      <c r="Q355" s="139">
        <f t="shared" si="13"/>
        <v>0.41765241128298453</v>
      </c>
    </row>
    <row r="356" spans="1:17" s="30" customFormat="1" ht="14.25" customHeight="1" x14ac:dyDescent="0.25">
      <c r="A356" s="71">
        <v>259</v>
      </c>
      <c r="B356" s="72">
        <v>198</v>
      </c>
      <c r="C356" s="73" t="s">
        <v>126</v>
      </c>
      <c r="D356" s="134">
        <f t="shared" si="12"/>
        <v>17</v>
      </c>
      <c r="E356" s="135">
        <v>49</v>
      </c>
      <c r="F356" s="135">
        <v>24</v>
      </c>
      <c r="G356" s="135">
        <v>3</v>
      </c>
      <c r="H356" s="135">
        <v>34</v>
      </c>
      <c r="I356" s="135">
        <v>66</v>
      </c>
      <c r="J356" s="135">
        <v>2</v>
      </c>
      <c r="K356" s="135">
        <v>20</v>
      </c>
      <c r="L356" s="135">
        <v>2</v>
      </c>
      <c r="M356" s="135">
        <v>0</v>
      </c>
      <c r="N356" s="135">
        <v>13</v>
      </c>
      <c r="O356" s="135">
        <v>213</v>
      </c>
      <c r="P356" s="135">
        <v>553</v>
      </c>
      <c r="Q356" s="136">
        <f t="shared" si="13"/>
        <v>0.38517179023508136</v>
      </c>
    </row>
    <row r="357" spans="1:17" s="30" customFormat="1" ht="14.25" customHeight="1" x14ac:dyDescent="0.25">
      <c r="A357" s="65">
        <v>260</v>
      </c>
      <c r="B357" s="66">
        <v>198</v>
      </c>
      <c r="C357" s="67" t="s">
        <v>128</v>
      </c>
      <c r="D357" s="140">
        <f t="shared" si="12"/>
        <v>30</v>
      </c>
      <c r="E357" s="141">
        <v>55</v>
      </c>
      <c r="F357" s="141">
        <v>15</v>
      </c>
      <c r="G357" s="141">
        <v>4</v>
      </c>
      <c r="H357" s="141">
        <v>23</v>
      </c>
      <c r="I357" s="141">
        <v>85</v>
      </c>
      <c r="J357" s="141">
        <v>0</v>
      </c>
      <c r="K357" s="141">
        <v>21</v>
      </c>
      <c r="L357" s="141">
        <v>4</v>
      </c>
      <c r="M357" s="141">
        <v>0</v>
      </c>
      <c r="N357" s="141">
        <v>7</v>
      </c>
      <c r="O357" s="141">
        <v>214</v>
      </c>
      <c r="P357" s="141">
        <v>553</v>
      </c>
      <c r="Q357" s="142">
        <f t="shared" si="13"/>
        <v>0.38698010849909587</v>
      </c>
    </row>
    <row r="358" spans="1:17" s="30" customFormat="1" ht="14.25" customHeight="1" x14ac:dyDescent="0.25">
      <c r="A358" s="71">
        <v>261</v>
      </c>
      <c r="B358" s="72">
        <v>198</v>
      </c>
      <c r="C358" s="73" t="s">
        <v>129</v>
      </c>
      <c r="D358" s="134">
        <f t="shared" si="12"/>
        <v>24</v>
      </c>
      <c r="E358" s="135">
        <v>55</v>
      </c>
      <c r="F358" s="135">
        <v>25</v>
      </c>
      <c r="G358" s="135">
        <v>2</v>
      </c>
      <c r="H358" s="135">
        <v>27</v>
      </c>
      <c r="I358" s="135">
        <v>79</v>
      </c>
      <c r="J358" s="135">
        <v>2</v>
      </c>
      <c r="K358" s="135">
        <v>17</v>
      </c>
      <c r="L358" s="135">
        <v>5</v>
      </c>
      <c r="M358" s="135">
        <v>0</v>
      </c>
      <c r="N358" s="135">
        <v>7</v>
      </c>
      <c r="O358" s="135">
        <v>219</v>
      </c>
      <c r="P358" s="135">
        <v>553</v>
      </c>
      <c r="Q358" s="136">
        <f t="shared" si="13"/>
        <v>0.39602169981916818</v>
      </c>
    </row>
    <row r="359" spans="1:17" s="30" customFormat="1" ht="14.25" customHeight="1" x14ac:dyDescent="0.25">
      <c r="A359" s="59" t="s">
        <v>260</v>
      </c>
      <c r="B359" s="60">
        <v>198</v>
      </c>
      <c r="C359" s="61" t="s">
        <v>12</v>
      </c>
      <c r="D359" s="137">
        <f t="shared" si="12"/>
        <v>71</v>
      </c>
      <c r="E359" s="138">
        <v>159</v>
      </c>
      <c r="F359" s="138">
        <v>64</v>
      </c>
      <c r="G359" s="138">
        <v>9</v>
      </c>
      <c r="H359" s="138">
        <v>84</v>
      </c>
      <c r="I359" s="138">
        <v>230</v>
      </c>
      <c r="J359" s="138">
        <v>4</v>
      </c>
      <c r="K359" s="138">
        <v>58</v>
      </c>
      <c r="L359" s="138">
        <v>11</v>
      </c>
      <c r="M359" s="138">
        <v>0</v>
      </c>
      <c r="N359" s="138">
        <v>27</v>
      </c>
      <c r="O359" s="138">
        <v>646</v>
      </c>
      <c r="P359" s="138">
        <v>1659</v>
      </c>
      <c r="Q359" s="139">
        <f t="shared" si="13"/>
        <v>0.38939119951778178</v>
      </c>
    </row>
    <row r="360" spans="1:17" s="30" customFormat="1" ht="14.25" customHeight="1" x14ac:dyDescent="0.25">
      <c r="A360" s="71">
        <v>262</v>
      </c>
      <c r="B360" s="72">
        <v>199</v>
      </c>
      <c r="C360" s="73" t="s">
        <v>126</v>
      </c>
      <c r="D360" s="134">
        <f t="shared" si="12"/>
        <v>46</v>
      </c>
      <c r="E360" s="135">
        <v>96</v>
      </c>
      <c r="F360" s="135">
        <v>20</v>
      </c>
      <c r="G360" s="135">
        <v>2</v>
      </c>
      <c r="H360" s="135">
        <v>50</v>
      </c>
      <c r="I360" s="135">
        <v>49</v>
      </c>
      <c r="J360" s="135">
        <v>5</v>
      </c>
      <c r="K360" s="135">
        <v>23</v>
      </c>
      <c r="L360" s="135">
        <v>2</v>
      </c>
      <c r="M360" s="135">
        <v>0</v>
      </c>
      <c r="N360" s="135">
        <v>12</v>
      </c>
      <c r="O360" s="135">
        <v>259</v>
      </c>
      <c r="P360" s="135">
        <v>665</v>
      </c>
      <c r="Q360" s="136">
        <f t="shared" si="13"/>
        <v>0.38947368421052631</v>
      </c>
    </row>
    <row r="361" spans="1:17" s="30" customFormat="1" ht="14.25" customHeight="1" x14ac:dyDescent="0.25">
      <c r="A361" s="65">
        <v>263</v>
      </c>
      <c r="B361" s="66">
        <v>199</v>
      </c>
      <c r="C361" s="67" t="s">
        <v>128</v>
      </c>
      <c r="D361" s="140">
        <f t="shared" si="12"/>
        <v>2</v>
      </c>
      <c r="E361" s="141">
        <v>77</v>
      </c>
      <c r="F361" s="141">
        <v>45</v>
      </c>
      <c r="G361" s="141">
        <v>10</v>
      </c>
      <c r="H361" s="141">
        <v>38</v>
      </c>
      <c r="I361" s="141">
        <v>79</v>
      </c>
      <c r="J361" s="141">
        <v>2</v>
      </c>
      <c r="K361" s="141">
        <v>25</v>
      </c>
      <c r="L361" s="141">
        <v>8</v>
      </c>
      <c r="M361" s="141">
        <v>0</v>
      </c>
      <c r="N361" s="141">
        <v>9</v>
      </c>
      <c r="O361" s="141">
        <v>293</v>
      </c>
      <c r="P361" s="141">
        <v>665</v>
      </c>
      <c r="Q361" s="142">
        <f t="shared" si="13"/>
        <v>0.44060150375939849</v>
      </c>
    </row>
    <row r="362" spans="1:17" s="30" customFormat="1" ht="14.25" customHeight="1" x14ac:dyDescent="0.25">
      <c r="A362" s="59" t="s">
        <v>260</v>
      </c>
      <c r="B362" s="60">
        <v>199</v>
      </c>
      <c r="C362" s="61" t="s">
        <v>11</v>
      </c>
      <c r="D362" s="137">
        <f t="shared" si="12"/>
        <v>45</v>
      </c>
      <c r="E362" s="138">
        <v>173</v>
      </c>
      <c r="F362" s="138">
        <v>65</v>
      </c>
      <c r="G362" s="138">
        <v>12</v>
      </c>
      <c r="H362" s="138">
        <v>88</v>
      </c>
      <c r="I362" s="138">
        <v>128</v>
      </c>
      <c r="J362" s="138">
        <v>7</v>
      </c>
      <c r="K362" s="138">
        <v>48</v>
      </c>
      <c r="L362" s="138">
        <v>10</v>
      </c>
      <c r="M362" s="138">
        <v>0</v>
      </c>
      <c r="N362" s="138">
        <v>21</v>
      </c>
      <c r="O362" s="138">
        <v>552</v>
      </c>
      <c r="P362" s="138">
        <v>1330</v>
      </c>
      <c r="Q362" s="139">
        <f t="shared" si="13"/>
        <v>0.41503759398496243</v>
      </c>
    </row>
    <row r="363" spans="1:17" s="30" customFormat="1" ht="14.25" customHeight="1" x14ac:dyDescent="0.25">
      <c r="A363" s="65">
        <v>264</v>
      </c>
      <c r="B363" s="66">
        <v>200</v>
      </c>
      <c r="C363" s="67" t="s">
        <v>126</v>
      </c>
      <c r="D363" s="140">
        <f t="shared" si="12"/>
        <v>29</v>
      </c>
      <c r="E363" s="141">
        <v>45</v>
      </c>
      <c r="F363" s="141">
        <v>16</v>
      </c>
      <c r="G363" s="141">
        <v>3</v>
      </c>
      <c r="H363" s="141">
        <v>28</v>
      </c>
      <c r="I363" s="141">
        <v>74</v>
      </c>
      <c r="J363" s="141">
        <v>0</v>
      </c>
      <c r="K363" s="141">
        <v>28</v>
      </c>
      <c r="L363" s="141">
        <v>3</v>
      </c>
      <c r="M363" s="141">
        <v>0</v>
      </c>
      <c r="N363" s="141">
        <v>2</v>
      </c>
      <c r="O363" s="141">
        <v>199</v>
      </c>
      <c r="P363" s="141">
        <v>556</v>
      </c>
      <c r="Q363" s="142">
        <f t="shared" si="13"/>
        <v>0.3579136690647482</v>
      </c>
    </row>
    <row r="364" spans="1:17" s="30" customFormat="1" ht="14.25" customHeight="1" x14ac:dyDescent="0.25">
      <c r="A364" s="71">
        <v>265</v>
      </c>
      <c r="B364" s="72">
        <v>200</v>
      </c>
      <c r="C364" s="73" t="s">
        <v>128</v>
      </c>
      <c r="D364" s="134">
        <f t="shared" si="12"/>
        <v>5</v>
      </c>
      <c r="E364" s="135">
        <v>50</v>
      </c>
      <c r="F364" s="135">
        <v>19</v>
      </c>
      <c r="G364" s="135">
        <v>5</v>
      </c>
      <c r="H364" s="135">
        <v>21</v>
      </c>
      <c r="I364" s="135">
        <v>55</v>
      </c>
      <c r="J364" s="135">
        <v>2</v>
      </c>
      <c r="K364" s="135">
        <v>20</v>
      </c>
      <c r="L364" s="135">
        <v>3</v>
      </c>
      <c r="M364" s="135">
        <v>0</v>
      </c>
      <c r="N364" s="135">
        <v>11</v>
      </c>
      <c r="O364" s="135">
        <v>186</v>
      </c>
      <c r="P364" s="135">
        <v>555</v>
      </c>
      <c r="Q364" s="136">
        <f t="shared" si="13"/>
        <v>0.33513513513513515</v>
      </c>
    </row>
    <row r="365" spans="1:17" s="30" customFormat="1" ht="14.25" customHeight="1" x14ac:dyDescent="0.25">
      <c r="A365" s="65">
        <v>266</v>
      </c>
      <c r="B365" s="66">
        <v>200</v>
      </c>
      <c r="C365" s="67" t="s">
        <v>129</v>
      </c>
      <c r="D365" s="140">
        <f t="shared" si="12"/>
        <v>12</v>
      </c>
      <c r="E365" s="141">
        <v>50</v>
      </c>
      <c r="F365" s="141">
        <v>25</v>
      </c>
      <c r="G365" s="141">
        <v>10</v>
      </c>
      <c r="H365" s="141">
        <v>26</v>
      </c>
      <c r="I365" s="141">
        <v>62</v>
      </c>
      <c r="J365" s="141">
        <v>0</v>
      </c>
      <c r="K365" s="141">
        <v>34</v>
      </c>
      <c r="L365" s="141">
        <v>3</v>
      </c>
      <c r="M365" s="141">
        <v>0</v>
      </c>
      <c r="N365" s="141">
        <v>2</v>
      </c>
      <c r="O365" s="141">
        <v>212</v>
      </c>
      <c r="P365" s="141">
        <v>555</v>
      </c>
      <c r="Q365" s="142">
        <f t="shared" si="13"/>
        <v>0.38198198198198197</v>
      </c>
    </row>
    <row r="366" spans="1:17" s="30" customFormat="1" ht="14.25" customHeight="1" x14ac:dyDescent="0.25">
      <c r="A366" s="59" t="s">
        <v>260</v>
      </c>
      <c r="B366" s="60">
        <v>200</v>
      </c>
      <c r="C366" s="61" t="s">
        <v>12</v>
      </c>
      <c r="D366" s="137">
        <f t="shared" si="12"/>
        <v>46</v>
      </c>
      <c r="E366" s="138">
        <v>145</v>
      </c>
      <c r="F366" s="138">
        <v>60</v>
      </c>
      <c r="G366" s="138">
        <v>18</v>
      </c>
      <c r="H366" s="138">
        <v>75</v>
      </c>
      <c r="I366" s="138">
        <v>191</v>
      </c>
      <c r="J366" s="138">
        <v>2</v>
      </c>
      <c r="K366" s="138">
        <v>82</v>
      </c>
      <c r="L366" s="138">
        <v>9</v>
      </c>
      <c r="M366" s="138">
        <v>0</v>
      </c>
      <c r="N366" s="138">
        <v>15</v>
      </c>
      <c r="O366" s="138">
        <v>597</v>
      </c>
      <c r="P366" s="138">
        <v>1666</v>
      </c>
      <c r="Q366" s="139">
        <f t="shared" si="13"/>
        <v>0.35834333733493395</v>
      </c>
    </row>
    <row r="367" spans="1:17" s="30" customFormat="1" ht="14.25" customHeight="1" x14ac:dyDescent="0.25">
      <c r="A367" s="65">
        <v>267</v>
      </c>
      <c r="B367" s="66">
        <v>201</v>
      </c>
      <c r="C367" s="67" t="s">
        <v>126</v>
      </c>
      <c r="D367" s="140">
        <f t="shared" si="12"/>
        <v>25</v>
      </c>
      <c r="E367" s="141">
        <v>41</v>
      </c>
      <c r="F367" s="141">
        <v>27</v>
      </c>
      <c r="G367" s="141">
        <v>2</v>
      </c>
      <c r="H367" s="141">
        <v>29</v>
      </c>
      <c r="I367" s="141">
        <v>66</v>
      </c>
      <c r="J367" s="141">
        <v>0</v>
      </c>
      <c r="K367" s="141">
        <v>18</v>
      </c>
      <c r="L367" s="141">
        <v>3</v>
      </c>
      <c r="M367" s="141">
        <v>0</v>
      </c>
      <c r="N367" s="141">
        <v>7</v>
      </c>
      <c r="O367" s="141">
        <v>193</v>
      </c>
      <c r="P367" s="141">
        <v>613</v>
      </c>
      <c r="Q367" s="142">
        <f t="shared" si="13"/>
        <v>0.31484502446982054</v>
      </c>
    </row>
    <row r="368" spans="1:17" s="30" customFormat="1" ht="14.25" customHeight="1" x14ac:dyDescent="0.25">
      <c r="A368" s="71">
        <v>268</v>
      </c>
      <c r="B368" s="72">
        <v>201</v>
      </c>
      <c r="C368" s="73" t="s">
        <v>128</v>
      </c>
      <c r="D368" s="134">
        <f t="shared" si="12"/>
        <v>12</v>
      </c>
      <c r="E368" s="135">
        <v>48</v>
      </c>
      <c r="F368" s="135">
        <v>37</v>
      </c>
      <c r="G368" s="135">
        <v>3</v>
      </c>
      <c r="H368" s="135">
        <v>18</v>
      </c>
      <c r="I368" s="135">
        <v>60</v>
      </c>
      <c r="J368" s="135">
        <v>0</v>
      </c>
      <c r="K368" s="135">
        <v>18</v>
      </c>
      <c r="L368" s="135">
        <v>5</v>
      </c>
      <c r="M368" s="135">
        <v>0</v>
      </c>
      <c r="N368" s="135">
        <v>4</v>
      </c>
      <c r="O368" s="135">
        <v>193</v>
      </c>
      <c r="P368" s="135">
        <v>613</v>
      </c>
      <c r="Q368" s="136">
        <f t="shared" si="13"/>
        <v>0.31484502446982054</v>
      </c>
    </row>
    <row r="369" spans="1:17" s="30" customFormat="1" ht="14.25" customHeight="1" x14ac:dyDescent="0.25">
      <c r="A369" s="65">
        <v>269</v>
      </c>
      <c r="B369" s="66">
        <v>201</v>
      </c>
      <c r="C369" s="67" t="s">
        <v>129</v>
      </c>
      <c r="D369" s="140">
        <f t="shared" si="12"/>
        <v>11</v>
      </c>
      <c r="E369" s="141">
        <v>56</v>
      </c>
      <c r="F369" s="141">
        <v>30</v>
      </c>
      <c r="G369" s="141">
        <v>4</v>
      </c>
      <c r="H369" s="141">
        <v>30</v>
      </c>
      <c r="I369" s="141">
        <v>45</v>
      </c>
      <c r="J369" s="141">
        <v>0</v>
      </c>
      <c r="K369" s="141">
        <v>23</v>
      </c>
      <c r="L369" s="141">
        <v>3</v>
      </c>
      <c r="M369" s="141">
        <v>0</v>
      </c>
      <c r="N369" s="141">
        <v>6</v>
      </c>
      <c r="O369" s="141">
        <v>197</v>
      </c>
      <c r="P369" s="141">
        <v>613</v>
      </c>
      <c r="Q369" s="142">
        <f t="shared" si="13"/>
        <v>0.32137030995106036</v>
      </c>
    </row>
    <row r="370" spans="1:17" s="30" customFormat="1" ht="14.25" customHeight="1" x14ac:dyDescent="0.25">
      <c r="A370" s="71">
        <v>270</v>
      </c>
      <c r="B370" s="72">
        <v>201</v>
      </c>
      <c r="C370" s="73" t="s">
        <v>138</v>
      </c>
      <c r="D370" s="134">
        <f t="shared" si="12"/>
        <v>8</v>
      </c>
      <c r="E370" s="135">
        <v>50</v>
      </c>
      <c r="F370" s="135">
        <v>29</v>
      </c>
      <c r="G370" s="135">
        <v>1</v>
      </c>
      <c r="H370" s="135">
        <v>32</v>
      </c>
      <c r="I370" s="135">
        <v>58</v>
      </c>
      <c r="J370" s="135">
        <v>1</v>
      </c>
      <c r="K370" s="135">
        <v>17</v>
      </c>
      <c r="L370" s="135">
        <v>4</v>
      </c>
      <c r="M370" s="135">
        <v>0</v>
      </c>
      <c r="N370" s="135">
        <v>8</v>
      </c>
      <c r="O370" s="135">
        <v>200</v>
      </c>
      <c r="P370" s="135">
        <v>613</v>
      </c>
      <c r="Q370" s="136">
        <f t="shared" si="13"/>
        <v>0.32626427406199021</v>
      </c>
    </row>
    <row r="371" spans="1:17" s="30" customFormat="1" ht="14.25" customHeight="1" x14ac:dyDescent="0.25">
      <c r="A371" s="65">
        <v>271</v>
      </c>
      <c r="B371" s="66">
        <v>201</v>
      </c>
      <c r="C371" s="67" t="s">
        <v>139</v>
      </c>
      <c r="D371" s="140">
        <f t="shared" si="12"/>
        <v>14</v>
      </c>
      <c r="E371" s="141">
        <v>45</v>
      </c>
      <c r="F371" s="141">
        <v>20</v>
      </c>
      <c r="G371" s="141">
        <v>2</v>
      </c>
      <c r="H371" s="141">
        <v>16</v>
      </c>
      <c r="I371" s="141">
        <v>59</v>
      </c>
      <c r="J371" s="141">
        <v>0</v>
      </c>
      <c r="K371" s="141">
        <v>15</v>
      </c>
      <c r="L371" s="141">
        <v>4</v>
      </c>
      <c r="M371" s="141">
        <v>0</v>
      </c>
      <c r="N371" s="141">
        <v>5</v>
      </c>
      <c r="O371" s="141">
        <v>166</v>
      </c>
      <c r="P371" s="141">
        <v>612</v>
      </c>
      <c r="Q371" s="142">
        <f t="shared" si="13"/>
        <v>0.27124183006535946</v>
      </c>
    </row>
    <row r="372" spans="1:17" s="30" customFormat="1" ht="14.25" customHeight="1" x14ac:dyDescent="0.25">
      <c r="A372" s="77" t="s">
        <v>260</v>
      </c>
      <c r="B372" s="78">
        <v>201</v>
      </c>
      <c r="C372" s="79" t="s">
        <v>14</v>
      </c>
      <c r="D372" s="143">
        <f t="shared" si="12"/>
        <v>48</v>
      </c>
      <c r="E372" s="144">
        <v>240</v>
      </c>
      <c r="F372" s="144">
        <v>143</v>
      </c>
      <c r="G372" s="144">
        <v>12</v>
      </c>
      <c r="H372" s="144">
        <v>125</v>
      </c>
      <c r="I372" s="144">
        <v>288</v>
      </c>
      <c r="J372" s="144">
        <v>1</v>
      </c>
      <c r="K372" s="144">
        <v>91</v>
      </c>
      <c r="L372" s="144">
        <v>19</v>
      </c>
      <c r="M372" s="145">
        <v>0</v>
      </c>
      <c r="N372" s="144">
        <v>30</v>
      </c>
      <c r="O372" s="145">
        <v>949</v>
      </c>
      <c r="P372" s="145">
        <v>3064</v>
      </c>
      <c r="Q372" s="146">
        <f t="shared" si="13"/>
        <v>0.30972584856396868</v>
      </c>
    </row>
    <row r="373" spans="1:17" s="30" customFormat="1" ht="15" customHeight="1" x14ac:dyDescent="0.25">
      <c r="A373" s="53">
        <v>272</v>
      </c>
      <c r="B373" s="54">
        <v>202</v>
      </c>
      <c r="C373" s="55" t="s">
        <v>126</v>
      </c>
      <c r="D373" s="140">
        <f t="shared" si="12"/>
        <v>47</v>
      </c>
      <c r="E373" s="141">
        <v>103</v>
      </c>
      <c r="F373" s="141">
        <v>23</v>
      </c>
      <c r="G373" s="141">
        <v>6</v>
      </c>
      <c r="H373" s="141">
        <v>39</v>
      </c>
      <c r="I373" s="141">
        <v>56</v>
      </c>
      <c r="J373" s="141">
        <v>1</v>
      </c>
      <c r="K373" s="141">
        <v>28</v>
      </c>
      <c r="L373" s="141">
        <v>3</v>
      </c>
      <c r="M373" s="132">
        <v>0</v>
      </c>
      <c r="N373" s="141">
        <v>3</v>
      </c>
      <c r="O373" s="132">
        <v>262</v>
      </c>
      <c r="P373" s="132">
        <v>572</v>
      </c>
      <c r="Q373" s="133">
        <f t="shared" si="13"/>
        <v>0.45804195804195802</v>
      </c>
    </row>
    <row r="374" spans="1:17" s="30" customFormat="1" ht="15" customHeight="1" x14ac:dyDescent="0.25">
      <c r="A374" s="71">
        <v>273</v>
      </c>
      <c r="B374" s="72">
        <v>202</v>
      </c>
      <c r="C374" s="73" t="s">
        <v>128</v>
      </c>
      <c r="D374" s="134">
        <f t="shared" si="12"/>
        <v>61</v>
      </c>
      <c r="E374" s="135">
        <v>108</v>
      </c>
      <c r="F374" s="135">
        <v>15</v>
      </c>
      <c r="G374" s="135">
        <v>3</v>
      </c>
      <c r="H374" s="135">
        <v>38</v>
      </c>
      <c r="I374" s="135">
        <v>47</v>
      </c>
      <c r="J374" s="135">
        <v>3</v>
      </c>
      <c r="K374" s="135">
        <v>14</v>
      </c>
      <c r="L374" s="135">
        <v>13</v>
      </c>
      <c r="M374" s="135">
        <v>0</v>
      </c>
      <c r="N374" s="135">
        <v>5</v>
      </c>
      <c r="O374" s="135">
        <v>246</v>
      </c>
      <c r="P374" s="135">
        <v>571</v>
      </c>
      <c r="Q374" s="136">
        <f t="shared" si="13"/>
        <v>0.43082311733800349</v>
      </c>
    </row>
    <row r="375" spans="1:17" s="30" customFormat="1" ht="15" customHeight="1" x14ac:dyDescent="0.25">
      <c r="A375" s="65">
        <v>274</v>
      </c>
      <c r="B375" s="66">
        <v>202</v>
      </c>
      <c r="C375" s="67" t="s">
        <v>129</v>
      </c>
      <c r="D375" s="140">
        <f t="shared" si="12"/>
        <v>75</v>
      </c>
      <c r="E375" s="141">
        <v>115</v>
      </c>
      <c r="F375" s="141">
        <v>24</v>
      </c>
      <c r="G375" s="141">
        <v>10</v>
      </c>
      <c r="H375" s="141">
        <v>37</v>
      </c>
      <c r="I375" s="141">
        <v>40</v>
      </c>
      <c r="J375" s="141">
        <v>1</v>
      </c>
      <c r="K375" s="141">
        <v>26</v>
      </c>
      <c r="L375" s="141">
        <v>5</v>
      </c>
      <c r="M375" s="141">
        <v>0</v>
      </c>
      <c r="N375" s="141">
        <v>9</v>
      </c>
      <c r="O375" s="141">
        <v>267</v>
      </c>
      <c r="P375" s="141">
        <v>571</v>
      </c>
      <c r="Q375" s="142">
        <f t="shared" si="13"/>
        <v>0.46760070052539404</v>
      </c>
    </row>
    <row r="376" spans="1:17" s="30" customFormat="1" ht="15" customHeight="1" x14ac:dyDescent="0.25">
      <c r="A376" s="59" t="s">
        <v>260</v>
      </c>
      <c r="B376" s="60">
        <v>202</v>
      </c>
      <c r="C376" s="61" t="s">
        <v>12</v>
      </c>
      <c r="D376" s="137">
        <f t="shared" si="12"/>
        <v>183</v>
      </c>
      <c r="E376" s="138">
        <v>326</v>
      </c>
      <c r="F376" s="138">
        <v>62</v>
      </c>
      <c r="G376" s="138">
        <v>19</v>
      </c>
      <c r="H376" s="138">
        <v>114</v>
      </c>
      <c r="I376" s="138">
        <v>143</v>
      </c>
      <c r="J376" s="138">
        <v>5</v>
      </c>
      <c r="K376" s="138">
        <v>68</v>
      </c>
      <c r="L376" s="138">
        <v>21</v>
      </c>
      <c r="M376" s="138">
        <v>0</v>
      </c>
      <c r="N376" s="138">
        <v>17</v>
      </c>
      <c r="O376" s="138">
        <v>775</v>
      </c>
      <c r="P376" s="138">
        <v>1714</v>
      </c>
      <c r="Q376" s="139">
        <f t="shared" si="13"/>
        <v>0.45215869311551926</v>
      </c>
    </row>
    <row r="377" spans="1:17" s="30" customFormat="1" ht="15" customHeight="1" x14ac:dyDescent="0.25">
      <c r="A377" s="65">
        <v>275</v>
      </c>
      <c r="B377" s="66">
        <v>203</v>
      </c>
      <c r="C377" s="67" t="s">
        <v>126</v>
      </c>
      <c r="D377" s="140">
        <f t="shared" si="12"/>
        <v>36</v>
      </c>
      <c r="E377" s="141">
        <v>110</v>
      </c>
      <c r="F377" s="141">
        <v>8</v>
      </c>
      <c r="G377" s="141">
        <v>11</v>
      </c>
      <c r="H377" s="141">
        <v>23</v>
      </c>
      <c r="I377" s="141">
        <v>74</v>
      </c>
      <c r="J377" s="141">
        <v>0</v>
      </c>
      <c r="K377" s="141">
        <v>18</v>
      </c>
      <c r="L377" s="141">
        <v>8</v>
      </c>
      <c r="M377" s="141">
        <v>0</v>
      </c>
      <c r="N377" s="141">
        <v>3</v>
      </c>
      <c r="O377" s="141">
        <v>255</v>
      </c>
      <c r="P377" s="141">
        <v>419</v>
      </c>
      <c r="Q377" s="142">
        <f t="shared" si="13"/>
        <v>0.60859188544152742</v>
      </c>
    </row>
    <row r="378" spans="1:17" s="30" customFormat="1" ht="15" customHeight="1" x14ac:dyDescent="0.25">
      <c r="A378" s="71">
        <v>276</v>
      </c>
      <c r="B378" s="72">
        <v>203</v>
      </c>
      <c r="C378" s="73" t="s">
        <v>128</v>
      </c>
      <c r="D378" s="134">
        <f t="shared" si="12"/>
        <v>37</v>
      </c>
      <c r="E378" s="135">
        <v>107</v>
      </c>
      <c r="F378" s="135">
        <v>9</v>
      </c>
      <c r="G378" s="135">
        <v>5</v>
      </c>
      <c r="H378" s="135">
        <v>19</v>
      </c>
      <c r="I378" s="135">
        <v>70</v>
      </c>
      <c r="J378" s="135">
        <v>1</v>
      </c>
      <c r="K378" s="135">
        <v>21</v>
      </c>
      <c r="L378" s="135">
        <v>5</v>
      </c>
      <c r="M378" s="135">
        <v>0</v>
      </c>
      <c r="N378" s="135">
        <v>2</v>
      </c>
      <c r="O378" s="135">
        <v>239</v>
      </c>
      <c r="P378" s="135">
        <v>419</v>
      </c>
      <c r="Q378" s="136">
        <f t="shared" si="13"/>
        <v>0.57040572792362765</v>
      </c>
    </row>
    <row r="379" spans="1:17" s="30" customFormat="1" ht="15" customHeight="1" x14ac:dyDescent="0.25">
      <c r="A379" s="59" t="s">
        <v>260</v>
      </c>
      <c r="B379" s="60">
        <v>203</v>
      </c>
      <c r="C379" s="61" t="s">
        <v>11</v>
      </c>
      <c r="D379" s="137">
        <f t="shared" si="12"/>
        <v>73</v>
      </c>
      <c r="E379" s="138">
        <v>217</v>
      </c>
      <c r="F379" s="138">
        <v>17</v>
      </c>
      <c r="G379" s="138">
        <v>16</v>
      </c>
      <c r="H379" s="138">
        <v>42</v>
      </c>
      <c r="I379" s="138">
        <v>144</v>
      </c>
      <c r="J379" s="138">
        <v>1</v>
      </c>
      <c r="K379" s="138">
        <v>39</v>
      </c>
      <c r="L379" s="138">
        <v>13</v>
      </c>
      <c r="M379" s="138">
        <v>0</v>
      </c>
      <c r="N379" s="138">
        <v>5</v>
      </c>
      <c r="O379" s="138">
        <v>494</v>
      </c>
      <c r="P379" s="138">
        <v>838</v>
      </c>
      <c r="Q379" s="139">
        <f t="shared" si="13"/>
        <v>0.58949880668257759</v>
      </c>
    </row>
    <row r="380" spans="1:17" s="30" customFormat="1" ht="15" customHeight="1" x14ac:dyDescent="0.25">
      <c r="A380" s="71">
        <v>277</v>
      </c>
      <c r="B380" s="72">
        <v>204</v>
      </c>
      <c r="C380" s="73" t="s">
        <v>126</v>
      </c>
      <c r="D380" s="134">
        <f t="shared" si="12"/>
        <v>7</v>
      </c>
      <c r="E380" s="135">
        <v>70</v>
      </c>
      <c r="F380" s="135">
        <v>15</v>
      </c>
      <c r="G380" s="135">
        <v>4</v>
      </c>
      <c r="H380" s="135">
        <v>46</v>
      </c>
      <c r="I380" s="135">
        <v>63</v>
      </c>
      <c r="J380" s="135">
        <v>0</v>
      </c>
      <c r="K380" s="135">
        <v>19</v>
      </c>
      <c r="L380" s="135">
        <v>8</v>
      </c>
      <c r="M380" s="135">
        <v>0</v>
      </c>
      <c r="N380" s="135">
        <v>6</v>
      </c>
      <c r="O380" s="135">
        <v>231</v>
      </c>
      <c r="P380" s="135">
        <v>714</v>
      </c>
      <c r="Q380" s="136">
        <f t="shared" si="13"/>
        <v>0.3235294117647059</v>
      </c>
    </row>
    <row r="381" spans="1:17" s="30" customFormat="1" ht="15" customHeight="1" x14ac:dyDescent="0.25">
      <c r="A381" s="65">
        <v>278</v>
      </c>
      <c r="B381" s="66">
        <v>204</v>
      </c>
      <c r="C381" s="67" t="s">
        <v>128</v>
      </c>
      <c r="D381" s="140">
        <f t="shared" si="12"/>
        <v>13</v>
      </c>
      <c r="E381" s="141">
        <v>77</v>
      </c>
      <c r="F381" s="141">
        <v>29</v>
      </c>
      <c r="G381" s="141">
        <v>2</v>
      </c>
      <c r="H381" s="141">
        <v>42</v>
      </c>
      <c r="I381" s="141">
        <v>64</v>
      </c>
      <c r="J381" s="141">
        <v>0</v>
      </c>
      <c r="K381" s="141">
        <v>34</v>
      </c>
      <c r="L381" s="141">
        <v>8</v>
      </c>
      <c r="M381" s="141">
        <v>0</v>
      </c>
      <c r="N381" s="141">
        <v>9</v>
      </c>
      <c r="O381" s="141">
        <v>265</v>
      </c>
      <c r="P381" s="141">
        <v>714</v>
      </c>
      <c r="Q381" s="142">
        <f t="shared" si="13"/>
        <v>0.37114845938375352</v>
      </c>
    </row>
    <row r="382" spans="1:17" s="30" customFormat="1" ht="15" customHeight="1" x14ac:dyDescent="0.25">
      <c r="A382" s="71">
        <v>279</v>
      </c>
      <c r="B382" s="72">
        <v>204</v>
      </c>
      <c r="C382" s="73" t="s">
        <v>129</v>
      </c>
      <c r="D382" s="134">
        <f t="shared" si="12"/>
        <v>7</v>
      </c>
      <c r="E382" s="135">
        <v>64</v>
      </c>
      <c r="F382" s="135">
        <v>33</v>
      </c>
      <c r="G382" s="135">
        <v>6</v>
      </c>
      <c r="H382" s="135">
        <v>39</v>
      </c>
      <c r="I382" s="135">
        <v>71</v>
      </c>
      <c r="J382" s="135">
        <v>3</v>
      </c>
      <c r="K382" s="135">
        <v>23</v>
      </c>
      <c r="L382" s="135">
        <v>3</v>
      </c>
      <c r="M382" s="135">
        <v>0</v>
      </c>
      <c r="N382" s="135">
        <v>12</v>
      </c>
      <c r="O382" s="135">
        <v>254</v>
      </c>
      <c r="P382" s="135">
        <v>714</v>
      </c>
      <c r="Q382" s="136">
        <f t="shared" si="13"/>
        <v>0.35574229691876752</v>
      </c>
    </row>
    <row r="383" spans="1:17" s="30" customFormat="1" ht="15" customHeight="1" x14ac:dyDescent="0.25">
      <c r="A383" s="65">
        <v>280</v>
      </c>
      <c r="B383" s="66">
        <v>204</v>
      </c>
      <c r="C383" s="67" t="s">
        <v>138</v>
      </c>
      <c r="D383" s="140">
        <f t="shared" si="12"/>
        <v>3</v>
      </c>
      <c r="E383" s="141">
        <v>67</v>
      </c>
      <c r="F383" s="141">
        <v>21</v>
      </c>
      <c r="G383" s="141">
        <v>5</v>
      </c>
      <c r="H383" s="141">
        <v>43</v>
      </c>
      <c r="I383" s="141">
        <v>64</v>
      </c>
      <c r="J383" s="141">
        <v>0</v>
      </c>
      <c r="K383" s="141">
        <v>26</v>
      </c>
      <c r="L383" s="141">
        <v>3</v>
      </c>
      <c r="M383" s="141">
        <v>0</v>
      </c>
      <c r="N383" s="141">
        <v>8</v>
      </c>
      <c r="O383" s="141">
        <v>237</v>
      </c>
      <c r="P383" s="141">
        <v>714</v>
      </c>
      <c r="Q383" s="142">
        <f t="shared" si="13"/>
        <v>0.33193277310924368</v>
      </c>
    </row>
    <row r="384" spans="1:17" s="30" customFormat="1" ht="15" customHeight="1" x14ac:dyDescent="0.25">
      <c r="A384" s="71">
        <v>281</v>
      </c>
      <c r="B384" s="72">
        <v>204</v>
      </c>
      <c r="C384" s="73" t="s">
        <v>139</v>
      </c>
      <c r="D384" s="134">
        <f t="shared" si="12"/>
        <v>9</v>
      </c>
      <c r="E384" s="135">
        <v>65</v>
      </c>
      <c r="F384" s="135">
        <v>22</v>
      </c>
      <c r="G384" s="135">
        <v>7</v>
      </c>
      <c r="H384" s="135">
        <v>31</v>
      </c>
      <c r="I384" s="135">
        <v>74</v>
      </c>
      <c r="J384" s="135">
        <v>2</v>
      </c>
      <c r="K384" s="135">
        <v>18</v>
      </c>
      <c r="L384" s="135">
        <v>5</v>
      </c>
      <c r="M384" s="135">
        <v>0</v>
      </c>
      <c r="N384" s="135">
        <v>7</v>
      </c>
      <c r="O384" s="135">
        <v>231</v>
      </c>
      <c r="P384" s="135">
        <v>714</v>
      </c>
      <c r="Q384" s="136">
        <f t="shared" ref="Q384:Q415" si="14">O384/P384</f>
        <v>0.3235294117647059</v>
      </c>
    </row>
    <row r="385" spans="1:17" s="30" customFormat="1" ht="15" customHeight="1" x14ac:dyDescent="0.25">
      <c r="A385" s="65">
        <v>282</v>
      </c>
      <c r="B385" s="66">
        <v>204</v>
      </c>
      <c r="C385" s="67" t="s">
        <v>140</v>
      </c>
      <c r="D385" s="140">
        <f t="shared" si="12"/>
        <v>17</v>
      </c>
      <c r="E385" s="141">
        <v>84</v>
      </c>
      <c r="F385" s="141">
        <v>26</v>
      </c>
      <c r="G385" s="141">
        <v>7</v>
      </c>
      <c r="H385" s="141">
        <v>39</v>
      </c>
      <c r="I385" s="141">
        <v>67</v>
      </c>
      <c r="J385" s="141">
        <v>1</v>
      </c>
      <c r="K385" s="141">
        <v>21</v>
      </c>
      <c r="L385" s="141">
        <v>4</v>
      </c>
      <c r="M385" s="141">
        <v>0</v>
      </c>
      <c r="N385" s="141">
        <v>3</v>
      </c>
      <c r="O385" s="141">
        <v>252</v>
      </c>
      <c r="P385" s="141">
        <v>714</v>
      </c>
      <c r="Q385" s="142">
        <f t="shared" si="14"/>
        <v>0.35294117647058826</v>
      </c>
    </row>
    <row r="386" spans="1:17" s="30" customFormat="1" ht="15" customHeight="1" x14ac:dyDescent="0.25">
      <c r="A386" s="71">
        <v>283</v>
      </c>
      <c r="B386" s="72">
        <v>204</v>
      </c>
      <c r="C386" s="73" t="s">
        <v>141</v>
      </c>
      <c r="D386" s="134">
        <f t="shared" si="12"/>
        <v>11</v>
      </c>
      <c r="E386" s="135">
        <v>64</v>
      </c>
      <c r="F386" s="135">
        <v>25</v>
      </c>
      <c r="G386" s="135">
        <v>8</v>
      </c>
      <c r="H386" s="135">
        <v>41</v>
      </c>
      <c r="I386" s="135">
        <v>75</v>
      </c>
      <c r="J386" s="135">
        <v>2</v>
      </c>
      <c r="K386" s="135">
        <v>12</v>
      </c>
      <c r="L386" s="135">
        <v>3</v>
      </c>
      <c r="M386" s="135">
        <v>0</v>
      </c>
      <c r="N386" s="135">
        <v>7</v>
      </c>
      <c r="O386" s="135">
        <v>237</v>
      </c>
      <c r="P386" s="135">
        <v>714</v>
      </c>
      <c r="Q386" s="136">
        <f t="shared" si="14"/>
        <v>0.33193277310924368</v>
      </c>
    </row>
    <row r="387" spans="1:17" s="30" customFormat="1" ht="15" customHeight="1" x14ac:dyDescent="0.25">
      <c r="A387" s="65">
        <v>284</v>
      </c>
      <c r="B387" s="66">
        <v>204</v>
      </c>
      <c r="C387" s="67" t="s">
        <v>142</v>
      </c>
      <c r="D387" s="140">
        <f t="shared" si="12"/>
        <v>20</v>
      </c>
      <c r="E387" s="141">
        <v>61</v>
      </c>
      <c r="F387" s="141">
        <v>26</v>
      </c>
      <c r="G387" s="141">
        <v>8</v>
      </c>
      <c r="H387" s="141">
        <v>60</v>
      </c>
      <c r="I387" s="141">
        <v>81</v>
      </c>
      <c r="J387" s="141">
        <v>2</v>
      </c>
      <c r="K387" s="141">
        <v>24</v>
      </c>
      <c r="L387" s="141">
        <v>1</v>
      </c>
      <c r="M387" s="141">
        <v>0</v>
      </c>
      <c r="N387" s="141">
        <v>4</v>
      </c>
      <c r="O387" s="141">
        <v>267</v>
      </c>
      <c r="P387" s="141">
        <v>713</v>
      </c>
      <c r="Q387" s="142">
        <f t="shared" si="14"/>
        <v>0.3744740532959327</v>
      </c>
    </row>
    <row r="388" spans="1:17" s="30" customFormat="1" ht="15" customHeight="1" x14ac:dyDescent="0.25">
      <c r="A388" s="71">
        <v>285</v>
      </c>
      <c r="B388" s="72">
        <v>204</v>
      </c>
      <c r="C388" s="73" t="s">
        <v>143</v>
      </c>
      <c r="D388" s="134">
        <f t="shared" si="12"/>
        <v>19</v>
      </c>
      <c r="E388" s="135">
        <v>81</v>
      </c>
      <c r="F388" s="135">
        <v>22</v>
      </c>
      <c r="G388" s="135">
        <v>7</v>
      </c>
      <c r="H388" s="135">
        <v>33</v>
      </c>
      <c r="I388" s="135">
        <v>62</v>
      </c>
      <c r="J388" s="135">
        <v>1</v>
      </c>
      <c r="K388" s="135">
        <v>29</v>
      </c>
      <c r="L388" s="135">
        <v>1</v>
      </c>
      <c r="M388" s="135">
        <v>0</v>
      </c>
      <c r="N388" s="135">
        <v>10</v>
      </c>
      <c r="O388" s="135">
        <v>246</v>
      </c>
      <c r="P388" s="135">
        <v>713</v>
      </c>
      <c r="Q388" s="136">
        <f t="shared" si="14"/>
        <v>0.34502103786816268</v>
      </c>
    </row>
    <row r="389" spans="1:17" s="30" customFormat="1" ht="15" customHeight="1" x14ac:dyDescent="0.25">
      <c r="A389" s="59" t="s">
        <v>260</v>
      </c>
      <c r="B389" s="60">
        <v>204</v>
      </c>
      <c r="C389" s="61" t="s">
        <v>18</v>
      </c>
      <c r="D389" s="137">
        <f t="shared" si="12"/>
        <v>12</v>
      </c>
      <c r="E389" s="138">
        <v>633</v>
      </c>
      <c r="F389" s="138">
        <v>219</v>
      </c>
      <c r="G389" s="138">
        <v>54</v>
      </c>
      <c r="H389" s="138">
        <v>374</v>
      </c>
      <c r="I389" s="138">
        <v>621</v>
      </c>
      <c r="J389" s="138">
        <v>11</v>
      </c>
      <c r="K389" s="138">
        <v>206</v>
      </c>
      <c r="L389" s="138">
        <v>36</v>
      </c>
      <c r="M389" s="138">
        <v>0</v>
      </c>
      <c r="N389" s="138">
        <v>66</v>
      </c>
      <c r="O389" s="138">
        <v>2220</v>
      </c>
      <c r="P389" s="138">
        <v>6424</v>
      </c>
      <c r="Q389" s="139">
        <f t="shared" si="14"/>
        <v>0.34557907845579078</v>
      </c>
    </row>
    <row r="390" spans="1:17" s="30" customFormat="1" ht="15" customHeight="1" x14ac:dyDescent="0.25">
      <c r="A390" s="71">
        <v>286</v>
      </c>
      <c r="B390" s="72">
        <v>205</v>
      </c>
      <c r="C390" s="73" t="s">
        <v>126</v>
      </c>
      <c r="D390" s="134">
        <f t="shared" si="12"/>
        <v>57</v>
      </c>
      <c r="E390" s="135">
        <v>178</v>
      </c>
      <c r="F390" s="135">
        <v>33</v>
      </c>
      <c r="G390" s="135">
        <v>12</v>
      </c>
      <c r="H390" s="135">
        <v>31</v>
      </c>
      <c r="I390" s="135">
        <v>121</v>
      </c>
      <c r="J390" s="135">
        <v>3</v>
      </c>
      <c r="K390" s="135">
        <v>30</v>
      </c>
      <c r="L390" s="135">
        <v>7</v>
      </c>
      <c r="M390" s="135">
        <v>0</v>
      </c>
      <c r="N390" s="135">
        <v>2</v>
      </c>
      <c r="O390" s="135">
        <v>417</v>
      </c>
      <c r="P390" s="135">
        <v>736</v>
      </c>
      <c r="Q390" s="136">
        <f t="shared" si="14"/>
        <v>0.56657608695652173</v>
      </c>
    </row>
    <row r="391" spans="1:17" s="30" customFormat="1" ht="15" customHeight="1" x14ac:dyDescent="0.25">
      <c r="A391" s="59" t="s">
        <v>260</v>
      </c>
      <c r="B391" s="60">
        <v>205</v>
      </c>
      <c r="C391" s="61" t="s">
        <v>9</v>
      </c>
      <c r="D391" s="137">
        <f t="shared" si="12"/>
        <v>57</v>
      </c>
      <c r="E391" s="138">
        <v>178</v>
      </c>
      <c r="F391" s="138">
        <v>33</v>
      </c>
      <c r="G391" s="138">
        <v>12</v>
      </c>
      <c r="H391" s="138">
        <v>31</v>
      </c>
      <c r="I391" s="138">
        <v>121</v>
      </c>
      <c r="J391" s="138">
        <v>3</v>
      </c>
      <c r="K391" s="138">
        <v>30</v>
      </c>
      <c r="L391" s="138">
        <v>7</v>
      </c>
      <c r="M391" s="138">
        <v>0</v>
      </c>
      <c r="N391" s="138">
        <v>2</v>
      </c>
      <c r="O391" s="138">
        <v>417</v>
      </c>
      <c r="P391" s="138">
        <v>736</v>
      </c>
      <c r="Q391" s="139">
        <f t="shared" si="14"/>
        <v>0.56657608695652173</v>
      </c>
    </row>
    <row r="392" spans="1:17" s="30" customFormat="1" ht="15" customHeight="1" x14ac:dyDescent="0.25">
      <c r="A392" s="71">
        <v>287</v>
      </c>
      <c r="B392" s="72">
        <v>206</v>
      </c>
      <c r="C392" s="73" t="s">
        <v>126</v>
      </c>
      <c r="D392" s="134">
        <f t="shared" si="12"/>
        <v>179</v>
      </c>
      <c r="E392" s="135">
        <v>243</v>
      </c>
      <c r="F392" s="135">
        <v>21</v>
      </c>
      <c r="G392" s="135">
        <v>14</v>
      </c>
      <c r="H392" s="135">
        <v>26</v>
      </c>
      <c r="I392" s="135">
        <v>64</v>
      </c>
      <c r="J392" s="135">
        <v>2</v>
      </c>
      <c r="K392" s="135">
        <v>20</v>
      </c>
      <c r="L392" s="135">
        <v>6</v>
      </c>
      <c r="M392" s="135">
        <v>0</v>
      </c>
      <c r="N392" s="135">
        <v>1</v>
      </c>
      <c r="O392" s="135">
        <v>397</v>
      </c>
      <c r="P392" s="135">
        <v>647</v>
      </c>
      <c r="Q392" s="136">
        <f t="shared" si="14"/>
        <v>0.61360123647604325</v>
      </c>
    </row>
    <row r="393" spans="1:17" s="30" customFormat="1" ht="15" customHeight="1" x14ac:dyDescent="0.25">
      <c r="A393" s="59" t="s">
        <v>260</v>
      </c>
      <c r="B393" s="60">
        <v>206</v>
      </c>
      <c r="C393" s="61" t="s">
        <v>9</v>
      </c>
      <c r="D393" s="137">
        <f t="shared" ref="D393:D456" si="15">(LARGE(E393:N393,1)-LARGE(E393:N393,2))</f>
        <v>179</v>
      </c>
      <c r="E393" s="138">
        <v>243</v>
      </c>
      <c r="F393" s="138">
        <v>21</v>
      </c>
      <c r="G393" s="138">
        <v>14</v>
      </c>
      <c r="H393" s="138">
        <v>26</v>
      </c>
      <c r="I393" s="138">
        <v>64</v>
      </c>
      <c r="J393" s="138">
        <v>2</v>
      </c>
      <c r="K393" s="138">
        <v>20</v>
      </c>
      <c r="L393" s="138">
        <v>6</v>
      </c>
      <c r="M393" s="138">
        <v>0</v>
      </c>
      <c r="N393" s="138">
        <v>1</v>
      </c>
      <c r="O393" s="138">
        <v>397</v>
      </c>
      <c r="P393" s="138">
        <v>647</v>
      </c>
      <c r="Q393" s="139">
        <f t="shared" si="14"/>
        <v>0.61360123647604325</v>
      </c>
    </row>
    <row r="394" spans="1:17" s="30" customFormat="1" ht="15" customHeight="1" x14ac:dyDescent="0.25">
      <c r="A394" s="71">
        <v>288</v>
      </c>
      <c r="B394" s="72">
        <v>207</v>
      </c>
      <c r="C394" s="73" t="s">
        <v>126</v>
      </c>
      <c r="D394" s="134">
        <f t="shared" si="15"/>
        <v>116</v>
      </c>
      <c r="E394" s="135">
        <v>162</v>
      </c>
      <c r="F394" s="135">
        <v>8</v>
      </c>
      <c r="G394" s="135">
        <v>8</v>
      </c>
      <c r="H394" s="135">
        <v>18</v>
      </c>
      <c r="I394" s="135">
        <v>46</v>
      </c>
      <c r="J394" s="135">
        <v>1</v>
      </c>
      <c r="K394" s="135">
        <v>20</v>
      </c>
      <c r="L394" s="135">
        <v>6</v>
      </c>
      <c r="M394" s="135">
        <v>1</v>
      </c>
      <c r="N394" s="135">
        <v>3</v>
      </c>
      <c r="O394" s="135">
        <v>273</v>
      </c>
      <c r="P394" s="135">
        <v>522</v>
      </c>
      <c r="Q394" s="136">
        <f t="shared" si="14"/>
        <v>0.52298850574712641</v>
      </c>
    </row>
    <row r="395" spans="1:17" s="30" customFormat="1" ht="15" customHeight="1" x14ac:dyDescent="0.25">
      <c r="A395" s="59" t="s">
        <v>260</v>
      </c>
      <c r="B395" s="60">
        <v>207</v>
      </c>
      <c r="C395" s="61" t="s">
        <v>9</v>
      </c>
      <c r="D395" s="137">
        <f t="shared" si="15"/>
        <v>116</v>
      </c>
      <c r="E395" s="138">
        <v>162</v>
      </c>
      <c r="F395" s="138">
        <v>8</v>
      </c>
      <c r="G395" s="138">
        <v>8</v>
      </c>
      <c r="H395" s="138">
        <v>18</v>
      </c>
      <c r="I395" s="138">
        <v>46</v>
      </c>
      <c r="J395" s="138">
        <v>1</v>
      </c>
      <c r="K395" s="138">
        <v>20</v>
      </c>
      <c r="L395" s="138">
        <v>6</v>
      </c>
      <c r="M395" s="138">
        <v>1</v>
      </c>
      <c r="N395" s="138">
        <v>3</v>
      </c>
      <c r="O395" s="138">
        <v>273</v>
      </c>
      <c r="P395" s="138">
        <v>522</v>
      </c>
      <c r="Q395" s="139">
        <f t="shared" si="14"/>
        <v>0.52298850574712641</v>
      </c>
    </row>
    <row r="396" spans="1:17" s="30" customFormat="1" ht="15" customHeight="1" x14ac:dyDescent="0.25">
      <c r="A396" s="71">
        <v>289</v>
      </c>
      <c r="B396" s="72">
        <v>208</v>
      </c>
      <c r="C396" s="73" t="s">
        <v>126</v>
      </c>
      <c r="D396" s="134">
        <f t="shared" si="15"/>
        <v>70</v>
      </c>
      <c r="E396" s="135">
        <v>112</v>
      </c>
      <c r="F396" s="135">
        <v>10</v>
      </c>
      <c r="G396" s="135">
        <v>5</v>
      </c>
      <c r="H396" s="135">
        <v>22</v>
      </c>
      <c r="I396" s="135">
        <v>42</v>
      </c>
      <c r="J396" s="135">
        <v>0</v>
      </c>
      <c r="K396" s="135">
        <v>14</v>
      </c>
      <c r="L396" s="135">
        <v>2</v>
      </c>
      <c r="M396" s="135">
        <v>0</v>
      </c>
      <c r="N396" s="135">
        <v>4</v>
      </c>
      <c r="O396" s="135">
        <v>211</v>
      </c>
      <c r="P396" s="135">
        <v>395</v>
      </c>
      <c r="Q396" s="136">
        <f t="shared" si="14"/>
        <v>0.53417721518987338</v>
      </c>
    </row>
    <row r="397" spans="1:17" s="30" customFormat="1" ht="15" customHeight="1" x14ac:dyDescent="0.25">
      <c r="A397" s="65">
        <v>290</v>
      </c>
      <c r="B397" s="66">
        <v>208</v>
      </c>
      <c r="C397" s="67" t="s">
        <v>128</v>
      </c>
      <c r="D397" s="140">
        <f t="shared" si="15"/>
        <v>60</v>
      </c>
      <c r="E397" s="141">
        <v>109</v>
      </c>
      <c r="F397" s="141">
        <v>15</v>
      </c>
      <c r="G397" s="141">
        <v>12</v>
      </c>
      <c r="H397" s="141">
        <v>15</v>
      </c>
      <c r="I397" s="141">
        <v>49</v>
      </c>
      <c r="J397" s="141">
        <v>1</v>
      </c>
      <c r="K397" s="141">
        <v>11</v>
      </c>
      <c r="L397" s="141">
        <v>3</v>
      </c>
      <c r="M397" s="141">
        <v>0</v>
      </c>
      <c r="N397" s="141">
        <v>3</v>
      </c>
      <c r="O397" s="141">
        <v>218</v>
      </c>
      <c r="P397" s="141">
        <v>395</v>
      </c>
      <c r="Q397" s="142">
        <f t="shared" si="14"/>
        <v>0.55189873417721524</v>
      </c>
    </row>
    <row r="398" spans="1:17" s="30" customFormat="1" ht="15" customHeight="1" x14ac:dyDescent="0.25">
      <c r="A398" s="59" t="s">
        <v>260</v>
      </c>
      <c r="B398" s="60">
        <v>208</v>
      </c>
      <c r="C398" s="61" t="s">
        <v>11</v>
      </c>
      <c r="D398" s="137">
        <f t="shared" si="15"/>
        <v>130</v>
      </c>
      <c r="E398" s="138">
        <v>221</v>
      </c>
      <c r="F398" s="138">
        <v>25</v>
      </c>
      <c r="G398" s="138">
        <v>17</v>
      </c>
      <c r="H398" s="138">
        <v>37</v>
      </c>
      <c r="I398" s="138">
        <v>91</v>
      </c>
      <c r="J398" s="138">
        <v>1</v>
      </c>
      <c r="K398" s="138">
        <v>25</v>
      </c>
      <c r="L398" s="138">
        <v>5</v>
      </c>
      <c r="M398" s="138">
        <v>0</v>
      </c>
      <c r="N398" s="138">
        <v>7</v>
      </c>
      <c r="O398" s="138">
        <v>429</v>
      </c>
      <c r="P398" s="138">
        <v>790</v>
      </c>
      <c r="Q398" s="139">
        <f t="shared" si="14"/>
        <v>0.54303797468354431</v>
      </c>
    </row>
    <row r="399" spans="1:17" s="30" customFormat="1" ht="15" customHeight="1" x14ac:dyDescent="0.25">
      <c r="A399" s="65">
        <v>291</v>
      </c>
      <c r="B399" s="66">
        <v>209</v>
      </c>
      <c r="C399" s="67" t="s">
        <v>126</v>
      </c>
      <c r="D399" s="140">
        <f t="shared" si="15"/>
        <v>64</v>
      </c>
      <c r="E399" s="141">
        <v>156</v>
      </c>
      <c r="F399" s="141">
        <v>17</v>
      </c>
      <c r="G399" s="141">
        <v>4</v>
      </c>
      <c r="H399" s="141">
        <v>32</v>
      </c>
      <c r="I399" s="141">
        <v>92</v>
      </c>
      <c r="J399" s="141">
        <v>1</v>
      </c>
      <c r="K399" s="141">
        <v>16</v>
      </c>
      <c r="L399" s="141">
        <v>8</v>
      </c>
      <c r="M399" s="141">
        <v>0</v>
      </c>
      <c r="N399" s="141">
        <v>10</v>
      </c>
      <c r="O399" s="141">
        <v>336</v>
      </c>
      <c r="P399" s="141">
        <v>632</v>
      </c>
      <c r="Q399" s="142">
        <f t="shared" si="14"/>
        <v>0.53164556962025311</v>
      </c>
    </row>
    <row r="400" spans="1:17" s="30" customFormat="1" ht="15" customHeight="1" x14ac:dyDescent="0.25">
      <c r="A400" s="59" t="s">
        <v>260</v>
      </c>
      <c r="B400" s="60">
        <v>209</v>
      </c>
      <c r="C400" s="61" t="s">
        <v>9</v>
      </c>
      <c r="D400" s="137">
        <f t="shared" si="15"/>
        <v>64</v>
      </c>
      <c r="E400" s="138">
        <v>156</v>
      </c>
      <c r="F400" s="138">
        <v>17</v>
      </c>
      <c r="G400" s="138">
        <v>4</v>
      </c>
      <c r="H400" s="138">
        <v>32</v>
      </c>
      <c r="I400" s="138">
        <v>92</v>
      </c>
      <c r="J400" s="138">
        <v>1</v>
      </c>
      <c r="K400" s="138">
        <v>16</v>
      </c>
      <c r="L400" s="138">
        <v>8</v>
      </c>
      <c r="M400" s="138">
        <v>0</v>
      </c>
      <c r="N400" s="138">
        <v>10</v>
      </c>
      <c r="O400" s="138">
        <v>336</v>
      </c>
      <c r="P400" s="138">
        <v>632</v>
      </c>
      <c r="Q400" s="139">
        <f t="shared" si="14"/>
        <v>0.53164556962025311</v>
      </c>
    </row>
    <row r="401" spans="1:17" s="30" customFormat="1" ht="15" customHeight="1" x14ac:dyDescent="0.25">
      <c r="A401" s="65">
        <v>292</v>
      </c>
      <c r="B401" s="66">
        <v>210</v>
      </c>
      <c r="C401" s="67" t="s">
        <v>126</v>
      </c>
      <c r="D401" s="140">
        <f t="shared" si="15"/>
        <v>49</v>
      </c>
      <c r="E401" s="141">
        <v>130</v>
      </c>
      <c r="F401" s="141">
        <v>15</v>
      </c>
      <c r="G401" s="141">
        <v>2</v>
      </c>
      <c r="H401" s="141">
        <v>18</v>
      </c>
      <c r="I401" s="141">
        <v>81</v>
      </c>
      <c r="J401" s="141">
        <v>0</v>
      </c>
      <c r="K401" s="141">
        <v>14</v>
      </c>
      <c r="L401" s="141">
        <v>8</v>
      </c>
      <c r="M401" s="141">
        <v>0</v>
      </c>
      <c r="N401" s="141">
        <v>6</v>
      </c>
      <c r="O401" s="141">
        <v>274</v>
      </c>
      <c r="P401" s="141">
        <v>493</v>
      </c>
      <c r="Q401" s="142">
        <f t="shared" si="14"/>
        <v>0.55578093306288034</v>
      </c>
    </row>
    <row r="402" spans="1:17" s="30" customFormat="1" ht="15" customHeight="1" x14ac:dyDescent="0.25">
      <c r="A402" s="71">
        <v>293</v>
      </c>
      <c r="B402" s="72">
        <v>210</v>
      </c>
      <c r="C402" s="73" t="s">
        <v>128</v>
      </c>
      <c r="D402" s="134">
        <f t="shared" si="15"/>
        <v>56</v>
      </c>
      <c r="E402" s="135">
        <v>122</v>
      </c>
      <c r="F402" s="135">
        <v>13</v>
      </c>
      <c r="G402" s="135">
        <v>6</v>
      </c>
      <c r="H402" s="135">
        <v>30</v>
      </c>
      <c r="I402" s="135">
        <v>66</v>
      </c>
      <c r="J402" s="135">
        <v>2</v>
      </c>
      <c r="K402" s="135">
        <v>18</v>
      </c>
      <c r="L402" s="135">
        <v>6</v>
      </c>
      <c r="M402" s="135">
        <v>0</v>
      </c>
      <c r="N402" s="135">
        <v>3</v>
      </c>
      <c r="O402" s="135">
        <v>266</v>
      </c>
      <c r="P402" s="135">
        <v>492</v>
      </c>
      <c r="Q402" s="136">
        <f t="shared" si="14"/>
        <v>0.54065040650406504</v>
      </c>
    </row>
    <row r="403" spans="1:17" s="30" customFormat="1" ht="15" customHeight="1" x14ac:dyDescent="0.25">
      <c r="A403" s="59" t="s">
        <v>260</v>
      </c>
      <c r="B403" s="60">
        <v>210</v>
      </c>
      <c r="C403" s="61" t="s">
        <v>11</v>
      </c>
      <c r="D403" s="137">
        <f t="shared" si="15"/>
        <v>105</v>
      </c>
      <c r="E403" s="138">
        <v>252</v>
      </c>
      <c r="F403" s="138">
        <v>28</v>
      </c>
      <c r="G403" s="138">
        <v>8</v>
      </c>
      <c r="H403" s="138">
        <v>48</v>
      </c>
      <c r="I403" s="138">
        <v>147</v>
      </c>
      <c r="J403" s="138">
        <v>2</v>
      </c>
      <c r="K403" s="138">
        <v>32</v>
      </c>
      <c r="L403" s="138">
        <v>14</v>
      </c>
      <c r="M403" s="138">
        <v>0</v>
      </c>
      <c r="N403" s="138">
        <v>9</v>
      </c>
      <c r="O403" s="138">
        <v>540</v>
      </c>
      <c r="P403" s="138">
        <v>985</v>
      </c>
      <c r="Q403" s="139">
        <f t="shared" si="14"/>
        <v>0.54822335025380708</v>
      </c>
    </row>
    <row r="404" spans="1:17" s="30" customFormat="1" ht="15" customHeight="1" x14ac:dyDescent="0.25">
      <c r="A404" s="71">
        <v>294</v>
      </c>
      <c r="B404" s="72">
        <v>211</v>
      </c>
      <c r="C404" s="73" t="s">
        <v>126</v>
      </c>
      <c r="D404" s="134">
        <f t="shared" si="15"/>
        <v>96</v>
      </c>
      <c r="E404" s="135">
        <v>188</v>
      </c>
      <c r="F404" s="135">
        <v>30</v>
      </c>
      <c r="G404" s="135">
        <v>7</v>
      </c>
      <c r="H404" s="135">
        <v>26</v>
      </c>
      <c r="I404" s="135">
        <v>92</v>
      </c>
      <c r="J404" s="135">
        <v>2</v>
      </c>
      <c r="K404" s="135">
        <v>31</v>
      </c>
      <c r="L404" s="135">
        <v>8</v>
      </c>
      <c r="M404" s="135">
        <v>0</v>
      </c>
      <c r="N404" s="135">
        <v>7</v>
      </c>
      <c r="O404" s="135">
        <v>391</v>
      </c>
      <c r="P404" s="135">
        <v>701</v>
      </c>
      <c r="Q404" s="136">
        <f t="shared" si="14"/>
        <v>0.55777460770328102</v>
      </c>
    </row>
    <row r="405" spans="1:17" s="30" customFormat="1" ht="15" customHeight="1" x14ac:dyDescent="0.25">
      <c r="A405" s="59" t="s">
        <v>260</v>
      </c>
      <c r="B405" s="60">
        <v>211</v>
      </c>
      <c r="C405" s="61" t="s">
        <v>9</v>
      </c>
      <c r="D405" s="137">
        <f t="shared" si="15"/>
        <v>96</v>
      </c>
      <c r="E405" s="138">
        <v>188</v>
      </c>
      <c r="F405" s="138">
        <v>30</v>
      </c>
      <c r="G405" s="138">
        <v>7</v>
      </c>
      <c r="H405" s="138">
        <v>26</v>
      </c>
      <c r="I405" s="138">
        <v>92</v>
      </c>
      <c r="J405" s="138">
        <v>2</v>
      </c>
      <c r="K405" s="138">
        <v>31</v>
      </c>
      <c r="L405" s="138">
        <v>8</v>
      </c>
      <c r="M405" s="138">
        <v>0</v>
      </c>
      <c r="N405" s="138">
        <v>7</v>
      </c>
      <c r="O405" s="138">
        <v>391</v>
      </c>
      <c r="P405" s="138">
        <v>701</v>
      </c>
      <c r="Q405" s="139">
        <f t="shared" si="14"/>
        <v>0.55777460770328102</v>
      </c>
    </row>
    <row r="406" spans="1:17" s="30" customFormat="1" ht="15" customHeight="1" x14ac:dyDescent="0.25">
      <c r="A406" s="71">
        <v>295</v>
      </c>
      <c r="B406" s="72">
        <v>212</v>
      </c>
      <c r="C406" s="73" t="s">
        <v>126</v>
      </c>
      <c r="D406" s="134">
        <f t="shared" si="15"/>
        <v>110</v>
      </c>
      <c r="E406" s="135">
        <v>192</v>
      </c>
      <c r="F406" s="135">
        <v>13</v>
      </c>
      <c r="G406" s="135">
        <v>15</v>
      </c>
      <c r="H406" s="135">
        <v>34</v>
      </c>
      <c r="I406" s="135">
        <v>82</v>
      </c>
      <c r="J406" s="135">
        <v>0</v>
      </c>
      <c r="K406" s="135">
        <v>20</v>
      </c>
      <c r="L406" s="135">
        <v>10</v>
      </c>
      <c r="M406" s="135">
        <v>0</v>
      </c>
      <c r="N406" s="135">
        <v>7</v>
      </c>
      <c r="O406" s="135">
        <v>373</v>
      </c>
      <c r="P406" s="135">
        <v>627</v>
      </c>
      <c r="Q406" s="136">
        <f t="shared" si="14"/>
        <v>0.59489633173843703</v>
      </c>
    </row>
    <row r="407" spans="1:17" s="30" customFormat="1" ht="15" customHeight="1" x14ac:dyDescent="0.25">
      <c r="A407" s="59" t="s">
        <v>260</v>
      </c>
      <c r="B407" s="60">
        <v>212</v>
      </c>
      <c r="C407" s="61" t="s">
        <v>9</v>
      </c>
      <c r="D407" s="137">
        <f t="shared" si="15"/>
        <v>110</v>
      </c>
      <c r="E407" s="138">
        <v>192</v>
      </c>
      <c r="F407" s="138">
        <v>13</v>
      </c>
      <c r="G407" s="138">
        <v>15</v>
      </c>
      <c r="H407" s="138">
        <v>34</v>
      </c>
      <c r="I407" s="138">
        <v>82</v>
      </c>
      <c r="J407" s="138">
        <v>0</v>
      </c>
      <c r="K407" s="138">
        <v>20</v>
      </c>
      <c r="L407" s="138">
        <v>10</v>
      </c>
      <c r="M407" s="138">
        <v>0</v>
      </c>
      <c r="N407" s="138">
        <v>7</v>
      </c>
      <c r="O407" s="138">
        <v>373</v>
      </c>
      <c r="P407" s="138">
        <v>627</v>
      </c>
      <c r="Q407" s="139">
        <f t="shared" si="14"/>
        <v>0.59489633173843703</v>
      </c>
    </row>
    <row r="408" spans="1:17" s="30" customFormat="1" ht="15" customHeight="1" x14ac:dyDescent="0.25">
      <c r="A408" s="71">
        <v>296</v>
      </c>
      <c r="B408" s="72">
        <v>213</v>
      </c>
      <c r="C408" s="73" t="s">
        <v>126</v>
      </c>
      <c r="D408" s="134">
        <f t="shared" si="15"/>
        <v>63</v>
      </c>
      <c r="E408" s="135">
        <v>172</v>
      </c>
      <c r="F408" s="135">
        <v>7</v>
      </c>
      <c r="G408" s="135">
        <v>5</v>
      </c>
      <c r="H408" s="135">
        <v>30</v>
      </c>
      <c r="I408" s="135">
        <v>109</v>
      </c>
      <c r="J408" s="135">
        <v>0</v>
      </c>
      <c r="K408" s="135">
        <v>27</v>
      </c>
      <c r="L408" s="135">
        <v>5</v>
      </c>
      <c r="M408" s="135">
        <v>0</v>
      </c>
      <c r="N408" s="135">
        <v>6</v>
      </c>
      <c r="O408" s="135">
        <v>361</v>
      </c>
      <c r="P408" s="135">
        <v>655</v>
      </c>
      <c r="Q408" s="136">
        <f t="shared" si="14"/>
        <v>0.55114503816793892</v>
      </c>
    </row>
    <row r="409" spans="1:17" s="30" customFormat="1" ht="15" customHeight="1" x14ac:dyDescent="0.25">
      <c r="A409" s="59" t="s">
        <v>260</v>
      </c>
      <c r="B409" s="60">
        <v>213</v>
      </c>
      <c r="C409" s="61" t="s">
        <v>9</v>
      </c>
      <c r="D409" s="137">
        <f t="shared" si="15"/>
        <v>63</v>
      </c>
      <c r="E409" s="138">
        <v>172</v>
      </c>
      <c r="F409" s="138">
        <v>7</v>
      </c>
      <c r="G409" s="138">
        <v>5</v>
      </c>
      <c r="H409" s="138">
        <v>30</v>
      </c>
      <c r="I409" s="138">
        <v>109</v>
      </c>
      <c r="J409" s="138">
        <v>0</v>
      </c>
      <c r="K409" s="138">
        <v>27</v>
      </c>
      <c r="L409" s="138">
        <v>5</v>
      </c>
      <c r="M409" s="138">
        <v>0</v>
      </c>
      <c r="N409" s="138">
        <v>6</v>
      </c>
      <c r="O409" s="138">
        <v>361</v>
      </c>
      <c r="P409" s="138">
        <v>655</v>
      </c>
      <c r="Q409" s="139">
        <f t="shared" si="14"/>
        <v>0.55114503816793892</v>
      </c>
    </row>
    <row r="410" spans="1:17" s="30" customFormat="1" ht="15" customHeight="1" x14ac:dyDescent="0.25">
      <c r="A410" s="71">
        <v>297</v>
      </c>
      <c r="B410" s="72">
        <v>214</v>
      </c>
      <c r="C410" s="73" t="s">
        <v>126</v>
      </c>
      <c r="D410" s="134">
        <f t="shared" si="15"/>
        <v>110</v>
      </c>
      <c r="E410" s="135">
        <v>172</v>
      </c>
      <c r="F410" s="135">
        <v>12</v>
      </c>
      <c r="G410" s="135">
        <v>6</v>
      </c>
      <c r="H410" s="135">
        <v>24</v>
      </c>
      <c r="I410" s="135">
        <v>62</v>
      </c>
      <c r="J410" s="135">
        <v>1</v>
      </c>
      <c r="K410" s="135">
        <v>28</v>
      </c>
      <c r="L410" s="135">
        <v>3</v>
      </c>
      <c r="M410" s="135">
        <v>0</v>
      </c>
      <c r="N410" s="135">
        <v>8</v>
      </c>
      <c r="O410" s="135">
        <v>316</v>
      </c>
      <c r="P410" s="135">
        <v>571</v>
      </c>
      <c r="Q410" s="136">
        <f t="shared" si="14"/>
        <v>0.55341506129597196</v>
      </c>
    </row>
    <row r="411" spans="1:17" s="30" customFormat="1" ht="15" customHeight="1" x14ac:dyDescent="0.25">
      <c r="A411" s="59" t="s">
        <v>260</v>
      </c>
      <c r="B411" s="60">
        <v>214</v>
      </c>
      <c r="C411" s="61" t="s">
        <v>9</v>
      </c>
      <c r="D411" s="137">
        <f t="shared" si="15"/>
        <v>110</v>
      </c>
      <c r="E411" s="138">
        <v>172</v>
      </c>
      <c r="F411" s="138">
        <v>12</v>
      </c>
      <c r="G411" s="138">
        <v>6</v>
      </c>
      <c r="H411" s="138">
        <v>24</v>
      </c>
      <c r="I411" s="138">
        <v>62</v>
      </c>
      <c r="J411" s="138">
        <v>1</v>
      </c>
      <c r="K411" s="138">
        <v>28</v>
      </c>
      <c r="L411" s="138">
        <v>3</v>
      </c>
      <c r="M411" s="138">
        <v>0</v>
      </c>
      <c r="N411" s="138">
        <v>8</v>
      </c>
      <c r="O411" s="138">
        <v>316</v>
      </c>
      <c r="P411" s="138">
        <v>571</v>
      </c>
      <c r="Q411" s="139">
        <f t="shared" si="14"/>
        <v>0.55341506129597196</v>
      </c>
    </row>
    <row r="412" spans="1:17" s="30" customFormat="1" ht="15" customHeight="1" x14ac:dyDescent="0.25">
      <c r="A412" s="71">
        <v>298</v>
      </c>
      <c r="B412" s="72">
        <v>215</v>
      </c>
      <c r="C412" s="73" t="s">
        <v>126</v>
      </c>
      <c r="D412" s="134">
        <f t="shared" si="15"/>
        <v>133</v>
      </c>
      <c r="E412" s="135">
        <v>199</v>
      </c>
      <c r="F412" s="135">
        <v>13</v>
      </c>
      <c r="G412" s="135">
        <v>12</v>
      </c>
      <c r="H412" s="135">
        <v>35</v>
      </c>
      <c r="I412" s="135">
        <v>66</v>
      </c>
      <c r="J412" s="135">
        <v>2</v>
      </c>
      <c r="K412" s="135">
        <v>16</v>
      </c>
      <c r="L412" s="135">
        <v>6</v>
      </c>
      <c r="M412" s="135">
        <v>0</v>
      </c>
      <c r="N412" s="135">
        <v>4</v>
      </c>
      <c r="O412" s="135">
        <v>353</v>
      </c>
      <c r="P412" s="135">
        <v>636</v>
      </c>
      <c r="Q412" s="136">
        <f t="shared" si="14"/>
        <v>0.55503144654088055</v>
      </c>
    </row>
    <row r="413" spans="1:17" s="30" customFormat="1" ht="15" customHeight="1" x14ac:dyDescent="0.25">
      <c r="A413" s="59" t="s">
        <v>260</v>
      </c>
      <c r="B413" s="60">
        <v>215</v>
      </c>
      <c r="C413" s="61" t="s">
        <v>9</v>
      </c>
      <c r="D413" s="137">
        <f t="shared" si="15"/>
        <v>133</v>
      </c>
      <c r="E413" s="138">
        <v>199</v>
      </c>
      <c r="F413" s="138">
        <v>13</v>
      </c>
      <c r="G413" s="138">
        <v>12</v>
      </c>
      <c r="H413" s="138">
        <v>35</v>
      </c>
      <c r="I413" s="138">
        <v>66</v>
      </c>
      <c r="J413" s="138">
        <v>2</v>
      </c>
      <c r="K413" s="138">
        <v>16</v>
      </c>
      <c r="L413" s="138">
        <v>6</v>
      </c>
      <c r="M413" s="138">
        <v>0</v>
      </c>
      <c r="N413" s="138">
        <v>4</v>
      </c>
      <c r="O413" s="138">
        <v>353</v>
      </c>
      <c r="P413" s="138">
        <v>636</v>
      </c>
      <c r="Q413" s="139">
        <f t="shared" si="14"/>
        <v>0.55503144654088055</v>
      </c>
    </row>
    <row r="414" spans="1:17" s="30" customFormat="1" ht="15" customHeight="1" x14ac:dyDescent="0.25">
      <c r="A414" s="71">
        <v>299</v>
      </c>
      <c r="B414" s="72">
        <v>216</v>
      </c>
      <c r="C414" s="73" t="s">
        <v>126</v>
      </c>
      <c r="D414" s="134">
        <f t="shared" si="15"/>
        <v>149</v>
      </c>
      <c r="E414" s="135">
        <v>194</v>
      </c>
      <c r="F414" s="135">
        <v>4</v>
      </c>
      <c r="G414" s="135">
        <v>9</v>
      </c>
      <c r="H414" s="135">
        <v>8</v>
      </c>
      <c r="I414" s="135">
        <v>45</v>
      </c>
      <c r="J414" s="135">
        <v>0</v>
      </c>
      <c r="K414" s="135">
        <v>14</v>
      </c>
      <c r="L414" s="135">
        <v>4</v>
      </c>
      <c r="M414" s="135">
        <v>1</v>
      </c>
      <c r="N414" s="135">
        <v>2</v>
      </c>
      <c r="O414" s="135">
        <v>281</v>
      </c>
      <c r="P414" s="135">
        <v>442</v>
      </c>
      <c r="Q414" s="136">
        <f t="shared" si="14"/>
        <v>0.63574660633484159</v>
      </c>
    </row>
    <row r="415" spans="1:17" s="30" customFormat="1" ht="15" customHeight="1" x14ac:dyDescent="0.25">
      <c r="A415" s="59" t="s">
        <v>260</v>
      </c>
      <c r="B415" s="60">
        <v>216</v>
      </c>
      <c r="C415" s="61" t="s">
        <v>9</v>
      </c>
      <c r="D415" s="137">
        <f t="shared" si="15"/>
        <v>149</v>
      </c>
      <c r="E415" s="138">
        <v>194</v>
      </c>
      <c r="F415" s="138">
        <v>4</v>
      </c>
      <c r="G415" s="138">
        <v>9</v>
      </c>
      <c r="H415" s="138">
        <v>8</v>
      </c>
      <c r="I415" s="138">
        <v>45</v>
      </c>
      <c r="J415" s="138">
        <v>0</v>
      </c>
      <c r="K415" s="138">
        <v>14</v>
      </c>
      <c r="L415" s="138">
        <v>4</v>
      </c>
      <c r="M415" s="138">
        <v>1</v>
      </c>
      <c r="N415" s="138">
        <v>2</v>
      </c>
      <c r="O415" s="138">
        <v>281</v>
      </c>
      <c r="P415" s="138">
        <v>442</v>
      </c>
      <c r="Q415" s="139">
        <f t="shared" si="14"/>
        <v>0.63574660633484159</v>
      </c>
    </row>
    <row r="416" spans="1:17" s="30" customFormat="1" ht="15" customHeight="1" x14ac:dyDescent="0.25">
      <c r="A416" s="71">
        <v>300</v>
      </c>
      <c r="B416" s="72">
        <v>217</v>
      </c>
      <c r="C416" s="73" t="s">
        <v>126</v>
      </c>
      <c r="D416" s="134">
        <f t="shared" si="15"/>
        <v>199</v>
      </c>
      <c r="E416" s="135">
        <v>256</v>
      </c>
      <c r="F416" s="135">
        <v>9</v>
      </c>
      <c r="G416" s="135">
        <v>5</v>
      </c>
      <c r="H416" s="135">
        <v>21</v>
      </c>
      <c r="I416" s="135">
        <v>57</v>
      </c>
      <c r="J416" s="135">
        <v>1</v>
      </c>
      <c r="K416" s="135">
        <v>16</v>
      </c>
      <c r="L416" s="135">
        <v>6</v>
      </c>
      <c r="M416" s="135">
        <v>0</v>
      </c>
      <c r="N416" s="135">
        <v>2</v>
      </c>
      <c r="O416" s="135">
        <v>373</v>
      </c>
      <c r="P416" s="135">
        <v>658</v>
      </c>
      <c r="Q416" s="136">
        <f t="shared" ref="Q416:Q447" si="16">O416/P416</f>
        <v>0.56686930091185406</v>
      </c>
    </row>
    <row r="417" spans="1:17" s="30" customFormat="1" ht="15" customHeight="1" x14ac:dyDescent="0.25">
      <c r="A417" s="59" t="s">
        <v>260</v>
      </c>
      <c r="B417" s="60">
        <v>217</v>
      </c>
      <c r="C417" s="61" t="s">
        <v>9</v>
      </c>
      <c r="D417" s="137">
        <f t="shared" si="15"/>
        <v>199</v>
      </c>
      <c r="E417" s="138">
        <v>256</v>
      </c>
      <c r="F417" s="138">
        <v>9</v>
      </c>
      <c r="G417" s="138">
        <v>5</v>
      </c>
      <c r="H417" s="138">
        <v>21</v>
      </c>
      <c r="I417" s="138">
        <v>57</v>
      </c>
      <c r="J417" s="138">
        <v>1</v>
      </c>
      <c r="K417" s="138">
        <v>16</v>
      </c>
      <c r="L417" s="138">
        <v>6</v>
      </c>
      <c r="M417" s="138">
        <v>0</v>
      </c>
      <c r="N417" s="138">
        <v>2</v>
      </c>
      <c r="O417" s="138">
        <v>373</v>
      </c>
      <c r="P417" s="138">
        <v>658</v>
      </c>
      <c r="Q417" s="139">
        <f t="shared" si="16"/>
        <v>0.56686930091185406</v>
      </c>
    </row>
    <row r="418" spans="1:17" s="30" customFormat="1" ht="15" customHeight="1" x14ac:dyDescent="0.25">
      <c r="A418" s="71">
        <v>301</v>
      </c>
      <c r="B418" s="72">
        <v>218</v>
      </c>
      <c r="C418" s="73" t="s">
        <v>126</v>
      </c>
      <c r="D418" s="134">
        <f t="shared" si="15"/>
        <v>70</v>
      </c>
      <c r="E418" s="135">
        <v>143</v>
      </c>
      <c r="F418" s="135">
        <v>33</v>
      </c>
      <c r="G418" s="135">
        <v>12</v>
      </c>
      <c r="H418" s="135">
        <v>43</v>
      </c>
      <c r="I418" s="135">
        <v>73</v>
      </c>
      <c r="J418" s="135">
        <v>0</v>
      </c>
      <c r="K418" s="135">
        <v>27</v>
      </c>
      <c r="L418" s="135">
        <v>11</v>
      </c>
      <c r="M418" s="135">
        <v>0</v>
      </c>
      <c r="N418" s="135">
        <v>4</v>
      </c>
      <c r="O418" s="135">
        <v>346</v>
      </c>
      <c r="P418" s="135">
        <v>663</v>
      </c>
      <c r="Q418" s="136">
        <f t="shared" si="16"/>
        <v>0.52187028657616896</v>
      </c>
    </row>
    <row r="419" spans="1:17" s="30" customFormat="1" ht="15" customHeight="1" x14ac:dyDescent="0.25">
      <c r="A419" s="65">
        <v>302</v>
      </c>
      <c r="B419" s="66">
        <v>218</v>
      </c>
      <c r="C419" s="67" t="s">
        <v>128</v>
      </c>
      <c r="D419" s="140">
        <f t="shared" si="15"/>
        <v>62</v>
      </c>
      <c r="E419" s="141">
        <v>133</v>
      </c>
      <c r="F419" s="141">
        <v>25</v>
      </c>
      <c r="G419" s="141">
        <v>9</v>
      </c>
      <c r="H419" s="141">
        <v>35</v>
      </c>
      <c r="I419" s="141">
        <v>71</v>
      </c>
      <c r="J419" s="141">
        <v>1</v>
      </c>
      <c r="K419" s="141">
        <v>27</v>
      </c>
      <c r="L419" s="141">
        <v>10</v>
      </c>
      <c r="M419" s="141">
        <v>1</v>
      </c>
      <c r="N419" s="141">
        <v>6</v>
      </c>
      <c r="O419" s="141">
        <v>318</v>
      </c>
      <c r="P419" s="141">
        <v>662</v>
      </c>
      <c r="Q419" s="142">
        <f t="shared" si="16"/>
        <v>0.48036253776435045</v>
      </c>
    </row>
    <row r="420" spans="1:17" s="30" customFormat="1" ht="15" customHeight="1" x14ac:dyDescent="0.25">
      <c r="A420" s="71">
        <v>303</v>
      </c>
      <c r="B420" s="72">
        <v>218</v>
      </c>
      <c r="C420" s="73" t="s">
        <v>129</v>
      </c>
      <c r="D420" s="134">
        <f t="shared" si="15"/>
        <v>94</v>
      </c>
      <c r="E420" s="135">
        <v>168</v>
      </c>
      <c r="F420" s="135">
        <v>27</v>
      </c>
      <c r="G420" s="135">
        <v>5</v>
      </c>
      <c r="H420" s="135">
        <v>33</v>
      </c>
      <c r="I420" s="135">
        <v>74</v>
      </c>
      <c r="J420" s="135">
        <v>0</v>
      </c>
      <c r="K420" s="135">
        <v>19</v>
      </c>
      <c r="L420" s="135">
        <v>4</v>
      </c>
      <c r="M420" s="135">
        <v>0</v>
      </c>
      <c r="N420" s="135">
        <v>8</v>
      </c>
      <c r="O420" s="135">
        <v>338</v>
      </c>
      <c r="P420" s="135">
        <v>662</v>
      </c>
      <c r="Q420" s="136">
        <f t="shared" si="16"/>
        <v>0.51057401812688818</v>
      </c>
    </row>
    <row r="421" spans="1:17" s="30" customFormat="1" ht="15" customHeight="1" x14ac:dyDescent="0.25">
      <c r="A421" s="65">
        <v>304</v>
      </c>
      <c r="B421" s="66">
        <v>218</v>
      </c>
      <c r="C421" s="67" t="s">
        <v>138</v>
      </c>
      <c r="D421" s="140">
        <f t="shared" si="15"/>
        <v>65</v>
      </c>
      <c r="E421" s="141">
        <v>122</v>
      </c>
      <c r="F421" s="141">
        <v>30</v>
      </c>
      <c r="G421" s="141">
        <v>12</v>
      </c>
      <c r="H421" s="141">
        <v>37</v>
      </c>
      <c r="I421" s="141">
        <v>57</v>
      </c>
      <c r="J421" s="141">
        <v>3</v>
      </c>
      <c r="K421" s="141">
        <v>25</v>
      </c>
      <c r="L421" s="141">
        <v>13</v>
      </c>
      <c r="M421" s="141">
        <v>0</v>
      </c>
      <c r="N421" s="141">
        <v>4</v>
      </c>
      <c r="O421" s="141">
        <v>303</v>
      </c>
      <c r="P421" s="141">
        <v>662</v>
      </c>
      <c r="Q421" s="142">
        <f t="shared" si="16"/>
        <v>0.45770392749244715</v>
      </c>
    </row>
    <row r="422" spans="1:17" s="30" customFormat="1" ht="15" customHeight="1" x14ac:dyDescent="0.25">
      <c r="A422" s="71">
        <v>305</v>
      </c>
      <c r="B422" s="72">
        <v>218</v>
      </c>
      <c r="C422" s="73" t="s">
        <v>139</v>
      </c>
      <c r="D422" s="134">
        <f t="shared" si="15"/>
        <v>31</v>
      </c>
      <c r="E422" s="135">
        <v>128</v>
      </c>
      <c r="F422" s="135">
        <v>19</v>
      </c>
      <c r="G422" s="135">
        <v>10</v>
      </c>
      <c r="H422" s="135">
        <v>36</v>
      </c>
      <c r="I422" s="135">
        <v>97</v>
      </c>
      <c r="J422" s="135">
        <v>1</v>
      </c>
      <c r="K422" s="135">
        <v>34</v>
      </c>
      <c r="L422" s="135">
        <v>6</v>
      </c>
      <c r="M422" s="135">
        <v>0</v>
      </c>
      <c r="N422" s="135">
        <v>4</v>
      </c>
      <c r="O422" s="135">
        <v>335</v>
      </c>
      <c r="P422" s="135">
        <v>662</v>
      </c>
      <c r="Q422" s="136">
        <f t="shared" si="16"/>
        <v>0.5060422960725075</v>
      </c>
    </row>
    <row r="423" spans="1:17" s="30" customFormat="1" ht="15" customHeight="1" x14ac:dyDescent="0.25">
      <c r="A423" s="77" t="s">
        <v>260</v>
      </c>
      <c r="B423" s="78">
        <v>218</v>
      </c>
      <c r="C423" s="79" t="s">
        <v>14</v>
      </c>
      <c r="D423" s="143">
        <f t="shared" si="15"/>
        <v>322</v>
      </c>
      <c r="E423" s="144">
        <v>694</v>
      </c>
      <c r="F423" s="144">
        <v>134</v>
      </c>
      <c r="G423" s="144">
        <v>48</v>
      </c>
      <c r="H423" s="144">
        <v>184</v>
      </c>
      <c r="I423" s="144">
        <v>372</v>
      </c>
      <c r="J423" s="144">
        <v>5</v>
      </c>
      <c r="K423" s="144">
        <v>132</v>
      </c>
      <c r="L423" s="144">
        <v>44</v>
      </c>
      <c r="M423" s="145">
        <v>1</v>
      </c>
      <c r="N423" s="144">
        <v>26</v>
      </c>
      <c r="O423" s="145">
        <v>1640</v>
      </c>
      <c r="P423" s="145">
        <v>3311</v>
      </c>
      <c r="Q423" s="146">
        <f t="shared" si="16"/>
        <v>0.49531863485351857</v>
      </c>
    </row>
    <row r="424" spans="1:17" s="30" customFormat="1" ht="14.25" customHeight="1" x14ac:dyDescent="0.25">
      <c r="A424" s="104">
        <v>306</v>
      </c>
      <c r="B424" s="105">
        <v>219</v>
      </c>
      <c r="C424" s="106" t="s">
        <v>126</v>
      </c>
      <c r="D424" s="134">
        <f t="shared" si="15"/>
        <v>31</v>
      </c>
      <c r="E424" s="135">
        <v>74</v>
      </c>
      <c r="F424" s="135">
        <v>19</v>
      </c>
      <c r="G424" s="135">
        <v>9</v>
      </c>
      <c r="H424" s="135">
        <v>43</v>
      </c>
      <c r="I424" s="135">
        <v>41</v>
      </c>
      <c r="J424" s="135">
        <v>0</v>
      </c>
      <c r="K424" s="135">
        <v>18</v>
      </c>
      <c r="L424" s="135">
        <v>6</v>
      </c>
      <c r="M424" s="147">
        <v>1</v>
      </c>
      <c r="N424" s="135">
        <v>6</v>
      </c>
      <c r="O424" s="147">
        <v>217</v>
      </c>
      <c r="P424" s="147">
        <v>596</v>
      </c>
      <c r="Q424" s="148">
        <f t="shared" si="16"/>
        <v>0.36409395973154363</v>
      </c>
    </row>
    <row r="425" spans="1:17" s="30" customFormat="1" ht="14.25" customHeight="1" x14ac:dyDescent="0.25">
      <c r="A425" s="65">
        <v>307</v>
      </c>
      <c r="B425" s="66">
        <v>219</v>
      </c>
      <c r="C425" s="67" t="s">
        <v>128</v>
      </c>
      <c r="D425" s="140">
        <f t="shared" si="15"/>
        <v>23</v>
      </c>
      <c r="E425" s="141">
        <v>74</v>
      </c>
      <c r="F425" s="141">
        <v>25</v>
      </c>
      <c r="G425" s="141">
        <v>5</v>
      </c>
      <c r="H425" s="141">
        <v>28</v>
      </c>
      <c r="I425" s="141">
        <v>51</v>
      </c>
      <c r="J425" s="141">
        <v>0</v>
      </c>
      <c r="K425" s="141">
        <v>17</v>
      </c>
      <c r="L425" s="141">
        <v>6</v>
      </c>
      <c r="M425" s="141">
        <v>0</v>
      </c>
      <c r="N425" s="141">
        <v>6</v>
      </c>
      <c r="O425" s="141">
        <v>212</v>
      </c>
      <c r="P425" s="141">
        <v>595</v>
      </c>
      <c r="Q425" s="142">
        <f t="shared" si="16"/>
        <v>0.35630252100840337</v>
      </c>
    </row>
    <row r="426" spans="1:17" s="30" customFormat="1" ht="14.25" customHeight="1" x14ac:dyDescent="0.25">
      <c r="A426" s="71">
        <v>308</v>
      </c>
      <c r="B426" s="72">
        <v>219</v>
      </c>
      <c r="C426" s="73" t="s">
        <v>129</v>
      </c>
      <c r="D426" s="134">
        <f t="shared" si="15"/>
        <v>19</v>
      </c>
      <c r="E426" s="135">
        <v>73</v>
      </c>
      <c r="F426" s="135">
        <v>15</v>
      </c>
      <c r="G426" s="135">
        <v>4</v>
      </c>
      <c r="H426" s="135">
        <v>32</v>
      </c>
      <c r="I426" s="135">
        <v>54</v>
      </c>
      <c r="J426" s="135">
        <v>1</v>
      </c>
      <c r="K426" s="135">
        <v>17</v>
      </c>
      <c r="L426" s="135">
        <v>9</v>
      </c>
      <c r="M426" s="135">
        <v>0</v>
      </c>
      <c r="N426" s="135">
        <v>7</v>
      </c>
      <c r="O426" s="135">
        <v>212</v>
      </c>
      <c r="P426" s="135">
        <v>595</v>
      </c>
      <c r="Q426" s="136">
        <f t="shared" si="16"/>
        <v>0.35630252100840337</v>
      </c>
    </row>
    <row r="427" spans="1:17" s="30" customFormat="1" ht="14.25" customHeight="1" x14ac:dyDescent="0.25">
      <c r="A427" s="65">
        <v>309</v>
      </c>
      <c r="B427" s="66">
        <v>219</v>
      </c>
      <c r="C427" s="67" t="s">
        <v>138</v>
      </c>
      <c r="D427" s="140">
        <f t="shared" si="15"/>
        <v>17</v>
      </c>
      <c r="E427" s="141">
        <v>78</v>
      </c>
      <c r="F427" s="141">
        <v>7</v>
      </c>
      <c r="G427" s="141">
        <v>6</v>
      </c>
      <c r="H427" s="141">
        <v>22</v>
      </c>
      <c r="I427" s="141">
        <v>61</v>
      </c>
      <c r="J427" s="141">
        <v>0</v>
      </c>
      <c r="K427" s="141">
        <v>18</v>
      </c>
      <c r="L427" s="141">
        <v>4</v>
      </c>
      <c r="M427" s="141">
        <v>0</v>
      </c>
      <c r="N427" s="141">
        <v>9</v>
      </c>
      <c r="O427" s="141">
        <v>205</v>
      </c>
      <c r="P427" s="141">
        <v>595</v>
      </c>
      <c r="Q427" s="142">
        <f t="shared" si="16"/>
        <v>0.34453781512605042</v>
      </c>
    </row>
    <row r="428" spans="1:17" s="30" customFormat="1" ht="14.25" customHeight="1" x14ac:dyDescent="0.25">
      <c r="A428" s="59" t="s">
        <v>260</v>
      </c>
      <c r="B428" s="60">
        <v>219</v>
      </c>
      <c r="C428" s="61" t="s">
        <v>13</v>
      </c>
      <c r="D428" s="137">
        <f t="shared" si="15"/>
        <v>92</v>
      </c>
      <c r="E428" s="138">
        <v>299</v>
      </c>
      <c r="F428" s="138">
        <v>66</v>
      </c>
      <c r="G428" s="138">
        <v>24</v>
      </c>
      <c r="H428" s="138">
        <v>125</v>
      </c>
      <c r="I428" s="138">
        <v>207</v>
      </c>
      <c r="J428" s="138">
        <v>1</v>
      </c>
      <c r="K428" s="138">
        <v>70</v>
      </c>
      <c r="L428" s="138">
        <v>25</v>
      </c>
      <c r="M428" s="138">
        <v>1</v>
      </c>
      <c r="N428" s="138">
        <v>28</v>
      </c>
      <c r="O428" s="138">
        <v>846</v>
      </c>
      <c r="P428" s="138">
        <v>2381</v>
      </c>
      <c r="Q428" s="139">
        <f t="shared" si="16"/>
        <v>0.35531289374212516</v>
      </c>
    </row>
    <row r="429" spans="1:17" s="30" customFormat="1" ht="14.25" customHeight="1" x14ac:dyDescent="0.25">
      <c r="A429" s="65">
        <v>310</v>
      </c>
      <c r="B429" s="66">
        <v>220</v>
      </c>
      <c r="C429" s="67" t="s">
        <v>126</v>
      </c>
      <c r="D429" s="140">
        <f t="shared" si="15"/>
        <v>5</v>
      </c>
      <c r="E429" s="141">
        <v>72</v>
      </c>
      <c r="F429" s="141">
        <v>35</v>
      </c>
      <c r="G429" s="141">
        <v>6</v>
      </c>
      <c r="H429" s="141">
        <v>39</v>
      </c>
      <c r="I429" s="141">
        <v>67</v>
      </c>
      <c r="J429" s="141">
        <v>1</v>
      </c>
      <c r="K429" s="141">
        <v>23</v>
      </c>
      <c r="L429" s="141">
        <v>7</v>
      </c>
      <c r="M429" s="141">
        <v>0</v>
      </c>
      <c r="N429" s="141">
        <v>2</v>
      </c>
      <c r="O429" s="141">
        <v>252</v>
      </c>
      <c r="P429" s="141">
        <v>627</v>
      </c>
      <c r="Q429" s="142">
        <f t="shared" si="16"/>
        <v>0.40191387559808611</v>
      </c>
    </row>
    <row r="430" spans="1:17" s="30" customFormat="1" ht="14.25" customHeight="1" x14ac:dyDescent="0.25">
      <c r="A430" s="59" t="s">
        <v>260</v>
      </c>
      <c r="B430" s="60">
        <v>220</v>
      </c>
      <c r="C430" s="61" t="s">
        <v>9</v>
      </c>
      <c r="D430" s="137">
        <f t="shared" si="15"/>
        <v>5</v>
      </c>
      <c r="E430" s="138">
        <v>72</v>
      </c>
      <c r="F430" s="138">
        <v>35</v>
      </c>
      <c r="G430" s="138">
        <v>6</v>
      </c>
      <c r="H430" s="138">
        <v>39</v>
      </c>
      <c r="I430" s="138">
        <v>67</v>
      </c>
      <c r="J430" s="138">
        <v>1</v>
      </c>
      <c r="K430" s="138">
        <v>23</v>
      </c>
      <c r="L430" s="138">
        <v>7</v>
      </c>
      <c r="M430" s="138">
        <v>0</v>
      </c>
      <c r="N430" s="138">
        <v>2</v>
      </c>
      <c r="O430" s="138">
        <v>252</v>
      </c>
      <c r="P430" s="138">
        <v>627</v>
      </c>
      <c r="Q430" s="139">
        <f t="shared" si="16"/>
        <v>0.40191387559808611</v>
      </c>
    </row>
    <row r="431" spans="1:17" s="30" customFormat="1" ht="14.25" customHeight="1" x14ac:dyDescent="0.25">
      <c r="A431" s="65">
        <v>311</v>
      </c>
      <c r="B431" s="66">
        <v>221</v>
      </c>
      <c r="C431" s="67" t="s">
        <v>126</v>
      </c>
      <c r="D431" s="140">
        <f t="shared" si="15"/>
        <v>0</v>
      </c>
      <c r="E431" s="141">
        <v>67</v>
      </c>
      <c r="F431" s="141">
        <v>32</v>
      </c>
      <c r="G431" s="141">
        <v>12</v>
      </c>
      <c r="H431" s="141">
        <v>33</v>
      </c>
      <c r="I431" s="141">
        <v>67</v>
      </c>
      <c r="J431" s="141">
        <v>2</v>
      </c>
      <c r="K431" s="141">
        <v>24</v>
      </c>
      <c r="L431" s="141">
        <v>10</v>
      </c>
      <c r="M431" s="141">
        <v>0</v>
      </c>
      <c r="N431" s="141">
        <v>7</v>
      </c>
      <c r="O431" s="141">
        <v>254</v>
      </c>
      <c r="P431" s="141">
        <v>662</v>
      </c>
      <c r="Q431" s="142">
        <f t="shared" si="16"/>
        <v>0.38368580060422963</v>
      </c>
    </row>
    <row r="432" spans="1:17" s="30" customFormat="1" ht="14.25" customHeight="1" x14ac:dyDescent="0.25">
      <c r="A432" s="59" t="s">
        <v>260</v>
      </c>
      <c r="B432" s="60">
        <v>221</v>
      </c>
      <c r="C432" s="61" t="s">
        <v>9</v>
      </c>
      <c r="D432" s="137">
        <f t="shared" si="15"/>
        <v>0</v>
      </c>
      <c r="E432" s="138">
        <v>67</v>
      </c>
      <c r="F432" s="138">
        <v>32</v>
      </c>
      <c r="G432" s="138">
        <v>12</v>
      </c>
      <c r="H432" s="138">
        <v>33</v>
      </c>
      <c r="I432" s="138">
        <v>67</v>
      </c>
      <c r="J432" s="138">
        <v>2</v>
      </c>
      <c r="K432" s="138">
        <v>24</v>
      </c>
      <c r="L432" s="138">
        <v>10</v>
      </c>
      <c r="M432" s="138">
        <v>0</v>
      </c>
      <c r="N432" s="138">
        <v>7</v>
      </c>
      <c r="O432" s="138">
        <v>254</v>
      </c>
      <c r="P432" s="138">
        <v>662</v>
      </c>
      <c r="Q432" s="139">
        <f t="shared" si="16"/>
        <v>0.38368580060422963</v>
      </c>
    </row>
    <row r="433" spans="1:17" s="30" customFormat="1" ht="14.25" customHeight="1" x14ac:dyDescent="0.25">
      <c r="A433" s="65">
        <v>312</v>
      </c>
      <c r="B433" s="66">
        <v>222</v>
      </c>
      <c r="C433" s="67" t="s">
        <v>126</v>
      </c>
      <c r="D433" s="140">
        <f t="shared" si="15"/>
        <v>6</v>
      </c>
      <c r="E433" s="141">
        <v>61</v>
      </c>
      <c r="F433" s="141">
        <v>23</v>
      </c>
      <c r="G433" s="141">
        <v>8</v>
      </c>
      <c r="H433" s="141">
        <v>21</v>
      </c>
      <c r="I433" s="141">
        <v>67</v>
      </c>
      <c r="J433" s="141">
        <v>0</v>
      </c>
      <c r="K433" s="141">
        <v>24</v>
      </c>
      <c r="L433" s="141">
        <v>8</v>
      </c>
      <c r="M433" s="141">
        <v>0</v>
      </c>
      <c r="N433" s="141">
        <v>10</v>
      </c>
      <c r="O433" s="141">
        <v>222</v>
      </c>
      <c r="P433" s="141">
        <v>645</v>
      </c>
      <c r="Q433" s="142">
        <f t="shared" si="16"/>
        <v>0.34418604651162793</v>
      </c>
    </row>
    <row r="434" spans="1:17" s="30" customFormat="1" ht="14.25" customHeight="1" x14ac:dyDescent="0.25">
      <c r="A434" s="71">
        <v>313</v>
      </c>
      <c r="B434" s="72">
        <v>222</v>
      </c>
      <c r="C434" s="73" t="s">
        <v>128</v>
      </c>
      <c r="D434" s="134">
        <f t="shared" si="15"/>
        <v>2</v>
      </c>
      <c r="E434" s="135">
        <v>73</v>
      </c>
      <c r="F434" s="135">
        <v>24</v>
      </c>
      <c r="G434" s="135">
        <v>4</v>
      </c>
      <c r="H434" s="135">
        <v>32</v>
      </c>
      <c r="I434" s="135">
        <v>71</v>
      </c>
      <c r="J434" s="135">
        <v>0</v>
      </c>
      <c r="K434" s="135">
        <v>18</v>
      </c>
      <c r="L434" s="135">
        <v>7</v>
      </c>
      <c r="M434" s="135">
        <v>0</v>
      </c>
      <c r="N434" s="135">
        <v>7</v>
      </c>
      <c r="O434" s="135">
        <v>236</v>
      </c>
      <c r="P434" s="135">
        <v>645</v>
      </c>
      <c r="Q434" s="136">
        <f t="shared" si="16"/>
        <v>0.36589147286821705</v>
      </c>
    </row>
    <row r="435" spans="1:17" s="30" customFormat="1" ht="14.25" customHeight="1" x14ac:dyDescent="0.25">
      <c r="A435" s="59" t="s">
        <v>260</v>
      </c>
      <c r="B435" s="60">
        <v>222</v>
      </c>
      <c r="C435" s="61" t="s">
        <v>11</v>
      </c>
      <c r="D435" s="137">
        <f t="shared" si="15"/>
        <v>4</v>
      </c>
      <c r="E435" s="138">
        <v>134</v>
      </c>
      <c r="F435" s="138">
        <v>47</v>
      </c>
      <c r="G435" s="138">
        <v>12</v>
      </c>
      <c r="H435" s="138">
        <v>53</v>
      </c>
      <c r="I435" s="138">
        <v>138</v>
      </c>
      <c r="J435" s="138">
        <v>0</v>
      </c>
      <c r="K435" s="138">
        <v>42</v>
      </c>
      <c r="L435" s="138">
        <v>15</v>
      </c>
      <c r="M435" s="138">
        <v>0</v>
      </c>
      <c r="N435" s="138">
        <v>17</v>
      </c>
      <c r="O435" s="138">
        <v>458</v>
      </c>
      <c r="P435" s="138">
        <v>1290</v>
      </c>
      <c r="Q435" s="139">
        <f t="shared" si="16"/>
        <v>0.35503875968992249</v>
      </c>
    </row>
    <row r="436" spans="1:17" s="30" customFormat="1" ht="14.25" customHeight="1" x14ac:dyDescent="0.25">
      <c r="A436" s="71">
        <v>314</v>
      </c>
      <c r="B436" s="72">
        <v>223</v>
      </c>
      <c r="C436" s="73" t="s">
        <v>126</v>
      </c>
      <c r="D436" s="134">
        <f t="shared" si="15"/>
        <v>10</v>
      </c>
      <c r="E436" s="135">
        <v>61</v>
      </c>
      <c r="F436" s="135">
        <v>22</v>
      </c>
      <c r="G436" s="135">
        <v>7</v>
      </c>
      <c r="H436" s="135">
        <v>36</v>
      </c>
      <c r="I436" s="135">
        <v>51</v>
      </c>
      <c r="J436" s="135">
        <v>1</v>
      </c>
      <c r="K436" s="135">
        <v>34</v>
      </c>
      <c r="L436" s="135">
        <v>7</v>
      </c>
      <c r="M436" s="135">
        <v>0</v>
      </c>
      <c r="N436" s="135">
        <v>6</v>
      </c>
      <c r="O436" s="135">
        <v>225</v>
      </c>
      <c r="P436" s="135">
        <v>631</v>
      </c>
      <c r="Q436" s="136">
        <f t="shared" si="16"/>
        <v>0.35657686212361334</v>
      </c>
    </row>
    <row r="437" spans="1:17" s="30" customFormat="1" ht="14.25" customHeight="1" x14ac:dyDescent="0.25">
      <c r="A437" s="65">
        <v>315</v>
      </c>
      <c r="B437" s="66">
        <v>223</v>
      </c>
      <c r="C437" s="67" t="s">
        <v>128</v>
      </c>
      <c r="D437" s="140">
        <f t="shared" si="15"/>
        <v>6</v>
      </c>
      <c r="E437" s="141">
        <v>69</v>
      </c>
      <c r="F437" s="141">
        <v>24</v>
      </c>
      <c r="G437" s="141">
        <v>6</v>
      </c>
      <c r="H437" s="141">
        <v>38</v>
      </c>
      <c r="I437" s="141">
        <v>75</v>
      </c>
      <c r="J437" s="141">
        <v>3</v>
      </c>
      <c r="K437" s="141">
        <v>22</v>
      </c>
      <c r="L437" s="141">
        <v>0</v>
      </c>
      <c r="M437" s="141">
        <v>0</v>
      </c>
      <c r="N437" s="141">
        <v>10</v>
      </c>
      <c r="O437" s="141">
        <v>247</v>
      </c>
      <c r="P437" s="141">
        <v>630</v>
      </c>
      <c r="Q437" s="142">
        <f t="shared" si="16"/>
        <v>0.39206349206349206</v>
      </c>
    </row>
    <row r="438" spans="1:17" s="30" customFormat="1" ht="14.25" customHeight="1" x14ac:dyDescent="0.25">
      <c r="A438" s="59" t="s">
        <v>260</v>
      </c>
      <c r="B438" s="60">
        <v>223</v>
      </c>
      <c r="C438" s="61" t="s">
        <v>11</v>
      </c>
      <c r="D438" s="137">
        <f t="shared" si="15"/>
        <v>4</v>
      </c>
      <c r="E438" s="138">
        <v>130</v>
      </c>
      <c r="F438" s="138">
        <v>46</v>
      </c>
      <c r="G438" s="138">
        <v>13</v>
      </c>
      <c r="H438" s="138">
        <v>74</v>
      </c>
      <c r="I438" s="138">
        <v>126</v>
      </c>
      <c r="J438" s="138">
        <v>4</v>
      </c>
      <c r="K438" s="138">
        <v>56</v>
      </c>
      <c r="L438" s="138">
        <v>7</v>
      </c>
      <c r="M438" s="138">
        <v>0</v>
      </c>
      <c r="N438" s="138">
        <v>16</v>
      </c>
      <c r="O438" s="138">
        <v>472</v>
      </c>
      <c r="P438" s="138">
        <v>1261</v>
      </c>
      <c r="Q438" s="139">
        <f t="shared" si="16"/>
        <v>0.37430610626486915</v>
      </c>
    </row>
    <row r="439" spans="1:17" s="30" customFormat="1" ht="14.25" customHeight="1" x14ac:dyDescent="0.25">
      <c r="A439" s="65">
        <v>316</v>
      </c>
      <c r="B439" s="66">
        <v>224</v>
      </c>
      <c r="C439" s="67" t="s">
        <v>126</v>
      </c>
      <c r="D439" s="140">
        <f t="shared" si="15"/>
        <v>70</v>
      </c>
      <c r="E439" s="141">
        <v>137</v>
      </c>
      <c r="F439" s="141">
        <v>10</v>
      </c>
      <c r="G439" s="141">
        <v>8</v>
      </c>
      <c r="H439" s="141">
        <v>37</v>
      </c>
      <c r="I439" s="141">
        <v>67</v>
      </c>
      <c r="J439" s="141">
        <v>0</v>
      </c>
      <c r="K439" s="141">
        <v>22</v>
      </c>
      <c r="L439" s="141">
        <v>4</v>
      </c>
      <c r="M439" s="141">
        <v>0</v>
      </c>
      <c r="N439" s="141">
        <v>6</v>
      </c>
      <c r="O439" s="141">
        <v>291</v>
      </c>
      <c r="P439" s="141">
        <v>701</v>
      </c>
      <c r="Q439" s="142">
        <f t="shared" si="16"/>
        <v>0.41512125534950073</v>
      </c>
    </row>
    <row r="440" spans="1:17" s="30" customFormat="1" ht="14.25" customHeight="1" x14ac:dyDescent="0.25">
      <c r="A440" s="71">
        <v>317</v>
      </c>
      <c r="B440" s="72">
        <v>224</v>
      </c>
      <c r="C440" s="73" t="s">
        <v>128</v>
      </c>
      <c r="D440" s="134">
        <f t="shared" si="15"/>
        <v>96</v>
      </c>
      <c r="E440" s="135">
        <v>159</v>
      </c>
      <c r="F440" s="135">
        <v>19</v>
      </c>
      <c r="G440" s="135">
        <v>5</v>
      </c>
      <c r="H440" s="135">
        <v>50</v>
      </c>
      <c r="I440" s="135">
        <v>63</v>
      </c>
      <c r="J440" s="135">
        <v>3</v>
      </c>
      <c r="K440" s="135">
        <v>15</v>
      </c>
      <c r="L440" s="135">
        <v>4</v>
      </c>
      <c r="M440" s="135">
        <v>0</v>
      </c>
      <c r="N440" s="135">
        <v>6</v>
      </c>
      <c r="O440" s="135">
        <v>324</v>
      </c>
      <c r="P440" s="135">
        <v>701</v>
      </c>
      <c r="Q440" s="136">
        <f t="shared" si="16"/>
        <v>0.46219686162624823</v>
      </c>
    </row>
    <row r="441" spans="1:17" s="30" customFormat="1" ht="14.25" customHeight="1" x14ac:dyDescent="0.25">
      <c r="A441" s="59" t="s">
        <v>260</v>
      </c>
      <c r="B441" s="60">
        <v>224</v>
      </c>
      <c r="C441" s="61" t="s">
        <v>11</v>
      </c>
      <c r="D441" s="137">
        <f t="shared" si="15"/>
        <v>166</v>
      </c>
      <c r="E441" s="138">
        <v>296</v>
      </c>
      <c r="F441" s="138">
        <v>29</v>
      </c>
      <c r="G441" s="138">
        <v>13</v>
      </c>
      <c r="H441" s="138">
        <v>87</v>
      </c>
      <c r="I441" s="138">
        <v>130</v>
      </c>
      <c r="J441" s="138">
        <v>3</v>
      </c>
      <c r="K441" s="138">
        <v>37</v>
      </c>
      <c r="L441" s="138">
        <v>8</v>
      </c>
      <c r="M441" s="138">
        <v>0</v>
      </c>
      <c r="N441" s="138">
        <v>12</v>
      </c>
      <c r="O441" s="138">
        <v>615</v>
      </c>
      <c r="P441" s="138">
        <v>1402</v>
      </c>
      <c r="Q441" s="139">
        <f t="shared" si="16"/>
        <v>0.43865905848787445</v>
      </c>
    </row>
    <row r="442" spans="1:17" s="30" customFormat="1" ht="14.25" customHeight="1" x14ac:dyDescent="0.25">
      <c r="A442" s="71">
        <v>318</v>
      </c>
      <c r="B442" s="72">
        <v>225</v>
      </c>
      <c r="C442" s="73" t="s">
        <v>126</v>
      </c>
      <c r="D442" s="134">
        <f t="shared" si="15"/>
        <v>46</v>
      </c>
      <c r="E442" s="135">
        <v>120</v>
      </c>
      <c r="F442" s="135">
        <v>19</v>
      </c>
      <c r="G442" s="135">
        <v>5</v>
      </c>
      <c r="H442" s="135">
        <v>56</v>
      </c>
      <c r="I442" s="135">
        <v>74</v>
      </c>
      <c r="J442" s="135">
        <v>1</v>
      </c>
      <c r="K442" s="135">
        <v>36</v>
      </c>
      <c r="L442" s="135">
        <v>4</v>
      </c>
      <c r="M442" s="135">
        <v>0</v>
      </c>
      <c r="N442" s="135">
        <v>5</v>
      </c>
      <c r="O442" s="135">
        <v>320</v>
      </c>
      <c r="P442" s="135">
        <v>664</v>
      </c>
      <c r="Q442" s="136">
        <f t="shared" si="16"/>
        <v>0.48192771084337349</v>
      </c>
    </row>
    <row r="443" spans="1:17" s="30" customFormat="1" ht="14.25" customHeight="1" x14ac:dyDescent="0.25">
      <c r="A443" s="65">
        <v>319</v>
      </c>
      <c r="B443" s="66">
        <v>225</v>
      </c>
      <c r="C443" s="67" t="s">
        <v>128</v>
      </c>
      <c r="D443" s="140">
        <f t="shared" si="15"/>
        <v>66</v>
      </c>
      <c r="E443" s="141">
        <v>135</v>
      </c>
      <c r="F443" s="141">
        <v>11</v>
      </c>
      <c r="G443" s="141">
        <v>7</v>
      </c>
      <c r="H443" s="141">
        <v>50</v>
      </c>
      <c r="I443" s="141">
        <v>69</v>
      </c>
      <c r="J443" s="141">
        <v>0</v>
      </c>
      <c r="K443" s="141">
        <v>25</v>
      </c>
      <c r="L443" s="141">
        <v>8</v>
      </c>
      <c r="M443" s="141">
        <v>0</v>
      </c>
      <c r="N443" s="141">
        <v>7</v>
      </c>
      <c r="O443" s="141">
        <v>312</v>
      </c>
      <c r="P443" s="141">
        <v>663</v>
      </c>
      <c r="Q443" s="142">
        <f t="shared" si="16"/>
        <v>0.47058823529411764</v>
      </c>
    </row>
    <row r="444" spans="1:17" s="30" customFormat="1" ht="14.25" customHeight="1" x14ac:dyDescent="0.25">
      <c r="A444" s="59" t="s">
        <v>260</v>
      </c>
      <c r="B444" s="60">
        <v>225</v>
      </c>
      <c r="C444" s="61" t="s">
        <v>11</v>
      </c>
      <c r="D444" s="137">
        <f t="shared" si="15"/>
        <v>112</v>
      </c>
      <c r="E444" s="138">
        <v>255</v>
      </c>
      <c r="F444" s="138">
        <v>30</v>
      </c>
      <c r="G444" s="138">
        <v>12</v>
      </c>
      <c r="H444" s="138">
        <v>106</v>
      </c>
      <c r="I444" s="138">
        <v>143</v>
      </c>
      <c r="J444" s="138">
        <v>1</v>
      </c>
      <c r="K444" s="138">
        <v>61</v>
      </c>
      <c r="L444" s="138">
        <v>12</v>
      </c>
      <c r="M444" s="138">
        <v>0</v>
      </c>
      <c r="N444" s="138">
        <v>12</v>
      </c>
      <c r="O444" s="138">
        <v>632</v>
      </c>
      <c r="P444" s="138">
        <v>1327</v>
      </c>
      <c r="Q444" s="139">
        <f t="shared" si="16"/>
        <v>0.47626224566691788</v>
      </c>
    </row>
    <row r="445" spans="1:17" s="30" customFormat="1" ht="14.25" customHeight="1" x14ac:dyDescent="0.25">
      <c r="A445" s="65">
        <v>320</v>
      </c>
      <c r="B445" s="66">
        <v>226</v>
      </c>
      <c r="C445" s="67" t="s">
        <v>126</v>
      </c>
      <c r="D445" s="140">
        <f t="shared" si="15"/>
        <v>83</v>
      </c>
      <c r="E445" s="141">
        <v>146</v>
      </c>
      <c r="F445" s="141">
        <v>19</v>
      </c>
      <c r="G445" s="141">
        <v>8</v>
      </c>
      <c r="H445" s="141">
        <v>45</v>
      </c>
      <c r="I445" s="141">
        <v>63</v>
      </c>
      <c r="J445" s="141">
        <v>0</v>
      </c>
      <c r="K445" s="141">
        <v>18</v>
      </c>
      <c r="L445" s="141">
        <v>5</v>
      </c>
      <c r="M445" s="141">
        <v>0</v>
      </c>
      <c r="N445" s="141">
        <v>6</v>
      </c>
      <c r="O445" s="141">
        <v>310</v>
      </c>
      <c r="P445" s="141">
        <v>570</v>
      </c>
      <c r="Q445" s="142">
        <f t="shared" si="16"/>
        <v>0.54385964912280704</v>
      </c>
    </row>
    <row r="446" spans="1:17" s="30" customFormat="1" ht="14.25" customHeight="1" x14ac:dyDescent="0.25">
      <c r="A446" s="59" t="s">
        <v>260</v>
      </c>
      <c r="B446" s="60">
        <v>226</v>
      </c>
      <c r="C446" s="61" t="s">
        <v>9</v>
      </c>
      <c r="D446" s="137">
        <f t="shared" si="15"/>
        <v>83</v>
      </c>
      <c r="E446" s="138">
        <v>146</v>
      </c>
      <c r="F446" s="138">
        <v>19</v>
      </c>
      <c r="G446" s="138">
        <v>8</v>
      </c>
      <c r="H446" s="138">
        <v>45</v>
      </c>
      <c r="I446" s="138">
        <v>63</v>
      </c>
      <c r="J446" s="138">
        <v>0</v>
      </c>
      <c r="K446" s="138">
        <v>18</v>
      </c>
      <c r="L446" s="138">
        <v>5</v>
      </c>
      <c r="M446" s="138">
        <v>0</v>
      </c>
      <c r="N446" s="138">
        <v>6</v>
      </c>
      <c r="O446" s="138">
        <v>310</v>
      </c>
      <c r="P446" s="138">
        <v>570</v>
      </c>
      <c r="Q446" s="139">
        <f t="shared" si="16"/>
        <v>0.54385964912280704</v>
      </c>
    </row>
    <row r="447" spans="1:17" s="30" customFormat="1" ht="14.25" customHeight="1" x14ac:dyDescent="0.25">
      <c r="A447" s="65">
        <v>321</v>
      </c>
      <c r="B447" s="66">
        <v>227</v>
      </c>
      <c r="C447" s="67" t="s">
        <v>126</v>
      </c>
      <c r="D447" s="140">
        <f t="shared" si="15"/>
        <v>69</v>
      </c>
      <c r="E447" s="141">
        <v>134</v>
      </c>
      <c r="F447" s="141">
        <v>22</v>
      </c>
      <c r="G447" s="141">
        <v>5</v>
      </c>
      <c r="H447" s="141">
        <v>35</v>
      </c>
      <c r="I447" s="141">
        <v>65</v>
      </c>
      <c r="J447" s="141">
        <v>2</v>
      </c>
      <c r="K447" s="141">
        <v>19</v>
      </c>
      <c r="L447" s="141">
        <v>2</v>
      </c>
      <c r="M447" s="141">
        <v>0</v>
      </c>
      <c r="N447" s="141">
        <v>6</v>
      </c>
      <c r="O447" s="141">
        <v>290</v>
      </c>
      <c r="P447" s="141">
        <v>553</v>
      </c>
      <c r="Q447" s="142">
        <f t="shared" si="16"/>
        <v>0.5244122965641953</v>
      </c>
    </row>
    <row r="448" spans="1:17" s="30" customFormat="1" ht="14.25" customHeight="1" x14ac:dyDescent="0.25">
      <c r="A448" s="71">
        <v>322</v>
      </c>
      <c r="B448" s="72">
        <v>227</v>
      </c>
      <c r="C448" s="73" t="s">
        <v>128</v>
      </c>
      <c r="D448" s="134">
        <f t="shared" si="15"/>
        <v>85</v>
      </c>
      <c r="E448" s="135">
        <v>124</v>
      </c>
      <c r="F448" s="135">
        <v>15</v>
      </c>
      <c r="G448" s="135">
        <v>8</v>
      </c>
      <c r="H448" s="135">
        <v>30</v>
      </c>
      <c r="I448" s="135">
        <v>39</v>
      </c>
      <c r="J448" s="135">
        <v>1</v>
      </c>
      <c r="K448" s="135">
        <v>24</v>
      </c>
      <c r="L448" s="135">
        <v>9</v>
      </c>
      <c r="M448" s="135">
        <v>0</v>
      </c>
      <c r="N448" s="135">
        <v>8</v>
      </c>
      <c r="O448" s="135">
        <v>258</v>
      </c>
      <c r="P448" s="135">
        <v>553</v>
      </c>
      <c r="Q448" s="136">
        <f t="shared" ref="Q448:Q461" si="17">O448/P448</f>
        <v>0.46654611211573238</v>
      </c>
    </row>
    <row r="449" spans="1:17" s="30" customFormat="1" ht="14.25" customHeight="1" x14ac:dyDescent="0.25">
      <c r="A449" s="59" t="s">
        <v>260</v>
      </c>
      <c r="B449" s="60">
        <v>227</v>
      </c>
      <c r="C449" s="61" t="s">
        <v>11</v>
      </c>
      <c r="D449" s="137">
        <f t="shared" si="15"/>
        <v>154</v>
      </c>
      <c r="E449" s="138">
        <v>258</v>
      </c>
      <c r="F449" s="138">
        <v>37</v>
      </c>
      <c r="G449" s="138">
        <v>13</v>
      </c>
      <c r="H449" s="138">
        <v>65</v>
      </c>
      <c r="I449" s="138">
        <v>104</v>
      </c>
      <c r="J449" s="138">
        <v>3</v>
      </c>
      <c r="K449" s="138">
        <v>43</v>
      </c>
      <c r="L449" s="138">
        <v>11</v>
      </c>
      <c r="M449" s="138">
        <v>0</v>
      </c>
      <c r="N449" s="138">
        <v>14</v>
      </c>
      <c r="O449" s="138">
        <v>548</v>
      </c>
      <c r="P449" s="138">
        <v>1106</v>
      </c>
      <c r="Q449" s="139">
        <f t="shared" si="17"/>
        <v>0.49547920433996384</v>
      </c>
    </row>
    <row r="450" spans="1:17" s="30" customFormat="1" ht="14.25" customHeight="1" x14ac:dyDescent="0.25">
      <c r="A450" s="71">
        <v>323</v>
      </c>
      <c r="B450" s="72">
        <v>228</v>
      </c>
      <c r="C450" s="73" t="s">
        <v>126</v>
      </c>
      <c r="D450" s="134">
        <f t="shared" si="15"/>
        <v>60</v>
      </c>
      <c r="E450" s="135">
        <v>119</v>
      </c>
      <c r="F450" s="135">
        <v>19</v>
      </c>
      <c r="G450" s="135">
        <v>12</v>
      </c>
      <c r="H450" s="135">
        <v>25</v>
      </c>
      <c r="I450" s="135">
        <v>59</v>
      </c>
      <c r="J450" s="135">
        <v>1</v>
      </c>
      <c r="K450" s="135">
        <v>26</v>
      </c>
      <c r="L450" s="135">
        <v>4</v>
      </c>
      <c r="M450" s="135">
        <v>0</v>
      </c>
      <c r="N450" s="135">
        <v>7</v>
      </c>
      <c r="O450" s="135">
        <v>272</v>
      </c>
      <c r="P450" s="135">
        <v>519</v>
      </c>
      <c r="Q450" s="136">
        <f t="shared" si="17"/>
        <v>0.52408477842003853</v>
      </c>
    </row>
    <row r="451" spans="1:17" s="30" customFormat="1" ht="14.25" customHeight="1" x14ac:dyDescent="0.25">
      <c r="A451" s="65">
        <v>324</v>
      </c>
      <c r="B451" s="66">
        <v>228</v>
      </c>
      <c r="C451" s="67" t="s">
        <v>128</v>
      </c>
      <c r="D451" s="140">
        <f t="shared" si="15"/>
        <v>106</v>
      </c>
      <c r="E451" s="141">
        <v>143</v>
      </c>
      <c r="F451" s="141">
        <v>20</v>
      </c>
      <c r="G451" s="141">
        <v>11</v>
      </c>
      <c r="H451" s="141">
        <v>36</v>
      </c>
      <c r="I451" s="141">
        <v>37</v>
      </c>
      <c r="J451" s="141">
        <v>0</v>
      </c>
      <c r="K451" s="141">
        <v>20</v>
      </c>
      <c r="L451" s="141">
        <v>1</v>
      </c>
      <c r="M451" s="141">
        <v>0</v>
      </c>
      <c r="N451" s="141">
        <v>4</v>
      </c>
      <c r="O451" s="141">
        <v>272</v>
      </c>
      <c r="P451" s="141">
        <v>519</v>
      </c>
      <c r="Q451" s="142">
        <f t="shared" si="17"/>
        <v>0.52408477842003853</v>
      </c>
    </row>
    <row r="452" spans="1:17" s="30" customFormat="1" ht="14.25" customHeight="1" x14ac:dyDescent="0.25">
      <c r="A452" s="59" t="s">
        <v>260</v>
      </c>
      <c r="B452" s="60">
        <v>228</v>
      </c>
      <c r="C452" s="61" t="s">
        <v>11</v>
      </c>
      <c r="D452" s="137">
        <f t="shared" si="15"/>
        <v>166</v>
      </c>
      <c r="E452" s="138">
        <v>262</v>
      </c>
      <c r="F452" s="138">
        <v>39</v>
      </c>
      <c r="G452" s="138">
        <v>23</v>
      </c>
      <c r="H452" s="138">
        <v>61</v>
      </c>
      <c r="I452" s="138">
        <v>96</v>
      </c>
      <c r="J452" s="138">
        <v>1</v>
      </c>
      <c r="K452" s="138">
        <v>46</v>
      </c>
      <c r="L452" s="138">
        <v>5</v>
      </c>
      <c r="M452" s="138">
        <v>0</v>
      </c>
      <c r="N452" s="138">
        <v>11</v>
      </c>
      <c r="O452" s="138">
        <v>544</v>
      </c>
      <c r="P452" s="138">
        <v>1038</v>
      </c>
      <c r="Q452" s="139">
        <f t="shared" si="17"/>
        <v>0.52408477842003853</v>
      </c>
    </row>
    <row r="453" spans="1:17" s="30" customFormat="1" ht="14.25" customHeight="1" x14ac:dyDescent="0.25">
      <c r="A453" s="65">
        <v>325</v>
      </c>
      <c r="B453" s="66">
        <v>229</v>
      </c>
      <c r="C453" s="67" t="s">
        <v>126</v>
      </c>
      <c r="D453" s="140">
        <f t="shared" si="15"/>
        <v>56</v>
      </c>
      <c r="E453" s="141">
        <v>135</v>
      </c>
      <c r="F453" s="141">
        <v>14</v>
      </c>
      <c r="G453" s="141">
        <v>8</v>
      </c>
      <c r="H453" s="141">
        <v>17</v>
      </c>
      <c r="I453" s="141">
        <v>79</v>
      </c>
      <c r="J453" s="141">
        <v>0</v>
      </c>
      <c r="K453" s="141">
        <v>31</v>
      </c>
      <c r="L453" s="141">
        <v>6</v>
      </c>
      <c r="M453" s="141">
        <v>0</v>
      </c>
      <c r="N453" s="141">
        <v>7</v>
      </c>
      <c r="O453" s="141">
        <v>297</v>
      </c>
      <c r="P453" s="141">
        <v>578</v>
      </c>
      <c r="Q453" s="142">
        <f t="shared" si="17"/>
        <v>0.51384083044982698</v>
      </c>
    </row>
    <row r="454" spans="1:17" s="30" customFormat="1" ht="14.25" customHeight="1" x14ac:dyDescent="0.25">
      <c r="A454" s="59" t="s">
        <v>260</v>
      </c>
      <c r="B454" s="60">
        <v>229</v>
      </c>
      <c r="C454" s="61" t="s">
        <v>9</v>
      </c>
      <c r="D454" s="137">
        <f t="shared" si="15"/>
        <v>56</v>
      </c>
      <c r="E454" s="138">
        <v>135</v>
      </c>
      <c r="F454" s="138">
        <v>14</v>
      </c>
      <c r="G454" s="138">
        <v>8</v>
      </c>
      <c r="H454" s="138">
        <v>17</v>
      </c>
      <c r="I454" s="138">
        <v>79</v>
      </c>
      <c r="J454" s="138">
        <v>0</v>
      </c>
      <c r="K454" s="138">
        <v>31</v>
      </c>
      <c r="L454" s="138">
        <v>6</v>
      </c>
      <c r="M454" s="138">
        <v>0</v>
      </c>
      <c r="N454" s="138">
        <v>7</v>
      </c>
      <c r="O454" s="138">
        <v>297</v>
      </c>
      <c r="P454" s="138">
        <v>578</v>
      </c>
      <c r="Q454" s="139">
        <f t="shared" si="17"/>
        <v>0.51384083044982698</v>
      </c>
    </row>
    <row r="455" spans="1:17" s="30" customFormat="1" ht="14.25" customHeight="1" x14ac:dyDescent="0.25">
      <c r="A455" s="65">
        <v>326</v>
      </c>
      <c r="B455" s="66">
        <v>230</v>
      </c>
      <c r="C455" s="67" t="s">
        <v>126</v>
      </c>
      <c r="D455" s="140">
        <f t="shared" si="15"/>
        <v>82</v>
      </c>
      <c r="E455" s="141">
        <v>127</v>
      </c>
      <c r="F455" s="141">
        <v>6</v>
      </c>
      <c r="G455" s="141">
        <v>5</v>
      </c>
      <c r="H455" s="141">
        <v>21</v>
      </c>
      <c r="I455" s="141">
        <v>45</v>
      </c>
      <c r="J455" s="141">
        <v>2</v>
      </c>
      <c r="K455" s="141">
        <v>25</v>
      </c>
      <c r="L455" s="141">
        <v>8</v>
      </c>
      <c r="M455" s="141">
        <v>0</v>
      </c>
      <c r="N455" s="141">
        <v>12</v>
      </c>
      <c r="O455" s="141">
        <v>251</v>
      </c>
      <c r="P455" s="141">
        <v>435</v>
      </c>
      <c r="Q455" s="142">
        <f t="shared" si="17"/>
        <v>0.57701149425287357</v>
      </c>
    </row>
    <row r="456" spans="1:17" s="30" customFormat="1" ht="14.25" customHeight="1" x14ac:dyDescent="0.25">
      <c r="A456" s="59" t="s">
        <v>260</v>
      </c>
      <c r="B456" s="60">
        <v>230</v>
      </c>
      <c r="C456" s="61" t="s">
        <v>9</v>
      </c>
      <c r="D456" s="137">
        <f t="shared" si="15"/>
        <v>82</v>
      </c>
      <c r="E456" s="138">
        <v>127</v>
      </c>
      <c r="F456" s="138">
        <v>6</v>
      </c>
      <c r="G456" s="138">
        <v>5</v>
      </c>
      <c r="H456" s="138">
        <v>21</v>
      </c>
      <c r="I456" s="138">
        <v>45</v>
      </c>
      <c r="J456" s="138">
        <v>2</v>
      </c>
      <c r="K456" s="138">
        <v>25</v>
      </c>
      <c r="L456" s="138">
        <v>8</v>
      </c>
      <c r="M456" s="138">
        <v>0</v>
      </c>
      <c r="N456" s="138">
        <v>12</v>
      </c>
      <c r="O456" s="138">
        <v>251</v>
      </c>
      <c r="P456" s="138">
        <v>435</v>
      </c>
      <c r="Q456" s="139">
        <f t="shared" si="17"/>
        <v>0.57701149425287357</v>
      </c>
    </row>
    <row r="457" spans="1:17" s="30" customFormat="1" ht="14.25" customHeight="1" x14ac:dyDescent="0.25">
      <c r="A457" s="65">
        <v>327</v>
      </c>
      <c r="B457" s="66">
        <v>231</v>
      </c>
      <c r="C457" s="67" t="s">
        <v>126</v>
      </c>
      <c r="D457" s="140">
        <f t="shared" ref="D457:D520" si="18">(LARGE(E457:N457,1)-LARGE(E457:N457,2))</f>
        <v>31</v>
      </c>
      <c r="E457" s="141">
        <v>128</v>
      </c>
      <c r="F457" s="141">
        <v>14</v>
      </c>
      <c r="G457" s="141">
        <v>9</v>
      </c>
      <c r="H457" s="141">
        <v>28</v>
      </c>
      <c r="I457" s="141">
        <v>97</v>
      </c>
      <c r="J457" s="141">
        <v>2</v>
      </c>
      <c r="K457" s="141">
        <v>17</v>
      </c>
      <c r="L457" s="141">
        <v>6</v>
      </c>
      <c r="M457" s="141">
        <v>0</v>
      </c>
      <c r="N457" s="141">
        <v>3</v>
      </c>
      <c r="O457" s="141">
        <v>304</v>
      </c>
      <c r="P457" s="141">
        <v>633</v>
      </c>
      <c r="Q457" s="142">
        <f t="shared" si="17"/>
        <v>0.48025276461295419</v>
      </c>
    </row>
    <row r="458" spans="1:17" s="30" customFormat="1" ht="14.25" customHeight="1" x14ac:dyDescent="0.25">
      <c r="A458" s="59" t="s">
        <v>260</v>
      </c>
      <c r="B458" s="60">
        <v>231</v>
      </c>
      <c r="C458" s="61" t="s">
        <v>9</v>
      </c>
      <c r="D458" s="137">
        <f t="shared" si="18"/>
        <v>31</v>
      </c>
      <c r="E458" s="138">
        <v>128</v>
      </c>
      <c r="F458" s="138">
        <v>14</v>
      </c>
      <c r="G458" s="138">
        <v>9</v>
      </c>
      <c r="H458" s="138">
        <v>28</v>
      </c>
      <c r="I458" s="138">
        <v>97</v>
      </c>
      <c r="J458" s="138">
        <v>2</v>
      </c>
      <c r="K458" s="138">
        <v>17</v>
      </c>
      <c r="L458" s="138">
        <v>6</v>
      </c>
      <c r="M458" s="138">
        <v>0</v>
      </c>
      <c r="N458" s="138">
        <v>3</v>
      </c>
      <c r="O458" s="138">
        <v>304</v>
      </c>
      <c r="P458" s="138">
        <v>633</v>
      </c>
      <c r="Q458" s="139">
        <f t="shared" si="17"/>
        <v>0.48025276461295419</v>
      </c>
    </row>
    <row r="459" spans="1:17" s="30" customFormat="1" ht="14.25" customHeight="1" x14ac:dyDescent="0.25">
      <c r="A459" s="65">
        <v>328</v>
      </c>
      <c r="B459" s="66">
        <v>232</v>
      </c>
      <c r="C459" s="67" t="s">
        <v>126</v>
      </c>
      <c r="D459" s="140">
        <f t="shared" si="18"/>
        <v>93</v>
      </c>
      <c r="E459" s="141">
        <v>145</v>
      </c>
      <c r="F459" s="141">
        <v>9</v>
      </c>
      <c r="G459" s="141">
        <v>9</v>
      </c>
      <c r="H459" s="141">
        <v>16</v>
      </c>
      <c r="I459" s="141">
        <v>52</v>
      </c>
      <c r="J459" s="141">
        <v>2</v>
      </c>
      <c r="K459" s="141">
        <v>15</v>
      </c>
      <c r="L459" s="141">
        <v>4</v>
      </c>
      <c r="M459" s="141">
        <v>0</v>
      </c>
      <c r="N459" s="141">
        <v>3</v>
      </c>
      <c r="O459" s="141">
        <v>255</v>
      </c>
      <c r="P459" s="141">
        <v>448</v>
      </c>
      <c r="Q459" s="142">
        <f t="shared" si="17"/>
        <v>0.5691964285714286</v>
      </c>
    </row>
    <row r="460" spans="1:17" s="30" customFormat="1" ht="14.25" customHeight="1" x14ac:dyDescent="0.25">
      <c r="A460" s="59" t="s">
        <v>260</v>
      </c>
      <c r="B460" s="60">
        <v>232</v>
      </c>
      <c r="C460" s="61" t="s">
        <v>9</v>
      </c>
      <c r="D460" s="137">
        <f t="shared" si="18"/>
        <v>93</v>
      </c>
      <c r="E460" s="138">
        <v>145</v>
      </c>
      <c r="F460" s="138">
        <v>9</v>
      </c>
      <c r="G460" s="138">
        <v>9</v>
      </c>
      <c r="H460" s="138">
        <v>16</v>
      </c>
      <c r="I460" s="138">
        <v>52</v>
      </c>
      <c r="J460" s="138">
        <v>2</v>
      </c>
      <c r="K460" s="138">
        <v>15</v>
      </c>
      <c r="L460" s="138">
        <v>4</v>
      </c>
      <c r="M460" s="138">
        <v>0</v>
      </c>
      <c r="N460" s="138">
        <v>3</v>
      </c>
      <c r="O460" s="138">
        <v>255</v>
      </c>
      <c r="P460" s="138">
        <v>448</v>
      </c>
      <c r="Q460" s="139">
        <f t="shared" si="17"/>
        <v>0.5691964285714286</v>
      </c>
    </row>
    <row r="461" spans="1:17" s="30" customFormat="1" ht="14.25" customHeight="1" x14ac:dyDescent="0.25">
      <c r="A461" s="65">
        <v>329</v>
      </c>
      <c r="B461" s="66">
        <v>233</v>
      </c>
      <c r="C461" s="67" t="s">
        <v>126</v>
      </c>
      <c r="D461" s="140">
        <f t="shared" si="18"/>
        <v>122</v>
      </c>
      <c r="E461" s="141">
        <v>170</v>
      </c>
      <c r="F461" s="141">
        <v>10</v>
      </c>
      <c r="G461" s="141">
        <v>5</v>
      </c>
      <c r="H461" s="141">
        <v>16</v>
      </c>
      <c r="I461" s="141">
        <v>48</v>
      </c>
      <c r="J461" s="141">
        <v>2</v>
      </c>
      <c r="K461" s="141">
        <v>15</v>
      </c>
      <c r="L461" s="141">
        <v>4</v>
      </c>
      <c r="M461" s="141">
        <v>0</v>
      </c>
      <c r="N461" s="141">
        <v>1</v>
      </c>
      <c r="O461" s="141">
        <v>271</v>
      </c>
      <c r="P461" s="141">
        <v>532</v>
      </c>
      <c r="Q461" s="142">
        <f t="shared" si="17"/>
        <v>0.50939849624060152</v>
      </c>
    </row>
    <row r="462" spans="1:17" s="30" customFormat="1" ht="14.25" customHeight="1" x14ac:dyDescent="0.25">
      <c r="A462" s="71">
        <v>330</v>
      </c>
      <c r="B462" s="72">
        <v>233</v>
      </c>
      <c r="C462" s="73" t="s">
        <v>150</v>
      </c>
      <c r="D462" s="134">
        <f t="shared" si="18"/>
        <v>20</v>
      </c>
      <c r="E462" s="135">
        <v>104</v>
      </c>
      <c r="F462" s="135">
        <v>39</v>
      </c>
      <c r="G462" s="135">
        <v>12</v>
      </c>
      <c r="H462" s="135">
        <v>45</v>
      </c>
      <c r="I462" s="135">
        <v>84</v>
      </c>
      <c r="J462" s="135">
        <v>3</v>
      </c>
      <c r="K462" s="135">
        <v>41</v>
      </c>
      <c r="L462" s="135">
        <v>5</v>
      </c>
      <c r="M462" s="135">
        <v>0</v>
      </c>
      <c r="N462" s="135">
        <v>8</v>
      </c>
      <c r="O462" s="135">
        <v>341</v>
      </c>
      <c r="P462" s="135">
        <v>0</v>
      </c>
      <c r="Q462" s="136">
        <f>O462/750</f>
        <v>0.45466666666666666</v>
      </c>
    </row>
    <row r="463" spans="1:17" s="30" customFormat="1" ht="14.25" customHeight="1" x14ac:dyDescent="0.25">
      <c r="A463" s="59" t="s">
        <v>260</v>
      </c>
      <c r="B463" s="60">
        <v>233</v>
      </c>
      <c r="C463" s="61" t="s">
        <v>11</v>
      </c>
      <c r="D463" s="137">
        <f t="shared" si="18"/>
        <v>142</v>
      </c>
      <c r="E463" s="138">
        <v>274</v>
      </c>
      <c r="F463" s="138">
        <v>49</v>
      </c>
      <c r="G463" s="138">
        <v>17</v>
      </c>
      <c r="H463" s="138">
        <v>61</v>
      </c>
      <c r="I463" s="138">
        <v>132</v>
      </c>
      <c r="J463" s="138">
        <v>5</v>
      </c>
      <c r="K463" s="138">
        <v>56</v>
      </c>
      <c r="L463" s="138">
        <v>9</v>
      </c>
      <c r="M463" s="138">
        <v>0</v>
      </c>
      <c r="N463" s="138">
        <v>9</v>
      </c>
      <c r="O463" s="138">
        <v>612</v>
      </c>
      <c r="P463" s="138">
        <v>532</v>
      </c>
      <c r="Q463" s="139">
        <f t="shared" ref="Q463:Q526" si="19">O463/P463</f>
        <v>1.1503759398496241</v>
      </c>
    </row>
    <row r="464" spans="1:17" s="30" customFormat="1" ht="14.25" customHeight="1" x14ac:dyDescent="0.25">
      <c r="A464" s="71">
        <v>331</v>
      </c>
      <c r="B464" s="72">
        <v>234</v>
      </c>
      <c r="C464" s="73" t="s">
        <v>126</v>
      </c>
      <c r="D464" s="134">
        <f t="shared" si="18"/>
        <v>131</v>
      </c>
      <c r="E464" s="135">
        <v>173</v>
      </c>
      <c r="F464" s="135">
        <v>12</v>
      </c>
      <c r="G464" s="135">
        <v>4</v>
      </c>
      <c r="H464" s="135">
        <v>18</v>
      </c>
      <c r="I464" s="135">
        <v>42</v>
      </c>
      <c r="J464" s="135">
        <v>1</v>
      </c>
      <c r="K464" s="135">
        <v>6</v>
      </c>
      <c r="L464" s="135">
        <v>4</v>
      </c>
      <c r="M464" s="135">
        <v>0</v>
      </c>
      <c r="N464" s="135">
        <v>1</v>
      </c>
      <c r="O464" s="135">
        <v>261</v>
      </c>
      <c r="P464" s="135">
        <v>404</v>
      </c>
      <c r="Q464" s="136">
        <f t="shared" si="19"/>
        <v>0.64603960396039606</v>
      </c>
    </row>
    <row r="465" spans="1:17" s="30" customFormat="1" ht="14.25" customHeight="1" x14ac:dyDescent="0.25">
      <c r="A465" s="59" t="s">
        <v>260</v>
      </c>
      <c r="B465" s="60">
        <v>234</v>
      </c>
      <c r="C465" s="61" t="s">
        <v>9</v>
      </c>
      <c r="D465" s="137">
        <f t="shared" si="18"/>
        <v>131</v>
      </c>
      <c r="E465" s="138">
        <v>173</v>
      </c>
      <c r="F465" s="138">
        <v>12</v>
      </c>
      <c r="G465" s="138">
        <v>4</v>
      </c>
      <c r="H465" s="138">
        <v>18</v>
      </c>
      <c r="I465" s="138">
        <v>42</v>
      </c>
      <c r="J465" s="138">
        <v>1</v>
      </c>
      <c r="K465" s="138">
        <v>6</v>
      </c>
      <c r="L465" s="138">
        <v>4</v>
      </c>
      <c r="M465" s="138">
        <v>0</v>
      </c>
      <c r="N465" s="138">
        <v>1</v>
      </c>
      <c r="O465" s="138">
        <v>261</v>
      </c>
      <c r="P465" s="138">
        <v>404</v>
      </c>
      <c r="Q465" s="139">
        <f t="shared" si="19"/>
        <v>0.64603960396039606</v>
      </c>
    </row>
    <row r="466" spans="1:17" s="30" customFormat="1" ht="14.25" customHeight="1" x14ac:dyDescent="0.25">
      <c r="A466" s="71">
        <v>332</v>
      </c>
      <c r="B466" s="72">
        <v>235</v>
      </c>
      <c r="C466" s="73" t="s">
        <v>126</v>
      </c>
      <c r="D466" s="134">
        <f t="shared" si="18"/>
        <v>100</v>
      </c>
      <c r="E466" s="135">
        <v>156</v>
      </c>
      <c r="F466" s="135">
        <v>3</v>
      </c>
      <c r="G466" s="135">
        <v>2</v>
      </c>
      <c r="H466" s="135">
        <v>4</v>
      </c>
      <c r="I466" s="135">
        <v>56</v>
      </c>
      <c r="J466" s="135">
        <v>0</v>
      </c>
      <c r="K466" s="135">
        <v>19</v>
      </c>
      <c r="L466" s="135">
        <v>1</v>
      </c>
      <c r="M466" s="135">
        <v>0</v>
      </c>
      <c r="N466" s="135">
        <v>2</v>
      </c>
      <c r="O466" s="135">
        <v>243</v>
      </c>
      <c r="P466" s="135">
        <v>428</v>
      </c>
      <c r="Q466" s="136">
        <f t="shared" si="19"/>
        <v>0.56775700934579443</v>
      </c>
    </row>
    <row r="467" spans="1:17" s="30" customFormat="1" ht="14.25" customHeight="1" x14ac:dyDescent="0.25">
      <c r="A467" s="59" t="s">
        <v>260</v>
      </c>
      <c r="B467" s="60">
        <v>235</v>
      </c>
      <c r="C467" s="61" t="s">
        <v>9</v>
      </c>
      <c r="D467" s="137">
        <f t="shared" si="18"/>
        <v>100</v>
      </c>
      <c r="E467" s="138">
        <v>156</v>
      </c>
      <c r="F467" s="138">
        <v>3</v>
      </c>
      <c r="G467" s="138">
        <v>2</v>
      </c>
      <c r="H467" s="138">
        <v>4</v>
      </c>
      <c r="I467" s="138">
        <v>56</v>
      </c>
      <c r="J467" s="138">
        <v>0</v>
      </c>
      <c r="K467" s="138">
        <v>19</v>
      </c>
      <c r="L467" s="138">
        <v>1</v>
      </c>
      <c r="M467" s="138">
        <v>0</v>
      </c>
      <c r="N467" s="138">
        <v>2</v>
      </c>
      <c r="O467" s="138">
        <v>243</v>
      </c>
      <c r="P467" s="138">
        <v>428</v>
      </c>
      <c r="Q467" s="139">
        <f t="shared" si="19"/>
        <v>0.56775700934579443</v>
      </c>
    </row>
    <row r="468" spans="1:17" s="30" customFormat="1" ht="14.25" customHeight="1" x14ac:dyDescent="0.25">
      <c r="A468" s="71">
        <v>333</v>
      </c>
      <c r="B468" s="72">
        <v>236</v>
      </c>
      <c r="C468" s="73" t="s">
        <v>126</v>
      </c>
      <c r="D468" s="134">
        <f t="shared" si="18"/>
        <v>118</v>
      </c>
      <c r="E468" s="135">
        <v>156</v>
      </c>
      <c r="F468" s="135">
        <v>8</v>
      </c>
      <c r="G468" s="135">
        <v>4</v>
      </c>
      <c r="H468" s="135">
        <v>13</v>
      </c>
      <c r="I468" s="135">
        <v>38</v>
      </c>
      <c r="J468" s="135">
        <v>0</v>
      </c>
      <c r="K468" s="135">
        <v>25</v>
      </c>
      <c r="L468" s="135">
        <v>1</v>
      </c>
      <c r="M468" s="135">
        <v>0</v>
      </c>
      <c r="N468" s="135">
        <v>3</v>
      </c>
      <c r="O468" s="135">
        <v>248</v>
      </c>
      <c r="P468" s="135">
        <v>453</v>
      </c>
      <c r="Q468" s="136">
        <f t="shared" si="19"/>
        <v>0.54746136865342165</v>
      </c>
    </row>
    <row r="469" spans="1:17" s="30" customFormat="1" ht="14.25" customHeight="1" x14ac:dyDescent="0.25">
      <c r="A469" s="65">
        <v>334</v>
      </c>
      <c r="B469" s="66">
        <v>236</v>
      </c>
      <c r="C469" s="67" t="s">
        <v>128</v>
      </c>
      <c r="D469" s="140">
        <f t="shared" si="18"/>
        <v>119</v>
      </c>
      <c r="E469" s="141">
        <v>156</v>
      </c>
      <c r="F469" s="141">
        <v>6</v>
      </c>
      <c r="G469" s="141">
        <v>5</v>
      </c>
      <c r="H469" s="141">
        <v>13</v>
      </c>
      <c r="I469" s="141">
        <v>37</v>
      </c>
      <c r="J469" s="141">
        <v>1</v>
      </c>
      <c r="K469" s="141">
        <v>10</v>
      </c>
      <c r="L469" s="141">
        <v>4</v>
      </c>
      <c r="M469" s="141">
        <v>0</v>
      </c>
      <c r="N469" s="141">
        <v>2</v>
      </c>
      <c r="O469" s="141">
        <v>234</v>
      </c>
      <c r="P469" s="141">
        <v>453</v>
      </c>
      <c r="Q469" s="142">
        <f t="shared" si="19"/>
        <v>0.51655629139072845</v>
      </c>
    </row>
    <row r="470" spans="1:17" s="30" customFormat="1" ht="14.25" customHeight="1" x14ac:dyDescent="0.25">
      <c r="A470" s="59" t="s">
        <v>260</v>
      </c>
      <c r="B470" s="60">
        <v>236</v>
      </c>
      <c r="C470" s="61" t="s">
        <v>11</v>
      </c>
      <c r="D470" s="137">
        <f t="shared" si="18"/>
        <v>237</v>
      </c>
      <c r="E470" s="138">
        <v>312</v>
      </c>
      <c r="F470" s="138">
        <v>14</v>
      </c>
      <c r="G470" s="138">
        <v>9</v>
      </c>
      <c r="H470" s="138">
        <v>26</v>
      </c>
      <c r="I470" s="138">
        <v>75</v>
      </c>
      <c r="J470" s="138">
        <v>1</v>
      </c>
      <c r="K470" s="138">
        <v>35</v>
      </c>
      <c r="L470" s="138">
        <v>5</v>
      </c>
      <c r="M470" s="138">
        <v>0</v>
      </c>
      <c r="N470" s="138">
        <v>5</v>
      </c>
      <c r="O470" s="138">
        <v>482</v>
      </c>
      <c r="P470" s="138">
        <v>906</v>
      </c>
      <c r="Q470" s="139">
        <f t="shared" si="19"/>
        <v>0.53200883002207511</v>
      </c>
    </row>
    <row r="471" spans="1:17" s="30" customFormat="1" ht="14.25" customHeight="1" x14ac:dyDescent="0.25">
      <c r="A471" s="65">
        <v>335</v>
      </c>
      <c r="B471" s="66">
        <v>237</v>
      </c>
      <c r="C471" s="67" t="s">
        <v>126</v>
      </c>
      <c r="D471" s="140">
        <f t="shared" si="18"/>
        <v>172</v>
      </c>
      <c r="E471" s="141">
        <v>253</v>
      </c>
      <c r="F471" s="141">
        <v>13</v>
      </c>
      <c r="G471" s="141">
        <v>6</v>
      </c>
      <c r="H471" s="141">
        <v>21</v>
      </c>
      <c r="I471" s="141">
        <v>81</v>
      </c>
      <c r="J471" s="141">
        <v>0</v>
      </c>
      <c r="K471" s="141">
        <v>25</v>
      </c>
      <c r="L471" s="141">
        <v>0</v>
      </c>
      <c r="M471" s="141">
        <v>0</v>
      </c>
      <c r="N471" s="141">
        <v>7</v>
      </c>
      <c r="O471" s="141">
        <v>406</v>
      </c>
      <c r="P471" s="141">
        <v>693</v>
      </c>
      <c r="Q471" s="142">
        <f t="shared" si="19"/>
        <v>0.58585858585858586</v>
      </c>
    </row>
    <row r="472" spans="1:17" s="30" customFormat="1" ht="14.25" customHeight="1" x14ac:dyDescent="0.25">
      <c r="A472" s="71">
        <v>336</v>
      </c>
      <c r="B472" s="72">
        <v>237</v>
      </c>
      <c r="C472" s="73" t="s">
        <v>128</v>
      </c>
      <c r="D472" s="134">
        <f t="shared" si="18"/>
        <v>167</v>
      </c>
      <c r="E472" s="135">
        <v>245</v>
      </c>
      <c r="F472" s="135">
        <v>13</v>
      </c>
      <c r="G472" s="135">
        <v>6</v>
      </c>
      <c r="H472" s="135">
        <v>29</v>
      </c>
      <c r="I472" s="135">
        <v>78</v>
      </c>
      <c r="J472" s="135">
        <v>1</v>
      </c>
      <c r="K472" s="135">
        <v>37</v>
      </c>
      <c r="L472" s="135">
        <v>4</v>
      </c>
      <c r="M472" s="135">
        <v>0</v>
      </c>
      <c r="N472" s="135">
        <v>1</v>
      </c>
      <c r="O472" s="135">
        <v>414</v>
      </c>
      <c r="P472" s="135">
        <v>693</v>
      </c>
      <c r="Q472" s="136">
        <f t="shared" si="19"/>
        <v>0.59740259740259738</v>
      </c>
    </row>
    <row r="473" spans="1:17" s="30" customFormat="1" ht="14.25" customHeight="1" x14ac:dyDescent="0.25">
      <c r="A473" s="65">
        <v>337</v>
      </c>
      <c r="B473" s="66">
        <v>237</v>
      </c>
      <c r="C473" s="67" t="s">
        <v>129</v>
      </c>
      <c r="D473" s="140">
        <f t="shared" si="18"/>
        <v>121</v>
      </c>
      <c r="E473" s="141">
        <v>213</v>
      </c>
      <c r="F473" s="141">
        <v>11</v>
      </c>
      <c r="G473" s="141">
        <v>11</v>
      </c>
      <c r="H473" s="141">
        <v>25</v>
      </c>
      <c r="I473" s="141">
        <v>92</v>
      </c>
      <c r="J473" s="141">
        <v>0</v>
      </c>
      <c r="K473" s="141">
        <v>19</v>
      </c>
      <c r="L473" s="141">
        <v>1</v>
      </c>
      <c r="M473" s="141">
        <v>0</v>
      </c>
      <c r="N473" s="141">
        <v>2</v>
      </c>
      <c r="O473" s="141">
        <v>374</v>
      </c>
      <c r="P473" s="141">
        <v>692</v>
      </c>
      <c r="Q473" s="142">
        <f t="shared" si="19"/>
        <v>0.54046242774566478</v>
      </c>
    </row>
    <row r="474" spans="1:17" s="30" customFormat="1" ht="14.25" customHeight="1" x14ac:dyDescent="0.25">
      <c r="A474" s="59" t="s">
        <v>260</v>
      </c>
      <c r="B474" s="60">
        <v>237</v>
      </c>
      <c r="C474" s="61" t="s">
        <v>12</v>
      </c>
      <c r="D474" s="137">
        <f t="shared" si="18"/>
        <v>460</v>
      </c>
      <c r="E474" s="138">
        <v>711</v>
      </c>
      <c r="F474" s="138">
        <v>37</v>
      </c>
      <c r="G474" s="138">
        <v>23</v>
      </c>
      <c r="H474" s="138">
        <v>75</v>
      </c>
      <c r="I474" s="138">
        <v>251</v>
      </c>
      <c r="J474" s="138">
        <v>1</v>
      </c>
      <c r="K474" s="138">
        <v>81</v>
      </c>
      <c r="L474" s="138">
        <v>5</v>
      </c>
      <c r="M474" s="138">
        <v>0</v>
      </c>
      <c r="N474" s="138">
        <v>10</v>
      </c>
      <c r="O474" s="138">
        <v>1194</v>
      </c>
      <c r="P474" s="138">
        <v>2078</v>
      </c>
      <c r="Q474" s="139">
        <f t="shared" si="19"/>
        <v>0.57459095283926853</v>
      </c>
    </row>
    <row r="475" spans="1:17" s="30" customFormat="1" ht="14.25" customHeight="1" x14ac:dyDescent="0.25">
      <c r="A475" s="65">
        <v>338</v>
      </c>
      <c r="B475" s="66">
        <v>238</v>
      </c>
      <c r="C475" s="67" t="s">
        <v>126</v>
      </c>
      <c r="D475" s="140">
        <f t="shared" si="18"/>
        <v>132</v>
      </c>
      <c r="E475" s="141">
        <v>215</v>
      </c>
      <c r="F475" s="141">
        <v>23</v>
      </c>
      <c r="G475" s="141">
        <v>7</v>
      </c>
      <c r="H475" s="141">
        <v>33</v>
      </c>
      <c r="I475" s="141">
        <v>83</v>
      </c>
      <c r="J475" s="141">
        <v>0</v>
      </c>
      <c r="K475" s="141">
        <v>26</v>
      </c>
      <c r="L475" s="141">
        <v>7</v>
      </c>
      <c r="M475" s="141">
        <v>3</v>
      </c>
      <c r="N475" s="141">
        <v>2</v>
      </c>
      <c r="O475" s="141">
        <v>399</v>
      </c>
      <c r="P475" s="141">
        <v>696</v>
      </c>
      <c r="Q475" s="142">
        <f t="shared" si="19"/>
        <v>0.57327586206896552</v>
      </c>
    </row>
    <row r="476" spans="1:17" s="30" customFormat="1" ht="14.25" customHeight="1" x14ac:dyDescent="0.25">
      <c r="A476" s="71">
        <v>339</v>
      </c>
      <c r="B476" s="72">
        <v>238</v>
      </c>
      <c r="C476" s="73" t="s">
        <v>128</v>
      </c>
      <c r="D476" s="134">
        <f t="shared" si="18"/>
        <v>100</v>
      </c>
      <c r="E476" s="135">
        <v>194</v>
      </c>
      <c r="F476" s="135">
        <v>30</v>
      </c>
      <c r="G476" s="135">
        <v>9</v>
      </c>
      <c r="H476" s="135">
        <v>32</v>
      </c>
      <c r="I476" s="135">
        <v>94</v>
      </c>
      <c r="J476" s="135">
        <v>0</v>
      </c>
      <c r="K476" s="135">
        <v>18</v>
      </c>
      <c r="L476" s="135">
        <v>3</v>
      </c>
      <c r="M476" s="135">
        <v>0</v>
      </c>
      <c r="N476" s="135">
        <v>6</v>
      </c>
      <c r="O476" s="135">
        <v>386</v>
      </c>
      <c r="P476" s="135">
        <v>695</v>
      </c>
      <c r="Q476" s="136">
        <f t="shared" si="19"/>
        <v>0.55539568345323742</v>
      </c>
    </row>
    <row r="477" spans="1:17" s="30" customFormat="1" ht="14.25" customHeight="1" x14ac:dyDescent="0.25">
      <c r="A477" s="77" t="s">
        <v>260</v>
      </c>
      <c r="B477" s="78">
        <v>238</v>
      </c>
      <c r="C477" s="79" t="s">
        <v>11</v>
      </c>
      <c r="D477" s="143">
        <f t="shared" si="18"/>
        <v>232</v>
      </c>
      <c r="E477" s="144">
        <v>409</v>
      </c>
      <c r="F477" s="144">
        <v>53</v>
      </c>
      <c r="G477" s="144">
        <v>16</v>
      </c>
      <c r="H477" s="144">
        <v>65</v>
      </c>
      <c r="I477" s="144">
        <v>177</v>
      </c>
      <c r="J477" s="144">
        <v>0</v>
      </c>
      <c r="K477" s="144">
        <v>44</v>
      </c>
      <c r="L477" s="144">
        <v>10</v>
      </c>
      <c r="M477" s="145">
        <v>3</v>
      </c>
      <c r="N477" s="144">
        <v>8</v>
      </c>
      <c r="O477" s="145">
        <v>785</v>
      </c>
      <c r="P477" s="145">
        <v>1391</v>
      </c>
      <c r="Q477" s="146">
        <f t="shared" si="19"/>
        <v>0.56434219985621858</v>
      </c>
    </row>
    <row r="478" spans="1:17" s="30" customFormat="1" ht="14.85" customHeight="1" x14ac:dyDescent="0.25">
      <c r="A478" s="104">
        <v>340</v>
      </c>
      <c r="B478" s="105">
        <v>239</v>
      </c>
      <c r="C478" s="106" t="s">
        <v>126</v>
      </c>
      <c r="D478" s="134">
        <f t="shared" si="18"/>
        <v>69</v>
      </c>
      <c r="E478" s="135">
        <v>122</v>
      </c>
      <c r="F478" s="135">
        <v>15</v>
      </c>
      <c r="G478" s="135">
        <v>2</v>
      </c>
      <c r="H478" s="135">
        <v>14</v>
      </c>
      <c r="I478" s="135">
        <v>53</v>
      </c>
      <c r="J478" s="135">
        <v>3</v>
      </c>
      <c r="K478" s="135">
        <v>16</v>
      </c>
      <c r="L478" s="135">
        <v>3</v>
      </c>
      <c r="M478" s="147">
        <v>0</v>
      </c>
      <c r="N478" s="135">
        <v>9</v>
      </c>
      <c r="O478" s="147">
        <v>237</v>
      </c>
      <c r="P478" s="147">
        <v>393</v>
      </c>
      <c r="Q478" s="148">
        <f t="shared" si="19"/>
        <v>0.60305343511450382</v>
      </c>
    </row>
    <row r="479" spans="1:17" s="30" customFormat="1" ht="14.85" customHeight="1" x14ac:dyDescent="0.25">
      <c r="A479" s="65">
        <v>341</v>
      </c>
      <c r="B479" s="66">
        <v>239</v>
      </c>
      <c r="C479" s="67" t="s">
        <v>128</v>
      </c>
      <c r="D479" s="140">
        <f t="shared" si="18"/>
        <v>81</v>
      </c>
      <c r="E479" s="141">
        <v>120</v>
      </c>
      <c r="F479" s="141">
        <v>25</v>
      </c>
      <c r="G479" s="141">
        <v>4</v>
      </c>
      <c r="H479" s="141">
        <v>29</v>
      </c>
      <c r="I479" s="141">
        <v>39</v>
      </c>
      <c r="J479" s="141">
        <v>2</v>
      </c>
      <c r="K479" s="141">
        <v>17</v>
      </c>
      <c r="L479" s="141">
        <v>6</v>
      </c>
      <c r="M479" s="141">
        <v>0</v>
      </c>
      <c r="N479" s="141">
        <v>3</v>
      </c>
      <c r="O479" s="141">
        <v>245</v>
      </c>
      <c r="P479" s="141">
        <v>392</v>
      </c>
      <c r="Q479" s="142">
        <f t="shared" si="19"/>
        <v>0.625</v>
      </c>
    </row>
    <row r="480" spans="1:17" s="30" customFormat="1" ht="14.85" customHeight="1" x14ac:dyDescent="0.25">
      <c r="A480" s="59" t="s">
        <v>260</v>
      </c>
      <c r="B480" s="60">
        <v>239</v>
      </c>
      <c r="C480" s="61" t="s">
        <v>11</v>
      </c>
      <c r="D480" s="137">
        <f t="shared" si="18"/>
        <v>150</v>
      </c>
      <c r="E480" s="138">
        <v>242</v>
      </c>
      <c r="F480" s="138">
        <v>40</v>
      </c>
      <c r="G480" s="138">
        <v>6</v>
      </c>
      <c r="H480" s="138">
        <v>43</v>
      </c>
      <c r="I480" s="138">
        <v>92</v>
      </c>
      <c r="J480" s="138">
        <v>5</v>
      </c>
      <c r="K480" s="138">
        <v>33</v>
      </c>
      <c r="L480" s="138">
        <v>9</v>
      </c>
      <c r="M480" s="138">
        <v>0</v>
      </c>
      <c r="N480" s="138">
        <v>12</v>
      </c>
      <c r="O480" s="138">
        <v>482</v>
      </c>
      <c r="P480" s="138">
        <v>785</v>
      </c>
      <c r="Q480" s="139">
        <f t="shared" si="19"/>
        <v>0.61401273885350316</v>
      </c>
    </row>
    <row r="481" spans="1:17" s="30" customFormat="1" ht="14.85" customHeight="1" x14ac:dyDescent="0.25">
      <c r="A481" s="65">
        <v>342</v>
      </c>
      <c r="B481" s="66">
        <v>240</v>
      </c>
      <c r="C481" s="67" t="s">
        <v>126</v>
      </c>
      <c r="D481" s="140">
        <f t="shared" si="18"/>
        <v>201</v>
      </c>
      <c r="E481" s="141">
        <v>256</v>
      </c>
      <c r="F481" s="141">
        <v>15</v>
      </c>
      <c r="G481" s="141">
        <v>7</v>
      </c>
      <c r="H481" s="141">
        <v>25</v>
      </c>
      <c r="I481" s="141">
        <v>55</v>
      </c>
      <c r="J481" s="141">
        <v>0</v>
      </c>
      <c r="K481" s="141">
        <v>27</v>
      </c>
      <c r="L481" s="141">
        <v>1</v>
      </c>
      <c r="M481" s="141">
        <v>0</v>
      </c>
      <c r="N481" s="141">
        <v>7</v>
      </c>
      <c r="O481" s="141">
        <v>393</v>
      </c>
      <c r="P481" s="141">
        <v>609</v>
      </c>
      <c r="Q481" s="142">
        <f t="shared" si="19"/>
        <v>0.64532019704433496</v>
      </c>
    </row>
    <row r="482" spans="1:17" s="30" customFormat="1" ht="14.85" customHeight="1" x14ac:dyDescent="0.25">
      <c r="A482" s="59" t="s">
        <v>260</v>
      </c>
      <c r="B482" s="60">
        <v>240</v>
      </c>
      <c r="C482" s="61" t="s">
        <v>9</v>
      </c>
      <c r="D482" s="137">
        <f t="shared" si="18"/>
        <v>201</v>
      </c>
      <c r="E482" s="138">
        <v>256</v>
      </c>
      <c r="F482" s="138">
        <v>15</v>
      </c>
      <c r="G482" s="138">
        <v>7</v>
      </c>
      <c r="H482" s="138">
        <v>25</v>
      </c>
      <c r="I482" s="138">
        <v>55</v>
      </c>
      <c r="J482" s="138">
        <v>0</v>
      </c>
      <c r="K482" s="138">
        <v>27</v>
      </c>
      <c r="L482" s="138">
        <v>1</v>
      </c>
      <c r="M482" s="138">
        <v>0</v>
      </c>
      <c r="N482" s="138">
        <v>7</v>
      </c>
      <c r="O482" s="138">
        <v>393</v>
      </c>
      <c r="P482" s="138">
        <v>609</v>
      </c>
      <c r="Q482" s="139">
        <f t="shared" si="19"/>
        <v>0.64532019704433496</v>
      </c>
    </row>
    <row r="483" spans="1:17" s="30" customFormat="1" ht="14.85" customHeight="1" x14ac:dyDescent="0.25">
      <c r="A483" s="65">
        <v>343</v>
      </c>
      <c r="B483" s="66">
        <v>241</v>
      </c>
      <c r="C483" s="67" t="s">
        <v>126</v>
      </c>
      <c r="D483" s="140">
        <f t="shared" si="18"/>
        <v>47</v>
      </c>
      <c r="E483" s="141">
        <v>111</v>
      </c>
      <c r="F483" s="141">
        <v>23</v>
      </c>
      <c r="G483" s="141">
        <v>6</v>
      </c>
      <c r="H483" s="141">
        <v>29</v>
      </c>
      <c r="I483" s="141">
        <v>64</v>
      </c>
      <c r="J483" s="141">
        <v>1</v>
      </c>
      <c r="K483" s="141">
        <v>10</v>
      </c>
      <c r="L483" s="141">
        <v>3</v>
      </c>
      <c r="M483" s="141">
        <v>0</v>
      </c>
      <c r="N483" s="141">
        <v>4</v>
      </c>
      <c r="O483" s="141">
        <v>251</v>
      </c>
      <c r="P483" s="141">
        <v>541</v>
      </c>
      <c r="Q483" s="142">
        <f t="shared" si="19"/>
        <v>0.46395563770794823</v>
      </c>
    </row>
    <row r="484" spans="1:17" s="30" customFormat="1" ht="14.85" customHeight="1" x14ac:dyDescent="0.25">
      <c r="A484" s="59" t="s">
        <v>260</v>
      </c>
      <c r="B484" s="60">
        <v>241</v>
      </c>
      <c r="C484" s="61" t="s">
        <v>9</v>
      </c>
      <c r="D484" s="137">
        <f t="shared" si="18"/>
        <v>47</v>
      </c>
      <c r="E484" s="138">
        <v>111</v>
      </c>
      <c r="F484" s="138">
        <v>23</v>
      </c>
      <c r="G484" s="138">
        <v>6</v>
      </c>
      <c r="H484" s="138">
        <v>29</v>
      </c>
      <c r="I484" s="138">
        <v>64</v>
      </c>
      <c r="J484" s="138">
        <v>1</v>
      </c>
      <c r="K484" s="138">
        <v>10</v>
      </c>
      <c r="L484" s="138">
        <v>3</v>
      </c>
      <c r="M484" s="138">
        <v>0</v>
      </c>
      <c r="N484" s="138">
        <v>4</v>
      </c>
      <c r="O484" s="138">
        <v>251</v>
      </c>
      <c r="P484" s="138">
        <v>541</v>
      </c>
      <c r="Q484" s="139">
        <f t="shared" si="19"/>
        <v>0.46395563770794823</v>
      </c>
    </row>
    <row r="485" spans="1:17" s="30" customFormat="1" ht="14.85" customHeight="1" x14ac:dyDescent="0.25">
      <c r="A485" s="65">
        <v>344</v>
      </c>
      <c r="B485" s="66">
        <v>242</v>
      </c>
      <c r="C485" s="67" t="s">
        <v>126</v>
      </c>
      <c r="D485" s="140">
        <f t="shared" si="18"/>
        <v>113</v>
      </c>
      <c r="E485" s="141">
        <v>183</v>
      </c>
      <c r="F485" s="141">
        <v>23</v>
      </c>
      <c r="G485" s="141">
        <v>10</v>
      </c>
      <c r="H485" s="141">
        <v>35</v>
      </c>
      <c r="I485" s="141">
        <v>70</v>
      </c>
      <c r="J485" s="141">
        <v>1</v>
      </c>
      <c r="K485" s="141">
        <v>19</v>
      </c>
      <c r="L485" s="141">
        <v>4</v>
      </c>
      <c r="M485" s="141">
        <v>0</v>
      </c>
      <c r="N485" s="141">
        <v>1</v>
      </c>
      <c r="O485" s="141">
        <v>346</v>
      </c>
      <c r="P485" s="141">
        <v>652</v>
      </c>
      <c r="Q485" s="142">
        <f t="shared" si="19"/>
        <v>0.53067484662576692</v>
      </c>
    </row>
    <row r="486" spans="1:17" s="30" customFormat="1" ht="14.85" customHeight="1" x14ac:dyDescent="0.25">
      <c r="A486" s="59" t="s">
        <v>260</v>
      </c>
      <c r="B486" s="60">
        <v>242</v>
      </c>
      <c r="C486" s="61" t="s">
        <v>9</v>
      </c>
      <c r="D486" s="137">
        <f t="shared" si="18"/>
        <v>113</v>
      </c>
      <c r="E486" s="138">
        <v>183</v>
      </c>
      <c r="F486" s="138">
        <v>23</v>
      </c>
      <c r="G486" s="138">
        <v>10</v>
      </c>
      <c r="H486" s="138">
        <v>35</v>
      </c>
      <c r="I486" s="138">
        <v>70</v>
      </c>
      <c r="J486" s="138">
        <v>1</v>
      </c>
      <c r="K486" s="138">
        <v>19</v>
      </c>
      <c r="L486" s="138">
        <v>4</v>
      </c>
      <c r="M486" s="138">
        <v>0</v>
      </c>
      <c r="N486" s="138">
        <v>1</v>
      </c>
      <c r="O486" s="138">
        <v>346</v>
      </c>
      <c r="P486" s="138">
        <v>652</v>
      </c>
      <c r="Q486" s="139">
        <f t="shared" si="19"/>
        <v>0.53067484662576692</v>
      </c>
    </row>
    <row r="487" spans="1:17" s="30" customFormat="1" ht="14.85" customHeight="1" x14ac:dyDescent="0.25">
      <c r="A487" s="65">
        <v>345</v>
      </c>
      <c r="B487" s="66">
        <v>243</v>
      </c>
      <c r="C487" s="67" t="s">
        <v>126</v>
      </c>
      <c r="D487" s="140">
        <f t="shared" si="18"/>
        <v>78</v>
      </c>
      <c r="E487" s="141">
        <v>141</v>
      </c>
      <c r="F487" s="141">
        <v>20</v>
      </c>
      <c r="G487" s="141">
        <v>1</v>
      </c>
      <c r="H487" s="141">
        <v>26</v>
      </c>
      <c r="I487" s="141">
        <v>63</v>
      </c>
      <c r="J487" s="141">
        <v>1</v>
      </c>
      <c r="K487" s="141">
        <v>14</v>
      </c>
      <c r="L487" s="141">
        <v>3</v>
      </c>
      <c r="M487" s="141">
        <v>0</v>
      </c>
      <c r="N487" s="141">
        <v>3</v>
      </c>
      <c r="O487" s="141">
        <v>272</v>
      </c>
      <c r="P487" s="141">
        <v>461</v>
      </c>
      <c r="Q487" s="142">
        <f t="shared" si="19"/>
        <v>0.59002169197396959</v>
      </c>
    </row>
    <row r="488" spans="1:17" s="30" customFormat="1" ht="14.85" customHeight="1" x14ac:dyDescent="0.25">
      <c r="A488" s="71">
        <v>346</v>
      </c>
      <c r="B488" s="72">
        <v>243</v>
      </c>
      <c r="C488" s="73" t="s">
        <v>128</v>
      </c>
      <c r="D488" s="134">
        <f t="shared" si="18"/>
        <v>86</v>
      </c>
      <c r="E488" s="135">
        <v>132</v>
      </c>
      <c r="F488" s="135">
        <v>6</v>
      </c>
      <c r="G488" s="135">
        <v>11</v>
      </c>
      <c r="H488" s="135">
        <v>21</v>
      </c>
      <c r="I488" s="135">
        <v>46</v>
      </c>
      <c r="J488" s="135">
        <v>2</v>
      </c>
      <c r="K488" s="135">
        <v>25</v>
      </c>
      <c r="L488" s="135">
        <v>5</v>
      </c>
      <c r="M488" s="135">
        <v>0</v>
      </c>
      <c r="N488" s="135">
        <v>1</v>
      </c>
      <c r="O488" s="135">
        <v>249</v>
      </c>
      <c r="P488" s="135">
        <v>460</v>
      </c>
      <c r="Q488" s="136">
        <f t="shared" si="19"/>
        <v>0.54130434782608694</v>
      </c>
    </row>
    <row r="489" spans="1:17" s="30" customFormat="1" ht="14.85" customHeight="1" x14ac:dyDescent="0.25">
      <c r="A489" s="59" t="s">
        <v>260</v>
      </c>
      <c r="B489" s="60">
        <v>243</v>
      </c>
      <c r="C489" s="61" t="s">
        <v>11</v>
      </c>
      <c r="D489" s="137">
        <f t="shared" si="18"/>
        <v>164</v>
      </c>
      <c r="E489" s="138">
        <v>273</v>
      </c>
      <c r="F489" s="138">
        <v>26</v>
      </c>
      <c r="G489" s="138">
        <v>12</v>
      </c>
      <c r="H489" s="138">
        <v>47</v>
      </c>
      <c r="I489" s="138">
        <v>109</v>
      </c>
      <c r="J489" s="138">
        <v>3</v>
      </c>
      <c r="K489" s="138">
        <v>39</v>
      </c>
      <c r="L489" s="138">
        <v>8</v>
      </c>
      <c r="M489" s="138">
        <v>0</v>
      </c>
      <c r="N489" s="138">
        <v>4</v>
      </c>
      <c r="O489" s="138">
        <v>521</v>
      </c>
      <c r="P489" s="138">
        <v>921</v>
      </c>
      <c r="Q489" s="139">
        <f t="shared" si="19"/>
        <v>0.56568946796959829</v>
      </c>
    </row>
    <row r="490" spans="1:17" s="30" customFormat="1" ht="14.85" customHeight="1" x14ac:dyDescent="0.25">
      <c r="A490" s="71">
        <v>347</v>
      </c>
      <c r="B490" s="72">
        <v>244</v>
      </c>
      <c r="C490" s="73" t="s">
        <v>126</v>
      </c>
      <c r="D490" s="134">
        <f t="shared" si="18"/>
        <v>67</v>
      </c>
      <c r="E490" s="135">
        <v>115</v>
      </c>
      <c r="F490" s="135">
        <v>15</v>
      </c>
      <c r="G490" s="135">
        <v>7</v>
      </c>
      <c r="H490" s="135">
        <v>32</v>
      </c>
      <c r="I490" s="135">
        <v>48</v>
      </c>
      <c r="J490" s="135">
        <v>2</v>
      </c>
      <c r="K490" s="135">
        <v>36</v>
      </c>
      <c r="L490" s="135">
        <v>3</v>
      </c>
      <c r="M490" s="135">
        <v>0</v>
      </c>
      <c r="N490" s="135">
        <v>7</v>
      </c>
      <c r="O490" s="135">
        <v>265</v>
      </c>
      <c r="P490" s="135">
        <v>575</v>
      </c>
      <c r="Q490" s="136">
        <f t="shared" si="19"/>
        <v>0.46086956521739131</v>
      </c>
    </row>
    <row r="491" spans="1:17" s="30" customFormat="1" ht="14.85" customHeight="1" x14ac:dyDescent="0.25">
      <c r="A491" s="59" t="s">
        <v>260</v>
      </c>
      <c r="B491" s="60">
        <v>244</v>
      </c>
      <c r="C491" s="61" t="s">
        <v>9</v>
      </c>
      <c r="D491" s="137">
        <f t="shared" si="18"/>
        <v>67</v>
      </c>
      <c r="E491" s="138">
        <v>115</v>
      </c>
      <c r="F491" s="138">
        <v>15</v>
      </c>
      <c r="G491" s="138">
        <v>7</v>
      </c>
      <c r="H491" s="138">
        <v>32</v>
      </c>
      <c r="I491" s="138">
        <v>48</v>
      </c>
      <c r="J491" s="138">
        <v>2</v>
      </c>
      <c r="K491" s="138">
        <v>36</v>
      </c>
      <c r="L491" s="138">
        <v>3</v>
      </c>
      <c r="M491" s="138">
        <v>0</v>
      </c>
      <c r="N491" s="138">
        <v>7</v>
      </c>
      <c r="O491" s="138">
        <v>265</v>
      </c>
      <c r="P491" s="138">
        <v>575</v>
      </c>
      <c r="Q491" s="139">
        <f t="shared" si="19"/>
        <v>0.46086956521739131</v>
      </c>
    </row>
    <row r="492" spans="1:17" s="30" customFormat="1" ht="14.85" customHeight="1" x14ac:dyDescent="0.25">
      <c r="A492" s="71">
        <v>348</v>
      </c>
      <c r="B492" s="72">
        <v>245</v>
      </c>
      <c r="C492" s="73" t="s">
        <v>126</v>
      </c>
      <c r="D492" s="134">
        <f t="shared" si="18"/>
        <v>28</v>
      </c>
      <c r="E492" s="135">
        <v>79</v>
      </c>
      <c r="F492" s="135">
        <v>10</v>
      </c>
      <c r="G492" s="135">
        <v>3</v>
      </c>
      <c r="H492" s="135">
        <v>28</v>
      </c>
      <c r="I492" s="135">
        <v>51</v>
      </c>
      <c r="J492" s="135">
        <v>1</v>
      </c>
      <c r="K492" s="135">
        <v>18</v>
      </c>
      <c r="L492" s="135">
        <v>6</v>
      </c>
      <c r="M492" s="135">
        <v>0</v>
      </c>
      <c r="N492" s="135">
        <v>5</v>
      </c>
      <c r="O492" s="135">
        <v>201</v>
      </c>
      <c r="P492" s="135">
        <v>441</v>
      </c>
      <c r="Q492" s="136">
        <f t="shared" si="19"/>
        <v>0.45578231292517007</v>
      </c>
    </row>
    <row r="493" spans="1:17" s="30" customFormat="1" ht="14.85" customHeight="1" x14ac:dyDescent="0.25">
      <c r="A493" s="65">
        <v>349</v>
      </c>
      <c r="B493" s="66">
        <v>245</v>
      </c>
      <c r="C493" s="67" t="s">
        <v>128</v>
      </c>
      <c r="D493" s="140">
        <f t="shared" si="18"/>
        <v>17</v>
      </c>
      <c r="E493" s="141">
        <v>79</v>
      </c>
      <c r="F493" s="141">
        <v>14</v>
      </c>
      <c r="G493" s="141">
        <v>5</v>
      </c>
      <c r="H493" s="141">
        <v>23</v>
      </c>
      <c r="I493" s="141">
        <v>62</v>
      </c>
      <c r="J493" s="141">
        <v>0</v>
      </c>
      <c r="K493" s="141">
        <v>16</v>
      </c>
      <c r="L493" s="141">
        <v>3</v>
      </c>
      <c r="M493" s="141">
        <v>0</v>
      </c>
      <c r="N493" s="141">
        <v>8</v>
      </c>
      <c r="O493" s="141">
        <v>210</v>
      </c>
      <c r="P493" s="141">
        <v>441</v>
      </c>
      <c r="Q493" s="142">
        <f t="shared" si="19"/>
        <v>0.47619047619047616</v>
      </c>
    </row>
    <row r="494" spans="1:17" s="30" customFormat="1" ht="14.85" customHeight="1" x14ac:dyDescent="0.25">
      <c r="A494" s="59" t="s">
        <v>260</v>
      </c>
      <c r="B494" s="60">
        <v>245</v>
      </c>
      <c r="C494" s="61" t="s">
        <v>11</v>
      </c>
      <c r="D494" s="137">
        <f t="shared" si="18"/>
        <v>45</v>
      </c>
      <c r="E494" s="138">
        <v>158</v>
      </c>
      <c r="F494" s="138">
        <v>24</v>
      </c>
      <c r="G494" s="138">
        <v>8</v>
      </c>
      <c r="H494" s="138">
        <v>51</v>
      </c>
      <c r="I494" s="138">
        <v>113</v>
      </c>
      <c r="J494" s="138">
        <v>1</v>
      </c>
      <c r="K494" s="138">
        <v>34</v>
      </c>
      <c r="L494" s="138">
        <v>9</v>
      </c>
      <c r="M494" s="138">
        <v>0</v>
      </c>
      <c r="N494" s="138">
        <v>13</v>
      </c>
      <c r="O494" s="138">
        <v>411</v>
      </c>
      <c r="P494" s="138">
        <v>882</v>
      </c>
      <c r="Q494" s="139">
        <f t="shared" si="19"/>
        <v>0.46598639455782315</v>
      </c>
    </row>
    <row r="495" spans="1:17" s="30" customFormat="1" ht="14.85" customHeight="1" x14ac:dyDescent="0.25">
      <c r="A495" s="65">
        <v>350</v>
      </c>
      <c r="B495" s="66">
        <v>246</v>
      </c>
      <c r="C495" s="67" t="s">
        <v>126</v>
      </c>
      <c r="D495" s="140">
        <f t="shared" si="18"/>
        <v>54</v>
      </c>
      <c r="E495" s="141">
        <v>108</v>
      </c>
      <c r="F495" s="141">
        <v>18</v>
      </c>
      <c r="G495" s="141">
        <v>11</v>
      </c>
      <c r="H495" s="141">
        <v>27</v>
      </c>
      <c r="I495" s="141">
        <v>54</v>
      </c>
      <c r="J495" s="141">
        <v>1</v>
      </c>
      <c r="K495" s="141">
        <v>29</v>
      </c>
      <c r="L495" s="141">
        <v>1</v>
      </c>
      <c r="M495" s="141">
        <v>0</v>
      </c>
      <c r="N495" s="141">
        <v>4</v>
      </c>
      <c r="O495" s="141">
        <v>253</v>
      </c>
      <c r="P495" s="141">
        <v>465</v>
      </c>
      <c r="Q495" s="142">
        <f t="shared" si="19"/>
        <v>0.54408602150537633</v>
      </c>
    </row>
    <row r="496" spans="1:17" s="30" customFormat="1" ht="14.85" customHeight="1" x14ac:dyDescent="0.25">
      <c r="A496" s="59" t="s">
        <v>260</v>
      </c>
      <c r="B496" s="60">
        <v>246</v>
      </c>
      <c r="C496" s="61" t="s">
        <v>9</v>
      </c>
      <c r="D496" s="137">
        <f t="shared" si="18"/>
        <v>54</v>
      </c>
      <c r="E496" s="138">
        <v>108</v>
      </c>
      <c r="F496" s="138">
        <v>18</v>
      </c>
      <c r="G496" s="138">
        <v>11</v>
      </c>
      <c r="H496" s="138">
        <v>27</v>
      </c>
      <c r="I496" s="138">
        <v>54</v>
      </c>
      <c r="J496" s="138">
        <v>1</v>
      </c>
      <c r="K496" s="138">
        <v>29</v>
      </c>
      <c r="L496" s="138">
        <v>1</v>
      </c>
      <c r="M496" s="138">
        <v>0</v>
      </c>
      <c r="N496" s="138">
        <v>4</v>
      </c>
      <c r="O496" s="138">
        <v>253</v>
      </c>
      <c r="P496" s="138">
        <v>465</v>
      </c>
      <c r="Q496" s="139">
        <f t="shared" si="19"/>
        <v>0.54408602150537633</v>
      </c>
    </row>
    <row r="497" spans="1:17" s="30" customFormat="1" ht="14.85" customHeight="1" x14ac:dyDescent="0.25">
      <c r="A497" s="65">
        <v>351</v>
      </c>
      <c r="B497" s="66">
        <v>247</v>
      </c>
      <c r="C497" s="67" t="s">
        <v>126</v>
      </c>
      <c r="D497" s="140">
        <f t="shared" si="18"/>
        <v>69</v>
      </c>
      <c r="E497" s="141">
        <v>130</v>
      </c>
      <c r="F497" s="141">
        <v>34</v>
      </c>
      <c r="G497" s="141">
        <v>11</v>
      </c>
      <c r="H497" s="141">
        <v>42</v>
      </c>
      <c r="I497" s="141">
        <v>61</v>
      </c>
      <c r="J497" s="141">
        <v>1</v>
      </c>
      <c r="K497" s="141">
        <v>23</v>
      </c>
      <c r="L497" s="141">
        <v>6</v>
      </c>
      <c r="M497" s="141">
        <v>0</v>
      </c>
      <c r="N497" s="141">
        <v>11</v>
      </c>
      <c r="O497" s="141">
        <v>319</v>
      </c>
      <c r="P497" s="141">
        <v>725</v>
      </c>
      <c r="Q497" s="142">
        <f t="shared" si="19"/>
        <v>0.44</v>
      </c>
    </row>
    <row r="498" spans="1:17" s="30" customFormat="1" ht="14.85" customHeight="1" x14ac:dyDescent="0.25">
      <c r="A498" s="71">
        <v>352</v>
      </c>
      <c r="B498" s="72">
        <v>247</v>
      </c>
      <c r="C498" s="73" t="s">
        <v>128</v>
      </c>
      <c r="D498" s="134">
        <f t="shared" si="18"/>
        <v>60</v>
      </c>
      <c r="E498" s="135">
        <v>132</v>
      </c>
      <c r="F498" s="135">
        <v>23</v>
      </c>
      <c r="G498" s="135">
        <v>6</v>
      </c>
      <c r="H498" s="135">
        <v>53</v>
      </c>
      <c r="I498" s="135">
        <v>72</v>
      </c>
      <c r="J498" s="135">
        <v>3</v>
      </c>
      <c r="K498" s="135">
        <v>20</v>
      </c>
      <c r="L498" s="135">
        <v>7</v>
      </c>
      <c r="M498" s="135">
        <v>1</v>
      </c>
      <c r="N498" s="135">
        <v>11</v>
      </c>
      <c r="O498" s="135">
        <v>328</v>
      </c>
      <c r="P498" s="135">
        <v>725</v>
      </c>
      <c r="Q498" s="136">
        <f t="shared" si="19"/>
        <v>0.45241379310344826</v>
      </c>
    </row>
    <row r="499" spans="1:17" s="30" customFormat="1" ht="14.85" customHeight="1" x14ac:dyDescent="0.25">
      <c r="A499" s="65">
        <v>353</v>
      </c>
      <c r="B499" s="66">
        <v>247</v>
      </c>
      <c r="C499" s="67" t="s">
        <v>129</v>
      </c>
      <c r="D499" s="140">
        <f t="shared" si="18"/>
        <v>36</v>
      </c>
      <c r="E499" s="141">
        <v>113</v>
      </c>
      <c r="F499" s="141">
        <v>26</v>
      </c>
      <c r="G499" s="141">
        <v>9</v>
      </c>
      <c r="H499" s="141">
        <v>30</v>
      </c>
      <c r="I499" s="141">
        <v>77</v>
      </c>
      <c r="J499" s="141">
        <v>2</v>
      </c>
      <c r="K499" s="141">
        <v>20</v>
      </c>
      <c r="L499" s="141">
        <v>3</v>
      </c>
      <c r="M499" s="141">
        <v>0</v>
      </c>
      <c r="N499" s="141">
        <v>7</v>
      </c>
      <c r="O499" s="141">
        <v>287</v>
      </c>
      <c r="P499" s="141">
        <v>725</v>
      </c>
      <c r="Q499" s="142">
        <f t="shared" si="19"/>
        <v>0.39586206896551723</v>
      </c>
    </row>
    <row r="500" spans="1:17" s="30" customFormat="1" ht="14.85" customHeight="1" x14ac:dyDescent="0.25">
      <c r="A500" s="59" t="s">
        <v>260</v>
      </c>
      <c r="B500" s="60">
        <v>247</v>
      </c>
      <c r="C500" s="61" t="s">
        <v>12</v>
      </c>
      <c r="D500" s="137">
        <f t="shared" si="18"/>
        <v>165</v>
      </c>
      <c r="E500" s="138">
        <v>375</v>
      </c>
      <c r="F500" s="138">
        <v>83</v>
      </c>
      <c r="G500" s="138">
        <v>26</v>
      </c>
      <c r="H500" s="138">
        <v>125</v>
      </c>
      <c r="I500" s="138">
        <v>210</v>
      </c>
      <c r="J500" s="138">
        <v>6</v>
      </c>
      <c r="K500" s="138">
        <v>63</v>
      </c>
      <c r="L500" s="138">
        <v>16</v>
      </c>
      <c r="M500" s="138">
        <v>1</v>
      </c>
      <c r="N500" s="138">
        <v>29</v>
      </c>
      <c r="O500" s="138">
        <v>934</v>
      </c>
      <c r="P500" s="138">
        <v>2175</v>
      </c>
      <c r="Q500" s="139">
        <f t="shared" si="19"/>
        <v>0.42942528735632185</v>
      </c>
    </row>
    <row r="501" spans="1:17" s="30" customFormat="1" ht="14.85" customHeight="1" x14ac:dyDescent="0.25">
      <c r="A501" s="65">
        <v>354</v>
      </c>
      <c r="B501" s="66">
        <v>248</v>
      </c>
      <c r="C501" s="67" t="s">
        <v>126</v>
      </c>
      <c r="D501" s="140">
        <f t="shared" si="18"/>
        <v>54</v>
      </c>
      <c r="E501" s="141">
        <v>94</v>
      </c>
      <c r="F501" s="141">
        <v>19</v>
      </c>
      <c r="G501" s="141">
        <v>13</v>
      </c>
      <c r="H501" s="141">
        <v>40</v>
      </c>
      <c r="I501" s="141">
        <v>12</v>
      </c>
      <c r="J501" s="141">
        <v>2</v>
      </c>
      <c r="K501" s="141">
        <v>23</v>
      </c>
      <c r="L501" s="141">
        <v>7</v>
      </c>
      <c r="M501" s="141">
        <v>0</v>
      </c>
      <c r="N501" s="141">
        <v>9</v>
      </c>
      <c r="O501" s="141">
        <v>219</v>
      </c>
      <c r="P501" s="141">
        <v>710</v>
      </c>
      <c r="Q501" s="142">
        <f t="shared" si="19"/>
        <v>0.30845070422535209</v>
      </c>
    </row>
    <row r="502" spans="1:17" s="30" customFormat="1" ht="14.85" customHeight="1" x14ac:dyDescent="0.25">
      <c r="A502" s="71">
        <v>355</v>
      </c>
      <c r="B502" s="72">
        <v>248</v>
      </c>
      <c r="C502" s="73" t="s">
        <v>128</v>
      </c>
      <c r="D502" s="134">
        <f t="shared" si="18"/>
        <v>19</v>
      </c>
      <c r="E502" s="135">
        <v>92</v>
      </c>
      <c r="F502" s="135">
        <v>21</v>
      </c>
      <c r="G502" s="135">
        <v>7</v>
      </c>
      <c r="H502" s="135">
        <v>43</v>
      </c>
      <c r="I502" s="135">
        <v>111</v>
      </c>
      <c r="J502" s="135">
        <v>1</v>
      </c>
      <c r="K502" s="135">
        <v>29</v>
      </c>
      <c r="L502" s="135">
        <v>4</v>
      </c>
      <c r="M502" s="135">
        <v>0</v>
      </c>
      <c r="N502" s="135">
        <v>9</v>
      </c>
      <c r="O502" s="135">
        <v>317</v>
      </c>
      <c r="P502" s="135">
        <v>710</v>
      </c>
      <c r="Q502" s="136">
        <f t="shared" si="19"/>
        <v>0.44647887323943664</v>
      </c>
    </row>
    <row r="503" spans="1:17" s="30" customFormat="1" ht="14.85" customHeight="1" x14ac:dyDescent="0.25">
      <c r="A503" s="59" t="s">
        <v>260</v>
      </c>
      <c r="B503" s="60">
        <v>248</v>
      </c>
      <c r="C503" s="61" t="s">
        <v>11</v>
      </c>
      <c r="D503" s="137">
        <f t="shared" si="18"/>
        <v>63</v>
      </c>
      <c r="E503" s="138">
        <v>186</v>
      </c>
      <c r="F503" s="138">
        <v>40</v>
      </c>
      <c r="G503" s="138">
        <v>20</v>
      </c>
      <c r="H503" s="138">
        <v>83</v>
      </c>
      <c r="I503" s="138">
        <v>123</v>
      </c>
      <c r="J503" s="138">
        <v>3</v>
      </c>
      <c r="K503" s="138">
        <v>52</v>
      </c>
      <c r="L503" s="138">
        <v>11</v>
      </c>
      <c r="M503" s="138">
        <v>0</v>
      </c>
      <c r="N503" s="138">
        <v>18</v>
      </c>
      <c r="O503" s="138">
        <v>536</v>
      </c>
      <c r="P503" s="138">
        <v>1420</v>
      </c>
      <c r="Q503" s="139">
        <f t="shared" si="19"/>
        <v>0.37746478873239436</v>
      </c>
    </row>
    <row r="504" spans="1:17" s="30" customFormat="1" ht="14.85" customHeight="1" x14ac:dyDescent="0.25">
      <c r="A504" s="71">
        <v>356</v>
      </c>
      <c r="B504" s="72">
        <v>249</v>
      </c>
      <c r="C504" s="73" t="s">
        <v>126</v>
      </c>
      <c r="D504" s="134">
        <f t="shared" si="18"/>
        <v>41</v>
      </c>
      <c r="E504" s="135">
        <v>135</v>
      </c>
      <c r="F504" s="135">
        <v>25</v>
      </c>
      <c r="G504" s="135">
        <v>12</v>
      </c>
      <c r="H504" s="135">
        <v>29</v>
      </c>
      <c r="I504" s="135">
        <v>94</v>
      </c>
      <c r="J504" s="135">
        <v>3</v>
      </c>
      <c r="K504" s="135">
        <v>22</v>
      </c>
      <c r="L504" s="135">
        <v>3</v>
      </c>
      <c r="M504" s="135">
        <v>1</v>
      </c>
      <c r="N504" s="135">
        <v>3</v>
      </c>
      <c r="O504" s="135">
        <v>327</v>
      </c>
      <c r="P504" s="135">
        <v>617</v>
      </c>
      <c r="Q504" s="136">
        <f t="shared" si="19"/>
        <v>0.52998379254457051</v>
      </c>
    </row>
    <row r="505" spans="1:17" s="30" customFormat="1" ht="14.85" customHeight="1" x14ac:dyDescent="0.25">
      <c r="A505" s="65">
        <v>357</v>
      </c>
      <c r="B505" s="66">
        <v>249</v>
      </c>
      <c r="C505" s="67" t="s">
        <v>128</v>
      </c>
      <c r="D505" s="140">
        <f t="shared" si="18"/>
        <v>42</v>
      </c>
      <c r="E505" s="141">
        <v>127</v>
      </c>
      <c r="F505" s="141">
        <v>25</v>
      </c>
      <c r="G505" s="141">
        <v>3</v>
      </c>
      <c r="H505" s="141">
        <v>30</v>
      </c>
      <c r="I505" s="141">
        <v>85</v>
      </c>
      <c r="J505" s="141">
        <v>0</v>
      </c>
      <c r="K505" s="141">
        <v>20</v>
      </c>
      <c r="L505" s="141">
        <v>5</v>
      </c>
      <c r="M505" s="141">
        <v>0</v>
      </c>
      <c r="N505" s="141">
        <v>7</v>
      </c>
      <c r="O505" s="141">
        <v>302</v>
      </c>
      <c r="P505" s="141">
        <v>616</v>
      </c>
      <c r="Q505" s="142">
        <f t="shared" si="19"/>
        <v>0.49025974025974028</v>
      </c>
    </row>
    <row r="506" spans="1:17" s="30" customFormat="1" ht="14.85" customHeight="1" x14ac:dyDescent="0.25">
      <c r="A506" s="71">
        <v>358</v>
      </c>
      <c r="B506" s="72">
        <v>249</v>
      </c>
      <c r="C506" s="73" t="s">
        <v>129</v>
      </c>
      <c r="D506" s="134">
        <f t="shared" si="18"/>
        <v>0</v>
      </c>
      <c r="E506" s="135">
        <v>103</v>
      </c>
      <c r="F506" s="135">
        <v>27</v>
      </c>
      <c r="G506" s="135">
        <v>4</v>
      </c>
      <c r="H506" s="135">
        <v>22</v>
      </c>
      <c r="I506" s="135">
        <v>103</v>
      </c>
      <c r="J506" s="135">
        <v>1</v>
      </c>
      <c r="K506" s="135">
        <v>26</v>
      </c>
      <c r="L506" s="135">
        <v>0</v>
      </c>
      <c r="M506" s="135">
        <v>0</v>
      </c>
      <c r="N506" s="135">
        <v>6</v>
      </c>
      <c r="O506" s="135">
        <v>292</v>
      </c>
      <c r="P506" s="135">
        <v>616</v>
      </c>
      <c r="Q506" s="136">
        <f t="shared" si="19"/>
        <v>0.47402597402597402</v>
      </c>
    </row>
    <row r="507" spans="1:17" s="30" customFormat="1" ht="14.85" customHeight="1" x14ac:dyDescent="0.25">
      <c r="A507" s="59" t="s">
        <v>260</v>
      </c>
      <c r="B507" s="60">
        <v>249</v>
      </c>
      <c r="C507" s="61" t="s">
        <v>12</v>
      </c>
      <c r="D507" s="137">
        <f t="shared" si="18"/>
        <v>83</v>
      </c>
      <c r="E507" s="138">
        <v>365</v>
      </c>
      <c r="F507" s="138">
        <v>77</v>
      </c>
      <c r="G507" s="138">
        <v>19</v>
      </c>
      <c r="H507" s="138">
        <v>81</v>
      </c>
      <c r="I507" s="138">
        <v>282</v>
      </c>
      <c r="J507" s="138">
        <v>4</v>
      </c>
      <c r="K507" s="138">
        <v>68</v>
      </c>
      <c r="L507" s="138">
        <v>8</v>
      </c>
      <c r="M507" s="138">
        <v>1</v>
      </c>
      <c r="N507" s="138">
        <v>16</v>
      </c>
      <c r="O507" s="138">
        <v>921</v>
      </c>
      <c r="P507" s="138">
        <v>1849</v>
      </c>
      <c r="Q507" s="139">
        <f t="shared" si="19"/>
        <v>0.49810708491076255</v>
      </c>
    </row>
    <row r="508" spans="1:17" s="30" customFormat="1" ht="15" customHeight="1" x14ac:dyDescent="0.25">
      <c r="A508" s="71">
        <v>359</v>
      </c>
      <c r="B508" s="72">
        <v>250</v>
      </c>
      <c r="C508" s="73" t="s">
        <v>126</v>
      </c>
      <c r="D508" s="134">
        <f t="shared" si="18"/>
        <v>30</v>
      </c>
      <c r="E508" s="135">
        <v>48</v>
      </c>
      <c r="F508" s="135">
        <v>15</v>
      </c>
      <c r="G508" s="135">
        <v>5</v>
      </c>
      <c r="H508" s="135">
        <v>27</v>
      </c>
      <c r="I508" s="135">
        <v>78</v>
      </c>
      <c r="J508" s="135">
        <v>0</v>
      </c>
      <c r="K508" s="135">
        <v>17</v>
      </c>
      <c r="L508" s="135">
        <v>6</v>
      </c>
      <c r="M508" s="135">
        <v>0</v>
      </c>
      <c r="N508" s="135">
        <v>10</v>
      </c>
      <c r="O508" s="135">
        <v>206</v>
      </c>
      <c r="P508" s="135">
        <v>498</v>
      </c>
      <c r="Q508" s="136">
        <f t="shared" si="19"/>
        <v>0.41365461847389556</v>
      </c>
    </row>
    <row r="509" spans="1:17" s="30" customFormat="1" ht="15" customHeight="1" x14ac:dyDescent="0.25">
      <c r="A509" s="65">
        <v>360</v>
      </c>
      <c r="B509" s="66">
        <v>250</v>
      </c>
      <c r="C509" s="67" t="s">
        <v>128</v>
      </c>
      <c r="D509" s="140">
        <f t="shared" si="18"/>
        <v>13</v>
      </c>
      <c r="E509" s="141">
        <v>53</v>
      </c>
      <c r="F509" s="141">
        <v>25</v>
      </c>
      <c r="G509" s="141">
        <v>7</v>
      </c>
      <c r="H509" s="141">
        <v>19</v>
      </c>
      <c r="I509" s="141">
        <v>66</v>
      </c>
      <c r="J509" s="141">
        <v>1</v>
      </c>
      <c r="K509" s="141">
        <v>16</v>
      </c>
      <c r="L509" s="141">
        <v>2</v>
      </c>
      <c r="M509" s="141">
        <v>0</v>
      </c>
      <c r="N509" s="141">
        <v>5</v>
      </c>
      <c r="O509" s="141">
        <v>194</v>
      </c>
      <c r="P509" s="141">
        <v>498</v>
      </c>
      <c r="Q509" s="142">
        <f t="shared" si="19"/>
        <v>0.38955823293172692</v>
      </c>
    </row>
    <row r="510" spans="1:17" s="30" customFormat="1" ht="15" customHeight="1" x14ac:dyDescent="0.25">
      <c r="A510" s="59" t="s">
        <v>260</v>
      </c>
      <c r="B510" s="60">
        <v>250</v>
      </c>
      <c r="C510" s="61" t="s">
        <v>11</v>
      </c>
      <c r="D510" s="137">
        <f t="shared" si="18"/>
        <v>43</v>
      </c>
      <c r="E510" s="138">
        <v>101</v>
      </c>
      <c r="F510" s="138">
        <v>40</v>
      </c>
      <c r="G510" s="138">
        <v>12</v>
      </c>
      <c r="H510" s="138">
        <v>46</v>
      </c>
      <c r="I510" s="138">
        <v>144</v>
      </c>
      <c r="J510" s="138">
        <v>1</v>
      </c>
      <c r="K510" s="138">
        <v>33</v>
      </c>
      <c r="L510" s="138">
        <v>8</v>
      </c>
      <c r="M510" s="138">
        <v>0</v>
      </c>
      <c r="N510" s="138">
        <v>15</v>
      </c>
      <c r="O510" s="138">
        <v>400</v>
      </c>
      <c r="P510" s="138">
        <v>996</v>
      </c>
      <c r="Q510" s="139">
        <f t="shared" si="19"/>
        <v>0.40160642570281124</v>
      </c>
    </row>
    <row r="511" spans="1:17" s="30" customFormat="1" ht="15" customHeight="1" x14ac:dyDescent="0.25">
      <c r="A511" s="65">
        <v>361</v>
      </c>
      <c r="B511" s="66">
        <v>251</v>
      </c>
      <c r="C511" s="67" t="s">
        <v>126</v>
      </c>
      <c r="D511" s="140">
        <f t="shared" si="18"/>
        <v>4</v>
      </c>
      <c r="E511" s="141">
        <v>22</v>
      </c>
      <c r="F511" s="141">
        <v>18</v>
      </c>
      <c r="G511" s="141">
        <v>4</v>
      </c>
      <c r="H511" s="141">
        <v>44</v>
      </c>
      <c r="I511" s="141">
        <v>40</v>
      </c>
      <c r="J511" s="141">
        <v>1</v>
      </c>
      <c r="K511" s="141">
        <v>13</v>
      </c>
      <c r="L511" s="141">
        <v>3</v>
      </c>
      <c r="M511" s="141">
        <v>0</v>
      </c>
      <c r="N511" s="141">
        <v>8</v>
      </c>
      <c r="O511" s="141">
        <v>153</v>
      </c>
      <c r="P511" s="141">
        <v>447</v>
      </c>
      <c r="Q511" s="142">
        <f t="shared" si="19"/>
        <v>0.34228187919463088</v>
      </c>
    </row>
    <row r="512" spans="1:17" s="30" customFormat="1" ht="15" customHeight="1" x14ac:dyDescent="0.25">
      <c r="A512" s="71">
        <v>362</v>
      </c>
      <c r="B512" s="72">
        <v>251</v>
      </c>
      <c r="C512" s="73" t="s">
        <v>128</v>
      </c>
      <c r="D512" s="134">
        <f t="shared" si="18"/>
        <v>4</v>
      </c>
      <c r="E512" s="135">
        <v>29</v>
      </c>
      <c r="F512" s="135">
        <v>22</v>
      </c>
      <c r="G512" s="135">
        <v>2</v>
      </c>
      <c r="H512" s="135">
        <v>32</v>
      </c>
      <c r="I512" s="135">
        <v>36</v>
      </c>
      <c r="J512" s="135">
        <v>3</v>
      </c>
      <c r="K512" s="135">
        <v>21</v>
      </c>
      <c r="L512" s="135">
        <v>6</v>
      </c>
      <c r="M512" s="135">
        <v>0</v>
      </c>
      <c r="N512" s="135">
        <v>7</v>
      </c>
      <c r="O512" s="135">
        <v>158</v>
      </c>
      <c r="P512" s="135">
        <v>446</v>
      </c>
      <c r="Q512" s="136">
        <f t="shared" si="19"/>
        <v>0.35426008968609868</v>
      </c>
    </row>
    <row r="513" spans="1:17" s="30" customFormat="1" ht="15" customHeight="1" x14ac:dyDescent="0.25">
      <c r="A513" s="59" t="s">
        <v>260</v>
      </c>
      <c r="B513" s="60">
        <v>251</v>
      </c>
      <c r="C513" s="61" t="s">
        <v>11</v>
      </c>
      <c r="D513" s="137">
        <f t="shared" si="18"/>
        <v>0</v>
      </c>
      <c r="E513" s="160">
        <v>51</v>
      </c>
      <c r="F513" s="138">
        <v>40</v>
      </c>
      <c r="G513" s="138">
        <v>6</v>
      </c>
      <c r="H513" s="161">
        <v>76</v>
      </c>
      <c r="I513" s="161">
        <v>76</v>
      </c>
      <c r="J513" s="138">
        <v>4</v>
      </c>
      <c r="K513" s="138">
        <v>34</v>
      </c>
      <c r="L513" s="138">
        <v>9</v>
      </c>
      <c r="M513" s="138">
        <v>0</v>
      </c>
      <c r="N513" s="138">
        <v>15</v>
      </c>
      <c r="O513" s="138">
        <v>311</v>
      </c>
      <c r="P513" s="138">
        <v>893</v>
      </c>
      <c r="Q513" s="139">
        <f t="shared" si="19"/>
        <v>0.34826427771556551</v>
      </c>
    </row>
    <row r="514" spans="1:17" s="30" customFormat="1" ht="15" customHeight="1" x14ac:dyDescent="0.25">
      <c r="A514" s="71">
        <v>363</v>
      </c>
      <c r="B514" s="72">
        <v>252</v>
      </c>
      <c r="C514" s="73" t="s">
        <v>126</v>
      </c>
      <c r="D514" s="134">
        <f t="shared" si="18"/>
        <v>18</v>
      </c>
      <c r="E514" s="135">
        <v>35</v>
      </c>
      <c r="F514" s="135">
        <v>27</v>
      </c>
      <c r="G514" s="135">
        <v>11</v>
      </c>
      <c r="H514" s="135">
        <v>21</v>
      </c>
      <c r="I514" s="135">
        <v>53</v>
      </c>
      <c r="J514" s="135">
        <v>1</v>
      </c>
      <c r="K514" s="135">
        <v>14</v>
      </c>
      <c r="L514" s="135">
        <v>6</v>
      </c>
      <c r="M514" s="135">
        <v>0</v>
      </c>
      <c r="N514" s="135">
        <v>10</v>
      </c>
      <c r="O514" s="135">
        <v>178</v>
      </c>
      <c r="P514" s="135">
        <v>601</v>
      </c>
      <c r="Q514" s="136">
        <f t="shared" si="19"/>
        <v>0.29617304492512481</v>
      </c>
    </row>
    <row r="515" spans="1:17" s="30" customFormat="1" ht="15" customHeight="1" x14ac:dyDescent="0.25">
      <c r="A515" s="65">
        <v>364</v>
      </c>
      <c r="B515" s="66">
        <v>252</v>
      </c>
      <c r="C515" s="67" t="s">
        <v>128</v>
      </c>
      <c r="D515" s="140">
        <f t="shared" si="18"/>
        <v>25</v>
      </c>
      <c r="E515" s="141">
        <v>42</v>
      </c>
      <c r="F515" s="141">
        <v>40</v>
      </c>
      <c r="G515" s="141">
        <v>5</v>
      </c>
      <c r="H515" s="141">
        <v>32</v>
      </c>
      <c r="I515" s="141">
        <v>67</v>
      </c>
      <c r="J515" s="141">
        <v>1</v>
      </c>
      <c r="K515" s="141">
        <v>14</v>
      </c>
      <c r="L515" s="141">
        <v>1</v>
      </c>
      <c r="M515" s="141">
        <v>1</v>
      </c>
      <c r="N515" s="141">
        <v>3</v>
      </c>
      <c r="O515" s="141">
        <v>206</v>
      </c>
      <c r="P515" s="141">
        <v>601</v>
      </c>
      <c r="Q515" s="142">
        <f t="shared" si="19"/>
        <v>0.34276206322795338</v>
      </c>
    </row>
    <row r="516" spans="1:17" s="30" customFormat="1" ht="15" customHeight="1" x14ac:dyDescent="0.25">
      <c r="A516" s="71">
        <v>365</v>
      </c>
      <c r="B516" s="72">
        <v>252</v>
      </c>
      <c r="C516" s="73" t="s">
        <v>129</v>
      </c>
      <c r="D516" s="134">
        <f t="shared" si="18"/>
        <v>19</v>
      </c>
      <c r="E516" s="135">
        <v>40</v>
      </c>
      <c r="F516" s="135">
        <v>28</v>
      </c>
      <c r="G516" s="135">
        <v>7</v>
      </c>
      <c r="H516" s="135">
        <v>24</v>
      </c>
      <c r="I516" s="135">
        <v>59</v>
      </c>
      <c r="J516" s="135">
        <v>3</v>
      </c>
      <c r="K516" s="135">
        <v>16</v>
      </c>
      <c r="L516" s="135">
        <v>5</v>
      </c>
      <c r="M516" s="135">
        <v>0</v>
      </c>
      <c r="N516" s="135">
        <v>7</v>
      </c>
      <c r="O516" s="135">
        <v>189</v>
      </c>
      <c r="P516" s="135">
        <v>600</v>
      </c>
      <c r="Q516" s="136">
        <f t="shared" si="19"/>
        <v>0.315</v>
      </c>
    </row>
    <row r="517" spans="1:17" s="30" customFormat="1" ht="15" customHeight="1" x14ac:dyDescent="0.25">
      <c r="A517" s="59" t="s">
        <v>260</v>
      </c>
      <c r="B517" s="60">
        <v>252</v>
      </c>
      <c r="C517" s="61" t="s">
        <v>12</v>
      </c>
      <c r="D517" s="137">
        <f t="shared" si="18"/>
        <v>62</v>
      </c>
      <c r="E517" s="138">
        <v>117</v>
      </c>
      <c r="F517" s="138">
        <v>95</v>
      </c>
      <c r="G517" s="138">
        <v>23</v>
      </c>
      <c r="H517" s="138">
        <v>77</v>
      </c>
      <c r="I517" s="138">
        <v>179</v>
      </c>
      <c r="J517" s="138">
        <v>5</v>
      </c>
      <c r="K517" s="138">
        <v>44</v>
      </c>
      <c r="L517" s="138">
        <v>12</v>
      </c>
      <c r="M517" s="138">
        <v>1</v>
      </c>
      <c r="N517" s="138">
        <v>20</v>
      </c>
      <c r="O517" s="138">
        <v>573</v>
      </c>
      <c r="P517" s="138">
        <v>1802</v>
      </c>
      <c r="Q517" s="139">
        <f t="shared" si="19"/>
        <v>0.31798002219755828</v>
      </c>
    </row>
    <row r="518" spans="1:17" s="30" customFormat="1" ht="15.2" customHeight="1" x14ac:dyDescent="0.25">
      <c r="A518" s="71">
        <v>366</v>
      </c>
      <c r="B518" s="72">
        <v>253</v>
      </c>
      <c r="C518" s="73" t="s">
        <v>126</v>
      </c>
      <c r="D518" s="134">
        <f t="shared" si="18"/>
        <v>3</v>
      </c>
      <c r="E518" s="135">
        <v>61</v>
      </c>
      <c r="F518" s="135">
        <v>27</v>
      </c>
      <c r="G518" s="135">
        <v>2</v>
      </c>
      <c r="H518" s="135">
        <v>32</v>
      </c>
      <c r="I518" s="135">
        <v>64</v>
      </c>
      <c r="J518" s="135">
        <v>5</v>
      </c>
      <c r="K518" s="135">
        <v>21</v>
      </c>
      <c r="L518" s="135">
        <v>8</v>
      </c>
      <c r="M518" s="135">
        <v>0</v>
      </c>
      <c r="N518" s="135">
        <v>8</v>
      </c>
      <c r="O518" s="135">
        <v>228</v>
      </c>
      <c r="P518" s="135">
        <v>698</v>
      </c>
      <c r="Q518" s="136">
        <f t="shared" si="19"/>
        <v>0.32664756446991405</v>
      </c>
    </row>
    <row r="519" spans="1:17" s="30" customFormat="1" ht="15.2" customHeight="1" x14ac:dyDescent="0.25">
      <c r="A519" s="65">
        <v>367</v>
      </c>
      <c r="B519" s="66">
        <v>253</v>
      </c>
      <c r="C519" s="67" t="s">
        <v>128</v>
      </c>
      <c r="D519" s="140">
        <f t="shared" si="18"/>
        <v>17</v>
      </c>
      <c r="E519" s="141">
        <v>77</v>
      </c>
      <c r="F519" s="141">
        <v>22</v>
      </c>
      <c r="G519" s="141">
        <v>2</v>
      </c>
      <c r="H519" s="141">
        <v>24</v>
      </c>
      <c r="I519" s="141">
        <v>60</v>
      </c>
      <c r="J519" s="141">
        <v>1</v>
      </c>
      <c r="K519" s="141">
        <v>21</v>
      </c>
      <c r="L519" s="141">
        <v>4</v>
      </c>
      <c r="M519" s="141">
        <v>0</v>
      </c>
      <c r="N519" s="141">
        <v>10</v>
      </c>
      <c r="O519" s="141">
        <v>221</v>
      </c>
      <c r="P519" s="141">
        <v>698</v>
      </c>
      <c r="Q519" s="142">
        <f t="shared" si="19"/>
        <v>0.31661891117478508</v>
      </c>
    </row>
    <row r="520" spans="1:17" s="30" customFormat="1" ht="15.2" customHeight="1" x14ac:dyDescent="0.25">
      <c r="A520" s="71">
        <v>368</v>
      </c>
      <c r="B520" s="72">
        <v>253</v>
      </c>
      <c r="C520" s="73" t="s">
        <v>129</v>
      </c>
      <c r="D520" s="134">
        <f t="shared" si="18"/>
        <v>17</v>
      </c>
      <c r="E520" s="135">
        <v>68</v>
      </c>
      <c r="F520" s="135">
        <v>20</v>
      </c>
      <c r="G520" s="135">
        <v>6</v>
      </c>
      <c r="H520" s="135">
        <v>30</v>
      </c>
      <c r="I520" s="135">
        <v>51</v>
      </c>
      <c r="J520" s="135">
        <v>3</v>
      </c>
      <c r="K520" s="135">
        <v>25</v>
      </c>
      <c r="L520" s="135">
        <v>5</v>
      </c>
      <c r="M520" s="135">
        <v>0</v>
      </c>
      <c r="N520" s="135">
        <v>9</v>
      </c>
      <c r="O520" s="135">
        <v>217</v>
      </c>
      <c r="P520" s="135">
        <v>698</v>
      </c>
      <c r="Q520" s="136">
        <f t="shared" si="19"/>
        <v>0.31088825214899712</v>
      </c>
    </row>
    <row r="521" spans="1:17" s="30" customFormat="1" ht="15.2" customHeight="1" x14ac:dyDescent="0.25">
      <c r="A521" s="65">
        <v>369</v>
      </c>
      <c r="B521" s="66">
        <v>253</v>
      </c>
      <c r="C521" s="67" t="s">
        <v>138</v>
      </c>
      <c r="D521" s="140">
        <f t="shared" ref="D521:D584" si="20">(LARGE(E521:N521,1)-LARGE(E521:N521,2))</f>
        <v>33</v>
      </c>
      <c r="E521" s="141">
        <v>81</v>
      </c>
      <c r="F521" s="141">
        <v>39</v>
      </c>
      <c r="G521" s="141">
        <v>4</v>
      </c>
      <c r="H521" s="141">
        <v>31</v>
      </c>
      <c r="I521" s="141">
        <v>48</v>
      </c>
      <c r="J521" s="141">
        <v>0</v>
      </c>
      <c r="K521" s="141">
        <v>20</v>
      </c>
      <c r="L521" s="141">
        <v>2</v>
      </c>
      <c r="M521" s="141">
        <v>0</v>
      </c>
      <c r="N521" s="141">
        <v>10</v>
      </c>
      <c r="O521" s="141">
        <v>235</v>
      </c>
      <c r="P521" s="141">
        <v>698</v>
      </c>
      <c r="Q521" s="142">
        <f t="shared" si="19"/>
        <v>0.33667621776504297</v>
      </c>
    </row>
    <row r="522" spans="1:17" s="30" customFormat="1" ht="15.2" customHeight="1" x14ac:dyDescent="0.25">
      <c r="A522" s="71">
        <v>370</v>
      </c>
      <c r="B522" s="72">
        <v>253</v>
      </c>
      <c r="C522" s="73" t="s">
        <v>139</v>
      </c>
      <c r="D522" s="134">
        <f t="shared" si="20"/>
        <v>12</v>
      </c>
      <c r="E522" s="135">
        <v>67</v>
      </c>
      <c r="F522" s="135">
        <v>29</v>
      </c>
      <c r="G522" s="135">
        <v>6</v>
      </c>
      <c r="H522" s="135">
        <v>27</v>
      </c>
      <c r="I522" s="135">
        <v>55</v>
      </c>
      <c r="J522" s="135">
        <v>1</v>
      </c>
      <c r="K522" s="135">
        <v>19</v>
      </c>
      <c r="L522" s="135">
        <v>0</v>
      </c>
      <c r="M522" s="135">
        <v>0</v>
      </c>
      <c r="N522" s="135">
        <v>8</v>
      </c>
      <c r="O522" s="135">
        <v>212</v>
      </c>
      <c r="P522" s="135">
        <v>698</v>
      </c>
      <c r="Q522" s="136">
        <f t="shared" si="19"/>
        <v>0.30372492836676218</v>
      </c>
    </row>
    <row r="523" spans="1:17" s="30" customFormat="1" ht="15.2" customHeight="1" x14ac:dyDescent="0.25">
      <c r="A523" s="65">
        <v>371</v>
      </c>
      <c r="B523" s="66">
        <v>253</v>
      </c>
      <c r="C523" s="67" t="s">
        <v>140</v>
      </c>
      <c r="D523" s="140">
        <f t="shared" si="20"/>
        <v>25</v>
      </c>
      <c r="E523" s="141">
        <v>80</v>
      </c>
      <c r="F523" s="141">
        <v>28</v>
      </c>
      <c r="G523" s="141">
        <v>7</v>
      </c>
      <c r="H523" s="141">
        <v>35</v>
      </c>
      <c r="I523" s="141">
        <v>55</v>
      </c>
      <c r="J523" s="141">
        <v>0</v>
      </c>
      <c r="K523" s="141">
        <v>31</v>
      </c>
      <c r="L523" s="141">
        <v>3</v>
      </c>
      <c r="M523" s="141">
        <v>1</v>
      </c>
      <c r="N523" s="141">
        <v>5</v>
      </c>
      <c r="O523" s="141">
        <v>245</v>
      </c>
      <c r="P523" s="141">
        <v>698</v>
      </c>
      <c r="Q523" s="142">
        <f t="shared" si="19"/>
        <v>0.35100286532951291</v>
      </c>
    </row>
    <row r="524" spans="1:17" s="30" customFormat="1" ht="15.2" customHeight="1" x14ac:dyDescent="0.25">
      <c r="A524" s="71">
        <v>372</v>
      </c>
      <c r="B524" s="72">
        <v>253</v>
      </c>
      <c r="C524" s="73" t="s">
        <v>141</v>
      </c>
      <c r="D524" s="134">
        <f t="shared" si="20"/>
        <v>9</v>
      </c>
      <c r="E524" s="135">
        <v>55</v>
      </c>
      <c r="F524" s="135">
        <v>20</v>
      </c>
      <c r="G524" s="135">
        <v>4</v>
      </c>
      <c r="H524" s="135">
        <v>32</v>
      </c>
      <c r="I524" s="135">
        <v>64</v>
      </c>
      <c r="J524" s="135">
        <v>1</v>
      </c>
      <c r="K524" s="135">
        <v>29</v>
      </c>
      <c r="L524" s="135">
        <v>3</v>
      </c>
      <c r="M524" s="135">
        <v>0</v>
      </c>
      <c r="N524" s="135">
        <v>5</v>
      </c>
      <c r="O524" s="135">
        <v>213</v>
      </c>
      <c r="P524" s="135">
        <v>698</v>
      </c>
      <c r="Q524" s="136">
        <f t="shared" si="19"/>
        <v>0.30515759312320917</v>
      </c>
    </row>
    <row r="525" spans="1:17" s="30" customFormat="1" ht="15.2" customHeight="1" x14ac:dyDescent="0.25">
      <c r="A525" s="65">
        <v>373</v>
      </c>
      <c r="B525" s="66">
        <v>253</v>
      </c>
      <c r="C525" s="67" t="s">
        <v>142</v>
      </c>
      <c r="D525" s="140">
        <f t="shared" si="20"/>
        <v>10</v>
      </c>
      <c r="E525" s="141">
        <v>51</v>
      </c>
      <c r="F525" s="141">
        <v>22</v>
      </c>
      <c r="G525" s="141">
        <v>9</v>
      </c>
      <c r="H525" s="141">
        <v>29</v>
      </c>
      <c r="I525" s="141">
        <v>61</v>
      </c>
      <c r="J525" s="141">
        <v>0</v>
      </c>
      <c r="K525" s="141">
        <v>23</v>
      </c>
      <c r="L525" s="141">
        <v>5</v>
      </c>
      <c r="M525" s="141">
        <v>0</v>
      </c>
      <c r="N525" s="141">
        <v>6</v>
      </c>
      <c r="O525" s="141">
        <v>206</v>
      </c>
      <c r="P525" s="141">
        <v>698</v>
      </c>
      <c r="Q525" s="142">
        <f t="shared" si="19"/>
        <v>0.29512893982808025</v>
      </c>
    </row>
    <row r="526" spans="1:17" s="30" customFormat="1" ht="15.2" customHeight="1" x14ac:dyDescent="0.25">
      <c r="A526" s="71">
        <v>374</v>
      </c>
      <c r="B526" s="72">
        <v>253</v>
      </c>
      <c r="C526" s="73" t="s">
        <v>143</v>
      </c>
      <c r="D526" s="134">
        <f t="shared" si="20"/>
        <v>2</v>
      </c>
      <c r="E526" s="135">
        <v>55</v>
      </c>
      <c r="F526" s="135">
        <v>19</v>
      </c>
      <c r="G526" s="135">
        <v>1</v>
      </c>
      <c r="H526" s="135">
        <v>31</v>
      </c>
      <c r="I526" s="135">
        <v>57</v>
      </c>
      <c r="J526" s="135">
        <v>0</v>
      </c>
      <c r="K526" s="135">
        <v>23</v>
      </c>
      <c r="L526" s="135">
        <v>3</v>
      </c>
      <c r="M526" s="135">
        <v>0</v>
      </c>
      <c r="N526" s="135">
        <v>7</v>
      </c>
      <c r="O526" s="135">
        <v>196</v>
      </c>
      <c r="P526" s="135">
        <v>697</v>
      </c>
      <c r="Q526" s="136">
        <f t="shared" si="19"/>
        <v>0.28120516499282638</v>
      </c>
    </row>
    <row r="527" spans="1:17" s="30" customFormat="1" ht="15.2" customHeight="1" x14ac:dyDescent="0.25">
      <c r="A527" s="65">
        <v>375</v>
      </c>
      <c r="B527" s="66">
        <v>253</v>
      </c>
      <c r="C527" s="67" t="s">
        <v>144</v>
      </c>
      <c r="D527" s="140">
        <f t="shared" si="20"/>
        <v>7</v>
      </c>
      <c r="E527" s="141">
        <v>68</v>
      </c>
      <c r="F527" s="141">
        <v>25</v>
      </c>
      <c r="G527" s="141">
        <v>3</v>
      </c>
      <c r="H527" s="141">
        <v>30</v>
      </c>
      <c r="I527" s="141">
        <v>61</v>
      </c>
      <c r="J527" s="141">
        <v>4</v>
      </c>
      <c r="K527" s="141">
        <v>28</v>
      </c>
      <c r="L527" s="141">
        <v>5</v>
      </c>
      <c r="M527" s="141">
        <v>0</v>
      </c>
      <c r="N527" s="141">
        <v>5</v>
      </c>
      <c r="O527" s="141">
        <v>229</v>
      </c>
      <c r="P527" s="141">
        <v>697</v>
      </c>
      <c r="Q527" s="142">
        <f t="shared" ref="Q527:Q590" si="21">O527/P527</f>
        <v>0.32855093256814921</v>
      </c>
    </row>
    <row r="528" spans="1:17" s="30" customFormat="1" ht="15.2" customHeight="1" x14ac:dyDescent="0.25">
      <c r="A528" s="77" t="s">
        <v>260</v>
      </c>
      <c r="B528" s="78">
        <v>253</v>
      </c>
      <c r="C528" s="79" t="s">
        <v>19</v>
      </c>
      <c r="D528" s="152">
        <f t="shared" si="20"/>
        <v>87</v>
      </c>
      <c r="E528" s="144">
        <v>663</v>
      </c>
      <c r="F528" s="144">
        <v>251</v>
      </c>
      <c r="G528" s="144">
        <v>44</v>
      </c>
      <c r="H528" s="144">
        <v>301</v>
      </c>
      <c r="I528" s="144">
        <v>576</v>
      </c>
      <c r="J528" s="144">
        <v>15</v>
      </c>
      <c r="K528" s="144">
        <v>240</v>
      </c>
      <c r="L528" s="144">
        <v>38</v>
      </c>
      <c r="M528" s="145">
        <v>1</v>
      </c>
      <c r="N528" s="144">
        <v>73</v>
      </c>
      <c r="O528" s="145">
        <v>2202</v>
      </c>
      <c r="P528" s="145">
        <v>6978</v>
      </c>
      <c r="Q528" s="146">
        <f t="shared" si="21"/>
        <v>0.31556319862424764</v>
      </c>
    </row>
    <row r="529" spans="1:17" s="30" customFormat="1" ht="14.45" customHeight="1" x14ac:dyDescent="0.25">
      <c r="A529" s="53">
        <v>376</v>
      </c>
      <c r="B529" s="54">
        <v>254</v>
      </c>
      <c r="C529" s="55" t="s">
        <v>126</v>
      </c>
      <c r="D529" s="131">
        <f t="shared" si="20"/>
        <v>30</v>
      </c>
      <c r="E529" s="141">
        <v>47</v>
      </c>
      <c r="F529" s="141">
        <v>28</v>
      </c>
      <c r="G529" s="141">
        <v>2</v>
      </c>
      <c r="H529" s="141">
        <v>43</v>
      </c>
      <c r="I529" s="141">
        <v>77</v>
      </c>
      <c r="J529" s="141">
        <v>3</v>
      </c>
      <c r="K529" s="141">
        <v>20</v>
      </c>
      <c r="L529" s="141">
        <v>3</v>
      </c>
      <c r="M529" s="132">
        <v>0</v>
      </c>
      <c r="N529" s="141">
        <v>9</v>
      </c>
      <c r="O529" s="132">
        <v>232</v>
      </c>
      <c r="P529" s="132">
        <v>721</v>
      </c>
      <c r="Q529" s="133">
        <f t="shared" si="21"/>
        <v>0.32177531206657423</v>
      </c>
    </row>
    <row r="530" spans="1:17" s="30" customFormat="1" ht="14.45" customHeight="1" x14ac:dyDescent="0.25">
      <c r="A530" s="71">
        <v>377</v>
      </c>
      <c r="B530" s="72">
        <v>254</v>
      </c>
      <c r="C530" s="73" t="s">
        <v>128</v>
      </c>
      <c r="D530" s="134">
        <f t="shared" si="20"/>
        <v>23</v>
      </c>
      <c r="E530" s="135">
        <v>52</v>
      </c>
      <c r="F530" s="135">
        <v>20</v>
      </c>
      <c r="G530" s="135">
        <v>7</v>
      </c>
      <c r="H530" s="135">
        <v>29</v>
      </c>
      <c r="I530" s="135">
        <v>75</v>
      </c>
      <c r="J530" s="135">
        <v>3</v>
      </c>
      <c r="K530" s="135">
        <v>14</v>
      </c>
      <c r="L530" s="135">
        <v>7</v>
      </c>
      <c r="M530" s="135">
        <v>0</v>
      </c>
      <c r="N530" s="135">
        <v>14</v>
      </c>
      <c r="O530" s="135">
        <v>221</v>
      </c>
      <c r="P530" s="135">
        <v>721</v>
      </c>
      <c r="Q530" s="136">
        <f t="shared" si="21"/>
        <v>0.30651872399445212</v>
      </c>
    </row>
    <row r="531" spans="1:17" s="30" customFormat="1" ht="14.45" customHeight="1" x14ac:dyDescent="0.25">
      <c r="A531" s="65">
        <v>378</v>
      </c>
      <c r="B531" s="66">
        <v>254</v>
      </c>
      <c r="C531" s="67" t="s">
        <v>129</v>
      </c>
      <c r="D531" s="140">
        <f t="shared" si="20"/>
        <v>33</v>
      </c>
      <c r="E531" s="141">
        <v>55</v>
      </c>
      <c r="F531" s="141">
        <v>22</v>
      </c>
      <c r="G531" s="141">
        <v>5</v>
      </c>
      <c r="H531" s="141">
        <v>38</v>
      </c>
      <c r="I531" s="141">
        <v>88</v>
      </c>
      <c r="J531" s="141">
        <v>3</v>
      </c>
      <c r="K531" s="141">
        <v>20</v>
      </c>
      <c r="L531" s="141">
        <v>1</v>
      </c>
      <c r="M531" s="141">
        <v>0</v>
      </c>
      <c r="N531" s="141">
        <v>5</v>
      </c>
      <c r="O531" s="141">
        <v>237</v>
      </c>
      <c r="P531" s="141">
        <v>720</v>
      </c>
      <c r="Q531" s="142">
        <f t="shared" si="21"/>
        <v>0.32916666666666666</v>
      </c>
    </row>
    <row r="532" spans="1:17" s="30" customFormat="1" ht="14.45" customHeight="1" x14ac:dyDescent="0.25">
      <c r="A532" s="59" t="s">
        <v>260</v>
      </c>
      <c r="B532" s="60">
        <v>254</v>
      </c>
      <c r="C532" s="61" t="s">
        <v>12</v>
      </c>
      <c r="D532" s="137">
        <f t="shared" si="20"/>
        <v>86</v>
      </c>
      <c r="E532" s="138">
        <v>154</v>
      </c>
      <c r="F532" s="138">
        <v>70</v>
      </c>
      <c r="G532" s="138">
        <v>14</v>
      </c>
      <c r="H532" s="138">
        <v>110</v>
      </c>
      <c r="I532" s="138">
        <v>240</v>
      </c>
      <c r="J532" s="138">
        <v>9</v>
      </c>
      <c r="K532" s="138">
        <v>54</v>
      </c>
      <c r="L532" s="138">
        <v>11</v>
      </c>
      <c r="M532" s="138">
        <v>0</v>
      </c>
      <c r="N532" s="138">
        <v>28</v>
      </c>
      <c r="O532" s="138">
        <v>690</v>
      </c>
      <c r="P532" s="138">
        <v>2162</v>
      </c>
      <c r="Q532" s="139">
        <f t="shared" si="21"/>
        <v>0.31914893617021278</v>
      </c>
    </row>
    <row r="533" spans="1:17" s="30" customFormat="1" ht="14.45" customHeight="1" x14ac:dyDescent="0.25">
      <c r="A533" s="65">
        <v>379</v>
      </c>
      <c r="B533" s="66">
        <v>255</v>
      </c>
      <c r="C533" s="67" t="s">
        <v>126</v>
      </c>
      <c r="D533" s="140">
        <f t="shared" si="20"/>
        <v>11</v>
      </c>
      <c r="E533" s="141">
        <v>67</v>
      </c>
      <c r="F533" s="141">
        <v>28</v>
      </c>
      <c r="G533" s="141">
        <v>7</v>
      </c>
      <c r="H533" s="141">
        <v>43</v>
      </c>
      <c r="I533" s="141">
        <v>56</v>
      </c>
      <c r="J533" s="141">
        <v>2</v>
      </c>
      <c r="K533" s="141">
        <v>26</v>
      </c>
      <c r="L533" s="141">
        <v>6</v>
      </c>
      <c r="M533" s="141">
        <v>0</v>
      </c>
      <c r="N533" s="141">
        <v>1</v>
      </c>
      <c r="O533" s="141">
        <v>236</v>
      </c>
      <c r="P533" s="141">
        <v>649</v>
      </c>
      <c r="Q533" s="142">
        <f t="shared" si="21"/>
        <v>0.36363636363636365</v>
      </c>
    </row>
    <row r="534" spans="1:17" s="30" customFormat="1" ht="14.45" customHeight="1" x14ac:dyDescent="0.25">
      <c r="A534" s="71">
        <v>380</v>
      </c>
      <c r="B534" s="72">
        <v>255</v>
      </c>
      <c r="C534" s="73" t="s">
        <v>128</v>
      </c>
      <c r="D534" s="134">
        <f t="shared" si="20"/>
        <v>10</v>
      </c>
      <c r="E534" s="135">
        <v>80</v>
      </c>
      <c r="F534" s="135">
        <v>24</v>
      </c>
      <c r="G534" s="135">
        <v>9</v>
      </c>
      <c r="H534" s="135">
        <v>45</v>
      </c>
      <c r="I534" s="135">
        <v>70</v>
      </c>
      <c r="J534" s="135">
        <v>1</v>
      </c>
      <c r="K534" s="135">
        <v>12</v>
      </c>
      <c r="L534" s="135">
        <v>4</v>
      </c>
      <c r="M534" s="135">
        <v>0</v>
      </c>
      <c r="N534" s="135">
        <v>8</v>
      </c>
      <c r="O534" s="135">
        <v>253</v>
      </c>
      <c r="P534" s="135">
        <v>649</v>
      </c>
      <c r="Q534" s="136">
        <f t="shared" si="21"/>
        <v>0.38983050847457629</v>
      </c>
    </row>
    <row r="535" spans="1:17" s="30" customFormat="1" ht="14.45" customHeight="1" x14ac:dyDescent="0.25">
      <c r="A535" s="65">
        <v>381</v>
      </c>
      <c r="B535" s="66">
        <v>255</v>
      </c>
      <c r="C535" s="67" t="s">
        <v>129</v>
      </c>
      <c r="D535" s="140">
        <f t="shared" si="20"/>
        <v>7</v>
      </c>
      <c r="E535" s="141">
        <v>55</v>
      </c>
      <c r="F535" s="141">
        <v>22</v>
      </c>
      <c r="G535" s="141">
        <v>5</v>
      </c>
      <c r="H535" s="141">
        <v>49</v>
      </c>
      <c r="I535" s="141">
        <v>62</v>
      </c>
      <c r="J535" s="141">
        <v>1</v>
      </c>
      <c r="K535" s="141">
        <v>27</v>
      </c>
      <c r="L535" s="141">
        <v>2</v>
      </c>
      <c r="M535" s="141">
        <v>0</v>
      </c>
      <c r="N535" s="141">
        <v>4</v>
      </c>
      <c r="O535" s="141">
        <v>227</v>
      </c>
      <c r="P535" s="141">
        <v>649</v>
      </c>
      <c r="Q535" s="142">
        <f t="shared" si="21"/>
        <v>0.34976887519260402</v>
      </c>
    </row>
    <row r="536" spans="1:17" s="30" customFormat="1" ht="14.45" customHeight="1" x14ac:dyDescent="0.25">
      <c r="A536" s="71">
        <v>382</v>
      </c>
      <c r="B536" s="72">
        <v>255</v>
      </c>
      <c r="C536" s="73" t="s">
        <v>138</v>
      </c>
      <c r="D536" s="134">
        <f t="shared" si="20"/>
        <v>17</v>
      </c>
      <c r="E536" s="135">
        <v>72</v>
      </c>
      <c r="F536" s="135">
        <v>30</v>
      </c>
      <c r="G536" s="135">
        <v>9</v>
      </c>
      <c r="H536" s="135">
        <v>37</v>
      </c>
      <c r="I536" s="135">
        <v>55</v>
      </c>
      <c r="J536" s="135">
        <v>1</v>
      </c>
      <c r="K536" s="135">
        <v>18</v>
      </c>
      <c r="L536" s="135">
        <v>3</v>
      </c>
      <c r="M536" s="135">
        <v>0</v>
      </c>
      <c r="N536" s="135">
        <v>10</v>
      </c>
      <c r="O536" s="135">
        <v>235</v>
      </c>
      <c r="P536" s="135">
        <v>649</v>
      </c>
      <c r="Q536" s="136">
        <f t="shared" si="21"/>
        <v>0.36209553158705698</v>
      </c>
    </row>
    <row r="537" spans="1:17" s="30" customFormat="1" ht="14.45" customHeight="1" x14ac:dyDescent="0.25">
      <c r="A537" s="59" t="s">
        <v>260</v>
      </c>
      <c r="B537" s="60">
        <v>255</v>
      </c>
      <c r="C537" s="61" t="s">
        <v>13</v>
      </c>
      <c r="D537" s="137">
        <f t="shared" si="20"/>
        <v>31</v>
      </c>
      <c r="E537" s="138">
        <v>274</v>
      </c>
      <c r="F537" s="138">
        <v>104</v>
      </c>
      <c r="G537" s="138">
        <v>30</v>
      </c>
      <c r="H537" s="138">
        <v>174</v>
      </c>
      <c r="I537" s="138">
        <v>243</v>
      </c>
      <c r="J537" s="138">
        <v>5</v>
      </c>
      <c r="K537" s="138">
        <v>83</v>
      </c>
      <c r="L537" s="138">
        <v>15</v>
      </c>
      <c r="M537" s="138">
        <v>0</v>
      </c>
      <c r="N537" s="138">
        <v>23</v>
      </c>
      <c r="O537" s="138">
        <v>951</v>
      </c>
      <c r="P537" s="138">
        <v>2596</v>
      </c>
      <c r="Q537" s="139">
        <f t="shared" si="21"/>
        <v>0.36633281972265025</v>
      </c>
    </row>
    <row r="538" spans="1:17" s="30" customFormat="1" ht="14.45" customHeight="1" x14ac:dyDescent="0.25">
      <c r="A538" s="71">
        <v>383</v>
      </c>
      <c r="B538" s="72">
        <v>256</v>
      </c>
      <c r="C538" s="73" t="s">
        <v>126</v>
      </c>
      <c r="D538" s="134">
        <f t="shared" si="20"/>
        <v>53</v>
      </c>
      <c r="E538" s="135">
        <v>133</v>
      </c>
      <c r="F538" s="135">
        <v>33</v>
      </c>
      <c r="G538" s="135">
        <v>13</v>
      </c>
      <c r="H538" s="135">
        <v>38</v>
      </c>
      <c r="I538" s="135">
        <v>80</v>
      </c>
      <c r="J538" s="135">
        <v>1</v>
      </c>
      <c r="K538" s="135">
        <v>26</v>
      </c>
      <c r="L538" s="135">
        <v>7</v>
      </c>
      <c r="M538" s="135">
        <v>0</v>
      </c>
      <c r="N538" s="135">
        <v>11</v>
      </c>
      <c r="O538" s="135">
        <v>342</v>
      </c>
      <c r="P538" s="135">
        <v>730</v>
      </c>
      <c r="Q538" s="136">
        <f t="shared" si="21"/>
        <v>0.46849315068493153</v>
      </c>
    </row>
    <row r="539" spans="1:17" s="30" customFormat="1" ht="14.45" customHeight="1" x14ac:dyDescent="0.25">
      <c r="A539" s="65">
        <v>384</v>
      </c>
      <c r="B539" s="66">
        <v>256</v>
      </c>
      <c r="C539" s="67" t="s">
        <v>128</v>
      </c>
      <c r="D539" s="140">
        <f t="shared" si="20"/>
        <v>47</v>
      </c>
      <c r="E539" s="141">
        <v>119</v>
      </c>
      <c r="F539" s="141">
        <v>38</v>
      </c>
      <c r="G539" s="141">
        <v>4</v>
      </c>
      <c r="H539" s="141">
        <v>32</v>
      </c>
      <c r="I539" s="141">
        <v>72</v>
      </c>
      <c r="J539" s="141">
        <v>0</v>
      </c>
      <c r="K539" s="141">
        <v>28</v>
      </c>
      <c r="L539" s="141">
        <v>8</v>
      </c>
      <c r="M539" s="141">
        <v>0</v>
      </c>
      <c r="N539" s="141">
        <v>6</v>
      </c>
      <c r="O539" s="141">
        <v>307</v>
      </c>
      <c r="P539" s="141">
        <v>729</v>
      </c>
      <c r="Q539" s="142">
        <f t="shared" si="21"/>
        <v>0.42112482853223593</v>
      </c>
    </row>
    <row r="540" spans="1:17" s="30" customFormat="1" ht="14.45" customHeight="1" x14ac:dyDescent="0.25">
      <c r="A540" s="59" t="s">
        <v>260</v>
      </c>
      <c r="B540" s="60">
        <v>256</v>
      </c>
      <c r="C540" s="61" t="s">
        <v>11</v>
      </c>
      <c r="D540" s="137">
        <f t="shared" si="20"/>
        <v>100</v>
      </c>
      <c r="E540" s="138">
        <v>252</v>
      </c>
      <c r="F540" s="138">
        <v>71</v>
      </c>
      <c r="G540" s="138">
        <v>17</v>
      </c>
      <c r="H540" s="138">
        <v>70</v>
      </c>
      <c r="I540" s="138">
        <v>152</v>
      </c>
      <c r="J540" s="138">
        <v>1</v>
      </c>
      <c r="K540" s="138">
        <v>54</v>
      </c>
      <c r="L540" s="138">
        <v>15</v>
      </c>
      <c r="M540" s="138">
        <v>0</v>
      </c>
      <c r="N540" s="138">
        <v>17</v>
      </c>
      <c r="O540" s="138">
        <v>649</v>
      </c>
      <c r="P540" s="138">
        <v>1459</v>
      </c>
      <c r="Q540" s="139">
        <f t="shared" si="21"/>
        <v>0.44482522275531183</v>
      </c>
    </row>
    <row r="541" spans="1:17" s="30" customFormat="1" ht="14.45" customHeight="1" x14ac:dyDescent="0.25">
      <c r="A541" s="65">
        <v>385</v>
      </c>
      <c r="B541" s="66">
        <v>257</v>
      </c>
      <c r="C541" s="67" t="s">
        <v>126</v>
      </c>
      <c r="D541" s="140">
        <f t="shared" si="20"/>
        <v>22</v>
      </c>
      <c r="E541" s="141">
        <v>77</v>
      </c>
      <c r="F541" s="141">
        <v>23</v>
      </c>
      <c r="G541" s="141">
        <v>6</v>
      </c>
      <c r="H541" s="141">
        <v>23</v>
      </c>
      <c r="I541" s="141">
        <v>55</v>
      </c>
      <c r="J541" s="141">
        <v>4</v>
      </c>
      <c r="K541" s="141">
        <v>32</v>
      </c>
      <c r="L541" s="141">
        <v>1</v>
      </c>
      <c r="M541" s="141">
        <v>0</v>
      </c>
      <c r="N541" s="141">
        <v>1</v>
      </c>
      <c r="O541" s="141">
        <v>222</v>
      </c>
      <c r="P541" s="141">
        <v>504</v>
      </c>
      <c r="Q541" s="142">
        <f t="shared" si="21"/>
        <v>0.44047619047619047</v>
      </c>
    </row>
    <row r="542" spans="1:17" s="30" customFormat="1" ht="14.45" customHeight="1" x14ac:dyDescent="0.25">
      <c r="A542" s="71">
        <v>386</v>
      </c>
      <c r="B542" s="72">
        <v>257</v>
      </c>
      <c r="C542" s="73" t="s">
        <v>128</v>
      </c>
      <c r="D542" s="134">
        <f t="shared" si="20"/>
        <v>14</v>
      </c>
      <c r="E542" s="135">
        <v>76</v>
      </c>
      <c r="F542" s="135">
        <v>25</v>
      </c>
      <c r="G542" s="135">
        <v>5</v>
      </c>
      <c r="H542" s="135">
        <v>33</v>
      </c>
      <c r="I542" s="135">
        <v>62</v>
      </c>
      <c r="J542" s="135">
        <v>4</v>
      </c>
      <c r="K542" s="135">
        <v>35</v>
      </c>
      <c r="L542" s="135">
        <v>5</v>
      </c>
      <c r="M542" s="135">
        <v>0</v>
      </c>
      <c r="N542" s="135">
        <v>2</v>
      </c>
      <c r="O542" s="135">
        <v>247</v>
      </c>
      <c r="P542" s="135">
        <v>503</v>
      </c>
      <c r="Q542" s="136">
        <f t="shared" si="21"/>
        <v>0.49105367793240556</v>
      </c>
    </row>
    <row r="543" spans="1:17" s="30" customFormat="1" ht="14.45" customHeight="1" x14ac:dyDescent="0.25">
      <c r="A543" s="59" t="s">
        <v>260</v>
      </c>
      <c r="B543" s="60">
        <v>257</v>
      </c>
      <c r="C543" s="61" t="s">
        <v>11</v>
      </c>
      <c r="D543" s="137">
        <f t="shared" si="20"/>
        <v>36</v>
      </c>
      <c r="E543" s="138">
        <v>153</v>
      </c>
      <c r="F543" s="138">
        <v>48</v>
      </c>
      <c r="G543" s="138">
        <v>11</v>
      </c>
      <c r="H543" s="138">
        <v>56</v>
      </c>
      <c r="I543" s="138">
        <v>117</v>
      </c>
      <c r="J543" s="138">
        <v>8</v>
      </c>
      <c r="K543" s="138">
        <v>67</v>
      </c>
      <c r="L543" s="138">
        <v>6</v>
      </c>
      <c r="M543" s="138">
        <v>0</v>
      </c>
      <c r="N543" s="138">
        <v>3</v>
      </c>
      <c r="O543" s="138">
        <v>469</v>
      </c>
      <c r="P543" s="138">
        <v>1007</v>
      </c>
      <c r="Q543" s="139">
        <f t="shared" si="21"/>
        <v>0.4657398212512413</v>
      </c>
    </row>
    <row r="544" spans="1:17" s="30" customFormat="1" ht="14.45" customHeight="1" x14ac:dyDescent="0.25">
      <c r="A544" s="71">
        <v>387</v>
      </c>
      <c r="B544" s="72">
        <v>258</v>
      </c>
      <c r="C544" s="73" t="s">
        <v>126</v>
      </c>
      <c r="D544" s="134">
        <f t="shared" si="20"/>
        <v>58</v>
      </c>
      <c r="E544" s="135">
        <v>109</v>
      </c>
      <c r="F544" s="135">
        <v>28</v>
      </c>
      <c r="G544" s="135">
        <v>9</v>
      </c>
      <c r="H544" s="135">
        <v>23</v>
      </c>
      <c r="I544" s="135">
        <v>51</v>
      </c>
      <c r="J544" s="135">
        <v>1</v>
      </c>
      <c r="K544" s="135">
        <v>14</v>
      </c>
      <c r="L544" s="135">
        <v>3</v>
      </c>
      <c r="M544" s="135">
        <v>0</v>
      </c>
      <c r="N544" s="135">
        <v>4</v>
      </c>
      <c r="O544" s="135">
        <v>242</v>
      </c>
      <c r="P544" s="135">
        <v>480</v>
      </c>
      <c r="Q544" s="136">
        <f t="shared" si="21"/>
        <v>0.50416666666666665</v>
      </c>
    </row>
    <row r="545" spans="1:17" s="30" customFormat="1" ht="14.45" customHeight="1" x14ac:dyDescent="0.25">
      <c r="A545" s="65">
        <v>388</v>
      </c>
      <c r="B545" s="66">
        <v>258</v>
      </c>
      <c r="C545" s="67" t="s">
        <v>128</v>
      </c>
      <c r="D545" s="140">
        <f t="shared" si="20"/>
        <v>95</v>
      </c>
      <c r="E545" s="141">
        <v>138</v>
      </c>
      <c r="F545" s="141">
        <v>25</v>
      </c>
      <c r="G545" s="141">
        <v>4</v>
      </c>
      <c r="H545" s="141">
        <v>24</v>
      </c>
      <c r="I545" s="141">
        <v>43</v>
      </c>
      <c r="J545" s="141">
        <v>0</v>
      </c>
      <c r="K545" s="141">
        <v>19</v>
      </c>
      <c r="L545" s="141">
        <v>5</v>
      </c>
      <c r="M545" s="141">
        <v>0</v>
      </c>
      <c r="N545" s="141">
        <v>5</v>
      </c>
      <c r="O545" s="141">
        <v>263</v>
      </c>
      <c r="P545" s="141">
        <v>480</v>
      </c>
      <c r="Q545" s="142">
        <f t="shared" si="21"/>
        <v>0.54791666666666672</v>
      </c>
    </row>
    <row r="546" spans="1:17" s="30" customFormat="1" ht="14.45" customHeight="1" x14ac:dyDescent="0.25">
      <c r="A546" s="59" t="s">
        <v>260</v>
      </c>
      <c r="B546" s="60">
        <v>258</v>
      </c>
      <c r="C546" s="61" t="s">
        <v>11</v>
      </c>
      <c r="D546" s="137">
        <f t="shared" si="20"/>
        <v>153</v>
      </c>
      <c r="E546" s="138">
        <v>247</v>
      </c>
      <c r="F546" s="138">
        <v>53</v>
      </c>
      <c r="G546" s="138">
        <v>13</v>
      </c>
      <c r="H546" s="138">
        <v>47</v>
      </c>
      <c r="I546" s="138">
        <v>94</v>
      </c>
      <c r="J546" s="138">
        <v>1</v>
      </c>
      <c r="K546" s="138">
        <v>33</v>
      </c>
      <c r="L546" s="138">
        <v>8</v>
      </c>
      <c r="M546" s="138">
        <v>0</v>
      </c>
      <c r="N546" s="138">
        <v>9</v>
      </c>
      <c r="O546" s="138">
        <v>505</v>
      </c>
      <c r="P546" s="138">
        <v>960</v>
      </c>
      <c r="Q546" s="139">
        <f t="shared" si="21"/>
        <v>0.52604166666666663</v>
      </c>
    </row>
    <row r="547" spans="1:17" s="30" customFormat="1" ht="14.45" customHeight="1" x14ac:dyDescent="0.25">
      <c r="A547" s="65">
        <v>389</v>
      </c>
      <c r="B547" s="66">
        <v>259</v>
      </c>
      <c r="C547" s="67" t="s">
        <v>126</v>
      </c>
      <c r="D547" s="140">
        <f t="shared" si="20"/>
        <v>9</v>
      </c>
      <c r="E547" s="141">
        <v>60</v>
      </c>
      <c r="F547" s="141">
        <v>21</v>
      </c>
      <c r="G547" s="141">
        <v>1</v>
      </c>
      <c r="H547" s="141">
        <v>23</v>
      </c>
      <c r="I547" s="141">
        <v>69</v>
      </c>
      <c r="J547" s="141">
        <v>0</v>
      </c>
      <c r="K547" s="141">
        <v>29</v>
      </c>
      <c r="L547" s="141">
        <v>3</v>
      </c>
      <c r="M547" s="141">
        <v>1</v>
      </c>
      <c r="N547" s="141">
        <v>8</v>
      </c>
      <c r="O547" s="141">
        <v>215</v>
      </c>
      <c r="P547" s="141">
        <v>487</v>
      </c>
      <c r="Q547" s="142">
        <f t="shared" si="21"/>
        <v>0.44147843942505133</v>
      </c>
    </row>
    <row r="548" spans="1:17" s="30" customFormat="1" ht="14.45" customHeight="1" x14ac:dyDescent="0.25">
      <c r="A548" s="71">
        <v>390</v>
      </c>
      <c r="B548" s="72">
        <v>259</v>
      </c>
      <c r="C548" s="73" t="s">
        <v>128</v>
      </c>
      <c r="D548" s="134">
        <f t="shared" si="20"/>
        <v>24</v>
      </c>
      <c r="E548" s="135">
        <v>55</v>
      </c>
      <c r="F548" s="135">
        <v>19</v>
      </c>
      <c r="G548" s="135">
        <v>7</v>
      </c>
      <c r="H548" s="135">
        <v>22</v>
      </c>
      <c r="I548" s="135">
        <v>79</v>
      </c>
      <c r="J548" s="135">
        <v>2</v>
      </c>
      <c r="K548" s="135">
        <v>25</v>
      </c>
      <c r="L548" s="135">
        <v>5</v>
      </c>
      <c r="M548" s="135">
        <v>0</v>
      </c>
      <c r="N548" s="135">
        <v>7</v>
      </c>
      <c r="O548" s="135">
        <v>221</v>
      </c>
      <c r="P548" s="135">
        <v>486</v>
      </c>
      <c r="Q548" s="136">
        <f t="shared" si="21"/>
        <v>0.45473251028806583</v>
      </c>
    </row>
    <row r="549" spans="1:17" s="30" customFormat="1" ht="14.45" customHeight="1" x14ac:dyDescent="0.25">
      <c r="A549" s="59" t="s">
        <v>260</v>
      </c>
      <c r="B549" s="60">
        <v>259</v>
      </c>
      <c r="C549" s="61" t="s">
        <v>11</v>
      </c>
      <c r="D549" s="137">
        <f t="shared" si="20"/>
        <v>33</v>
      </c>
      <c r="E549" s="138">
        <v>115</v>
      </c>
      <c r="F549" s="138">
        <v>40</v>
      </c>
      <c r="G549" s="138">
        <v>8</v>
      </c>
      <c r="H549" s="138">
        <v>45</v>
      </c>
      <c r="I549" s="138">
        <v>148</v>
      </c>
      <c r="J549" s="138">
        <v>2</v>
      </c>
      <c r="K549" s="138">
        <v>54</v>
      </c>
      <c r="L549" s="138">
        <v>8</v>
      </c>
      <c r="M549" s="138">
        <v>1</v>
      </c>
      <c r="N549" s="138">
        <v>15</v>
      </c>
      <c r="O549" s="138">
        <v>436</v>
      </c>
      <c r="P549" s="138">
        <v>973</v>
      </c>
      <c r="Q549" s="139">
        <f t="shared" si="21"/>
        <v>0.44809866392600206</v>
      </c>
    </row>
    <row r="550" spans="1:17" s="30" customFormat="1" ht="14.45" customHeight="1" x14ac:dyDescent="0.25">
      <c r="A550" s="71">
        <v>391</v>
      </c>
      <c r="B550" s="72">
        <v>260</v>
      </c>
      <c r="C550" s="73" t="s">
        <v>126</v>
      </c>
      <c r="D550" s="134">
        <f t="shared" si="20"/>
        <v>2</v>
      </c>
      <c r="E550" s="135">
        <v>80</v>
      </c>
      <c r="F550" s="135">
        <v>25</v>
      </c>
      <c r="G550" s="135">
        <v>9</v>
      </c>
      <c r="H550" s="135">
        <v>41</v>
      </c>
      <c r="I550" s="135">
        <v>82</v>
      </c>
      <c r="J550" s="135">
        <v>0</v>
      </c>
      <c r="K550" s="135">
        <v>30</v>
      </c>
      <c r="L550" s="135">
        <v>6</v>
      </c>
      <c r="M550" s="135">
        <v>0</v>
      </c>
      <c r="N550" s="135">
        <v>12</v>
      </c>
      <c r="O550" s="135">
        <v>285</v>
      </c>
      <c r="P550" s="135">
        <v>649</v>
      </c>
      <c r="Q550" s="136">
        <f t="shared" si="21"/>
        <v>0.4391371340523883</v>
      </c>
    </row>
    <row r="551" spans="1:17" s="30" customFormat="1" ht="14.45" customHeight="1" x14ac:dyDescent="0.25">
      <c r="A551" s="65">
        <v>392</v>
      </c>
      <c r="B551" s="66">
        <v>260</v>
      </c>
      <c r="C551" s="67" t="s">
        <v>128</v>
      </c>
      <c r="D551" s="140">
        <f t="shared" si="20"/>
        <v>24</v>
      </c>
      <c r="E551" s="141">
        <v>88</v>
      </c>
      <c r="F551" s="141">
        <v>22</v>
      </c>
      <c r="G551" s="141">
        <v>7</v>
      </c>
      <c r="H551" s="141">
        <v>32</v>
      </c>
      <c r="I551" s="141">
        <v>64</v>
      </c>
      <c r="J551" s="141">
        <v>3</v>
      </c>
      <c r="K551" s="141">
        <v>27</v>
      </c>
      <c r="L551" s="141">
        <v>7</v>
      </c>
      <c r="M551" s="141">
        <v>0</v>
      </c>
      <c r="N551" s="141">
        <v>5</v>
      </c>
      <c r="O551" s="141">
        <v>255</v>
      </c>
      <c r="P551" s="141">
        <v>649</v>
      </c>
      <c r="Q551" s="142">
        <f t="shared" si="21"/>
        <v>0.3929121725731895</v>
      </c>
    </row>
    <row r="552" spans="1:17" s="30" customFormat="1" ht="14.45" customHeight="1" x14ac:dyDescent="0.25">
      <c r="A552" s="59" t="s">
        <v>260</v>
      </c>
      <c r="B552" s="60">
        <v>260</v>
      </c>
      <c r="C552" s="61" t="s">
        <v>11</v>
      </c>
      <c r="D552" s="137">
        <f t="shared" si="20"/>
        <v>22</v>
      </c>
      <c r="E552" s="138">
        <v>168</v>
      </c>
      <c r="F552" s="138">
        <v>47</v>
      </c>
      <c r="G552" s="138">
        <v>16</v>
      </c>
      <c r="H552" s="138">
        <v>73</v>
      </c>
      <c r="I552" s="138">
        <v>146</v>
      </c>
      <c r="J552" s="138">
        <v>3</v>
      </c>
      <c r="K552" s="138">
        <v>57</v>
      </c>
      <c r="L552" s="138">
        <v>13</v>
      </c>
      <c r="M552" s="138">
        <v>0</v>
      </c>
      <c r="N552" s="138">
        <v>17</v>
      </c>
      <c r="O552" s="138">
        <v>540</v>
      </c>
      <c r="P552" s="138">
        <v>1298</v>
      </c>
      <c r="Q552" s="139">
        <f t="shared" si="21"/>
        <v>0.41602465331278893</v>
      </c>
    </row>
    <row r="553" spans="1:17" s="30" customFormat="1" ht="14.45" customHeight="1" x14ac:dyDescent="0.25">
      <c r="A553" s="65">
        <v>393</v>
      </c>
      <c r="B553" s="66">
        <v>261</v>
      </c>
      <c r="C553" s="67" t="s">
        <v>126</v>
      </c>
      <c r="D553" s="140">
        <f t="shared" si="20"/>
        <v>34</v>
      </c>
      <c r="E553" s="141">
        <v>144</v>
      </c>
      <c r="F553" s="141">
        <v>30</v>
      </c>
      <c r="G553" s="141">
        <v>7</v>
      </c>
      <c r="H553" s="141">
        <v>56</v>
      </c>
      <c r="I553" s="141">
        <v>110</v>
      </c>
      <c r="J553" s="141">
        <v>2</v>
      </c>
      <c r="K553" s="141">
        <v>35</v>
      </c>
      <c r="L553" s="141">
        <v>6</v>
      </c>
      <c r="M553" s="141">
        <v>0</v>
      </c>
      <c r="N553" s="141">
        <v>7</v>
      </c>
      <c r="O553" s="141">
        <v>397</v>
      </c>
      <c r="P553" s="141">
        <v>733</v>
      </c>
      <c r="Q553" s="142">
        <f t="shared" si="21"/>
        <v>0.54160982264665758</v>
      </c>
    </row>
    <row r="554" spans="1:17" s="30" customFormat="1" ht="14.45" customHeight="1" x14ac:dyDescent="0.25">
      <c r="A554" s="59" t="s">
        <v>260</v>
      </c>
      <c r="B554" s="60">
        <v>261</v>
      </c>
      <c r="C554" s="61" t="s">
        <v>9</v>
      </c>
      <c r="D554" s="137">
        <f t="shared" si="20"/>
        <v>34</v>
      </c>
      <c r="E554" s="138">
        <v>144</v>
      </c>
      <c r="F554" s="138">
        <v>30</v>
      </c>
      <c r="G554" s="138">
        <v>7</v>
      </c>
      <c r="H554" s="138">
        <v>56</v>
      </c>
      <c r="I554" s="138">
        <v>110</v>
      </c>
      <c r="J554" s="138">
        <v>2</v>
      </c>
      <c r="K554" s="138">
        <v>35</v>
      </c>
      <c r="L554" s="138">
        <v>6</v>
      </c>
      <c r="M554" s="138">
        <v>0</v>
      </c>
      <c r="N554" s="138">
        <v>7</v>
      </c>
      <c r="O554" s="138">
        <v>397</v>
      </c>
      <c r="P554" s="138">
        <v>733</v>
      </c>
      <c r="Q554" s="139">
        <f t="shared" si="21"/>
        <v>0.54160982264665758</v>
      </c>
    </row>
    <row r="555" spans="1:17" s="30" customFormat="1" ht="14.45" customHeight="1" x14ac:dyDescent="0.25">
      <c r="A555" s="65">
        <v>394</v>
      </c>
      <c r="B555" s="66">
        <v>262</v>
      </c>
      <c r="C555" s="67" t="s">
        <v>126</v>
      </c>
      <c r="D555" s="140">
        <f t="shared" si="20"/>
        <v>14</v>
      </c>
      <c r="E555" s="141">
        <v>79</v>
      </c>
      <c r="F555" s="141">
        <v>29</v>
      </c>
      <c r="G555" s="141">
        <v>9</v>
      </c>
      <c r="H555" s="141">
        <v>36</v>
      </c>
      <c r="I555" s="141">
        <v>65</v>
      </c>
      <c r="J555" s="141">
        <v>6</v>
      </c>
      <c r="K555" s="141">
        <v>37</v>
      </c>
      <c r="L555" s="141">
        <v>7</v>
      </c>
      <c r="M555" s="141">
        <v>0</v>
      </c>
      <c r="N555" s="141">
        <v>9</v>
      </c>
      <c r="O555" s="141">
        <v>277</v>
      </c>
      <c r="P555" s="141">
        <v>567</v>
      </c>
      <c r="Q555" s="142">
        <f t="shared" si="21"/>
        <v>0.48853615520282184</v>
      </c>
    </row>
    <row r="556" spans="1:17" s="30" customFormat="1" ht="14.45" customHeight="1" x14ac:dyDescent="0.25">
      <c r="A556" s="71">
        <v>395</v>
      </c>
      <c r="B556" s="72">
        <v>262</v>
      </c>
      <c r="C556" s="73" t="s">
        <v>128</v>
      </c>
      <c r="D556" s="134">
        <f t="shared" si="20"/>
        <v>44</v>
      </c>
      <c r="E556" s="135">
        <v>101</v>
      </c>
      <c r="F556" s="135">
        <v>18</v>
      </c>
      <c r="G556" s="135">
        <v>7</v>
      </c>
      <c r="H556" s="135">
        <v>36</v>
      </c>
      <c r="I556" s="135">
        <v>57</v>
      </c>
      <c r="J556" s="135">
        <v>1</v>
      </c>
      <c r="K556" s="135">
        <v>21</v>
      </c>
      <c r="L556" s="135">
        <v>12</v>
      </c>
      <c r="M556" s="135">
        <v>0</v>
      </c>
      <c r="N556" s="135">
        <v>10</v>
      </c>
      <c r="O556" s="135">
        <v>263</v>
      </c>
      <c r="P556" s="135">
        <v>567</v>
      </c>
      <c r="Q556" s="136">
        <f t="shared" si="21"/>
        <v>0.46384479717813049</v>
      </c>
    </row>
    <row r="557" spans="1:17" s="30" customFormat="1" ht="14.45" customHeight="1" x14ac:dyDescent="0.25">
      <c r="A557" s="65">
        <v>396</v>
      </c>
      <c r="B557" s="66">
        <v>262</v>
      </c>
      <c r="C557" s="67" t="s">
        <v>129</v>
      </c>
      <c r="D557" s="140">
        <f t="shared" si="20"/>
        <v>6</v>
      </c>
      <c r="E557" s="141">
        <v>76</v>
      </c>
      <c r="F557" s="141">
        <v>18</v>
      </c>
      <c r="G557" s="141">
        <v>7</v>
      </c>
      <c r="H557" s="141">
        <v>34</v>
      </c>
      <c r="I557" s="141">
        <v>70</v>
      </c>
      <c r="J557" s="141">
        <v>2</v>
      </c>
      <c r="K557" s="141">
        <v>25</v>
      </c>
      <c r="L557" s="141">
        <v>4</v>
      </c>
      <c r="M557" s="141">
        <v>0</v>
      </c>
      <c r="N557" s="141">
        <v>10</v>
      </c>
      <c r="O557" s="141">
        <v>246</v>
      </c>
      <c r="P557" s="141">
        <v>567</v>
      </c>
      <c r="Q557" s="142">
        <f t="shared" si="21"/>
        <v>0.43386243386243384</v>
      </c>
    </row>
    <row r="558" spans="1:17" s="30" customFormat="1" ht="14.45" customHeight="1" x14ac:dyDescent="0.25">
      <c r="A558" s="59" t="s">
        <v>260</v>
      </c>
      <c r="B558" s="60">
        <v>262</v>
      </c>
      <c r="C558" s="61" t="s">
        <v>12</v>
      </c>
      <c r="D558" s="137">
        <f t="shared" si="20"/>
        <v>64</v>
      </c>
      <c r="E558" s="138">
        <v>256</v>
      </c>
      <c r="F558" s="138">
        <v>65</v>
      </c>
      <c r="G558" s="138">
        <v>23</v>
      </c>
      <c r="H558" s="138">
        <v>106</v>
      </c>
      <c r="I558" s="138">
        <v>192</v>
      </c>
      <c r="J558" s="138">
        <v>9</v>
      </c>
      <c r="K558" s="138">
        <v>83</v>
      </c>
      <c r="L558" s="138">
        <v>23</v>
      </c>
      <c r="M558" s="138">
        <v>0</v>
      </c>
      <c r="N558" s="138">
        <v>29</v>
      </c>
      <c r="O558" s="138">
        <v>786</v>
      </c>
      <c r="P558" s="138">
        <v>1701</v>
      </c>
      <c r="Q558" s="139">
        <f t="shared" si="21"/>
        <v>0.46208112874779539</v>
      </c>
    </row>
    <row r="559" spans="1:17" s="30" customFormat="1" ht="14.45" customHeight="1" x14ac:dyDescent="0.25">
      <c r="A559" s="65">
        <v>397</v>
      </c>
      <c r="B559" s="66">
        <v>263</v>
      </c>
      <c r="C559" s="67" t="s">
        <v>126</v>
      </c>
      <c r="D559" s="140">
        <f t="shared" si="20"/>
        <v>4</v>
      </c>
      <c r="E559" s="141">
        <v>103</v>
      </c>
      <c r="F559" s="141">
        <v>29</v>
      </c>
      <c r="G559" s="141">
        <v>4</v>
      </c>
      <c r="H559" s="141">
        <v>45</v>
      </c>
      <c r="I559" s="141">
        <v>99</v>
      </c>
      <c r="J559" s="141">
        <v>1</v>
      </c>
      <c r="K559" s="141">
        <v>23</v>
      </c>
      <c r="L559" s="141">
        <v>7</v>
      </c>
      <c r="M559" s="141">
        <v>0</v>
      </c>
      <c r="N559" s="141">
        <v>10</v>
      </c>
      <c r="O559" s="141">
        <v>321</v>
      </c>
      <c r="P559" s="141">
        <v>695</v>
      </c>
      <c r="Q559" s="142">
        <f t="shared" si="21"/>
        <v>0.46187050359712228</v>
      </c>
    </row>
    <row r="560" spans="1:17" s="30" customFormat="1" ht="14.45" customHeight="1" x14ac:dyDescent="0.25">
      <c r="A560" s="59" t="s">
        <v>260</v>
      </c>
      <c r="B560" s="60">
        <v>263</v>
      </c>
      <c r="C560" s="61" t="s">
        <v>9</v>
      </c>
      <c r="D560" s="137">
        <f t="shared" si="20"/>
        <v>4</v>
      </c>
      <c r="E560" s="138">
        <v>103</v>
      </c>
      <c r="F560" s="138">
        <v>29</v>
      </c>
      <c r="G560" s="138">
        <v>4</v>
      </c>
      <c r="H560" s="138">
        <v>45</v>
      </c>
      <c r="I560" s="138">
        <v>99</v>
      </c>
      <c r="J560" s="138">
        <v>1</v>
      </c>
      <c r="K560" s="138">
        <v>23</v>
      </c>
      <c r="L560" s="138">
        <v>7</v>
      </c>
      <c r="M560" s="138">
        <v>0</v>
      </c>
      <c r="N560" s="138">
        <v>10</v>
      </c>
      <c r="O560" s="138">
        <v>321</v>
      </c>
      <c r="P560" s="138">
        <v>695</v>
      </c>
      <c r="Q560" s="139">
        <f t="shared" si="21"/>
        <v>0.46187050359712228</v>
      </c>
    </row>
    <row r="561" spans="1:17" s="30" customFormat="1" ht="15.2" customHeight="1" x14ac:dyDescent="0.25">
      <c r="A561" s="65">
        <v>398</v>
      </c>
      <c r="B561" s="66">
        <v>264</v>
      </c>
      <c r="C561" s="67" t="s">
        <v>126</v>
      </c>
      <c r="D561" s="140">
        <f t="shared" si="20"/>
        <v>59</v>
      </c>
      <c r="E561" s="141">
        <v>121</v>
      </c>
      <c r="F561" s="141">
        <v>24</v>
      </c>
      <c r="G561" s="141">
        <v>7</v>
      </c>
      <c r="H561" s="141">
        <v>44</v>
      </c>
      <c r="I561" s="141">
        <v>62</v>
      </c>
      <c r="J561" s="141">
        <v>1</v>
      </c>
      <c r="K561" s="141">
        <v>38</v>
      </c>
      <c r="L561" s="141">
        <v>11</v>
      </c>
      <c r="M561" s="141">
        <v>0</v>
      </c>
      <c r="N561" s="141">
        <v>2</v>
      </c>
      <c r="O561" s="141">
        <v>310</v>
      </c>
      <c r="P561" s="141">
        <v>636</v>
      </c>
      <c r="Q561" s="142">
        <f t="shared" si="21"/>
        <v>0.48742138364779874</v>
      </c>
    </row>
    <row r="562" spans="1:17" s="30" customFormat="1" ht="15.2" customHeight="1" x14ac:dyDescent="0.25">
      <c r="A562" s="59" t="s">
        <v>260</v>
      </c>
      <c r="B562" s="60">
        <v>264</v>
      </c>
      <c r="C562" s="61" t="s">
        <v>9</v>
      </c>
      <c r="D562" s="137">
        <f t="shared" si="20"/>
        <v>59</v>
      </c>
      <c r="E562" s="138">
        <v>121</v>
      </c>
      <c r="F562" s="138">
        <v>24</v>
      </c>
      <c r="G562" s="138">
        <v>7</v>
      </c>
      <c r="H562" s="138">
        <v>44</v>
      </c>
      <c r="I562" s="138">
        <v>62</v>
      </c>
      <c r="J562" s="138">
        <v>1</v>
      </c>
      <c r="K562" s="138">
        <v>38</v>
      </c>
      <c r="L562" s="138">
        <v>11</v>
      </c>
      <c r="M562" s="138">
        <v>0</v>
      </c>
      <c r="N562" s="138">
        <v>2</v>
      </c>
      <c r="O562" s="138">
        <v>310</v>
      </c>
      <c r="P562" s="138">
        <v>636</v>
      </c>
      <c r="Q562" s="139">
        <f t="shared" si="21"/>
        <v>0.48742138364779874</v>
      </c>
    </row>
    <row r="563" spans="1:17" s="30" customFormat="1" ht="15.2" customHeight="1" x14ac:dyDescent="0.25">
      <c r="A563" s="65">
        <v>399</v>
      </c>
      <c r="B563" s="66">
        <v>265</v>
      </c>
      <c r="C563" s="67" t="s">
        <v>126</v>
      </c>
      <c r="D563" s="140">
        <f t="shared" si="20"/>
        <v>56</v>
      </c>
      <c r="E563" s="141">
        <v>123</v>
      </c>
      <c r="F563" s="141">
        <v>23</v>
      </c>
      <c r="G563" s="141">
        <v>4</v>
      </c>
      <c r="H563" s="141">
        <v>32</v>
      </c>
      <c r="I563" s="141">
        <v>67</v>
      </c>
      <c r="J563" s="141">
        <v>0</v>
      </c>
      <c r="K563" s="141">
        <v>40</v>
      </c>
      <c r="L563" s="141">
        <v>10</v>
      </c>
      <c r="M563" s="141">
        <v>0</v>
      </c>
      <c r="N563" s="141">
        <v>5</v>
      </c>
      <c r="O563" s="141">
        <v>304</v>
      </c>
      <c r="P563" s="141">
        <v>538</v>
      </c>
      <c r="Q563" s="142">
        <f t="shared" si="21"/>
        <v>0.56505576208178443</v>
      </c>
    </row>
    <row r="564" spans="1:17" s="30" customFormat="1" ht="15.2" customHeight="1" x14ac:dyDescent="0.25">
      <c r="A564" s="59" t="s">
        <v>260</v>
      </c>
      <c r="B564" s="60">
        <v>265</v>
      </c>
      <c r="C564" s="61" t="s">
        <v>9</v>
      </c>
      <c r="D564" s="137">
        <f t="shared" si="20"/>
        <v>56</v>
      </c>
      <c r="E564" s="138">
        <v>123</v>
      </c>
      <c r="F564" s="138">
        <v>23</v>
      </c>
      <c r="G564" s="138">
        <v>4</v>
      </c>
      <c r="H564" s="138">
        <v>32</v>
      </c>
      <c r="I564" s="138">
        <v>67</v>
      </c>
      <c r="J564" s="138">
        <v>0</v>
      </c>
      <c r="K564" s="138">
        <v>40</v>
      </c>
      <c r="L564" s="138">
        <v>10</v>
      </c>
      <c r="M564" s="138">
        <v>0</v>
      </c>
      <c r="N564" s="138">
        <v>5</v>
      </c>
      <c r="O564" s="138">
        <v>304</v>
      </c>
      <c r="P564" s="138">
        <v>538</v>
      </c>
      <c r="Q564" s="139">
        <f t="shared" si="21"/>
        <v>0.56505576208178443</v>
      </c>
    </row>
    <row r="565" spans="1:17" s="30" customFormat="1" ht="15.2" customHeight="1" x14ac:dyDescent="0.25">
      <c r="A565" s="65">
        <v>400</v>
      </c>
      <c r="B565" s="66">
        <v>266</v>
      </c>
      <c r="C565" s="67" t="s">
        <v>126</v>
      </c>
      <c r="D565" s="140">
        <f t="shared" si="20"/>
        <v>114</v>
      </c>
      <c r="E565" s="141">
        <v>185</v>
      </c>
      <c r="F565" s="141">
        <v>51</v>
      </c>
      <c r="G565" s="141">
        <v>8</v>
      </c>
      <c r="H565" s="141">
        <v>39</v>
      </c>
      <c r="I565" s="141">
        <v>71</v>
      </c>
      <c r="J565" s="141">
        <v>3</v>
      </c>
      <c r="K565" s="141">
        <v>30</v>
      </c>
      <c r="L565" s="141">
        <v>5</v>
      </c>
      <c r="M565" s="141">
        <v>0</v>
      </c>
      <c r="N565" s="141">
        <v>8</v>
      </c>
      <c r="O565" s="141">
        <v>400</v>
      </c>
      <c r="P565" s="141">
        <v>735</v>
      </c>
      <c r="Q565" s="142">
        <f t="shared" si="21"/>
        <v>0.54421768707482998</v>
      </c>
    </row>
    <row r="566" spans="1:17" s="30" customFormat="1" ht="15.2" customHeight="1" x14ac:dyDescent="0.25">
      <c r="A566" s="59" t="s">
        <v>260</v>
      </c>
      <c r="B566" s="60">
        <v>266</v>
      </c>
      <c r="C566" s="61" t="s">
        <v>9</v>
      </c>
      <c r="D566" s="137">
        <f t="shared" si="20"/>
        <v>114</v>
      </c>
      <c r="E566" s="138">
        <v>185</v>
      </c>
      <c r="F566" s="138">
        <v>51</v>
      </c>
      <c r="G566" s="138">
        <v>8</v>
      </c>
      <c r="H566" s="138">
        <v>39</v>
      </c>
      <c r="I566" s="138">
        <v>71</v>
      </c>
      <c r="J566" s="138">
        <v>3</v>
      </c>
      <c r="K566" s="138">
        <v>30</v>
      </c>
      <c r="L566" s="138">
        <v>5</v>
      </c>
      <c r="M566" s="138">
        <v>0</v>
      </c>
      <c r="N566" s="138">
        <v>8</v>
      </c>
      <c r="O566" s="138">
        <v>400</v>
      </c>
      <c r="P566" s="138">
        <v>735</v>
      </c>
      <c r="Q566" s="139">
        <f t="shared" si="21"/>
        <v>0.54421768707482998</v>
      </c>
    </row>
    <row r="567" spans="1:17" s="30" customFormat="1" ht="15.2" customHeight="1" x14ac:dyDescent="0.25">
      <c r="A567" s="65">
        <v>401</v>
      </c>
      <c r="B567" s="66">
        <v>267</v>
      </c>
      <c r="C567" s="67" t="s">
        <v>126</v>
      </c>
      <c r="D567" s="140">
        <f t="shared" si="20"/>
        <v>68</v>
      </c>
      <c r="E567" s="141">
        <v>168</v>
      </c>
      <c r="F567" s="141">
        <v>19</v>
      </c>
      <c r="G567" s="141">
        <v>8</v>
      </c>
      <c r="H567" s="141">
        <v>43</v>
      </c>
      <c r="I567" s="141">
        <v>100</v>
      </c>
      <c r="J567" s="141">
        <v>2</v>
      </c>
      <c r="K567" s="141">
        <v>25</v>
      </c>
      <c r="L567" s="141">
        <v>4</v>
      </c>
      <c r="M567" s="141">
        <v>1</v>
      </c>
      <c r="N567" s="141">
        <v>7</v>
      </c>
      <c r="O567" s="141">
        <v>377</v>
      </c>
      <c r="P567" s="141">
        <v>721</v>
      </c>
      <c r="Q567" s="142">
        <f t="shared" si="21"/>
        <v>0.52288488210818307</v>
      </c>
    </row>
    <row r="568" spans="1:17" s="30" customFormat="1" ht="15.2" customHeight="1" x14ac:dyDescent="0.25">
      <c r="A568" s="59" t="s">
        <v>260</v>
      </c>
      <c r="B568" s="60">
        <v>267</v>
      </c>
      <c r="C568" s="61" t="s">
        <v>9</v>
      </c>
      <c r="D568" s="137">
        <f t="shared" si="20"/>
        <v>68</v>
      </c>
      <c r="E568" s="138">
        <v>168</v>
      </c>
      <c r="F568" s="138">
        <v>19</v>
      </c>
      <c r="G568" s="138">
        <v>8</v>
      </c>
      <c r="H568" s="138">
        <v>43</v>
      </c>
      <c r="I568" s="138">
        <v>100</v>
      </c>
      <c r="J568" s="138">
        <v>2</v>
      </c>
      <c r="K568" s="138">
        <v>25</v>
      </c>
      <c r="L568" s="138">
        <v>4</v>
      </c>
      <c r="M568" s="138">
        <v>1</v>
      </c>
      <c r="N568" s="138">
        <v>7</v>
      </c>
      <c r="O568" s="138">
        <v>377</v>
      </c>
      <c r="P568" s="138">
        <v>721</v>
      </c>
      <c r="Q568" s="139">
        <f t="shared" si="21"/>
        <v>0.52288488210818307</v>
      </c>
    </row>
    <row r="569" spans="1:17" s="30" customFormat="1" ht="15.2" customHeight="1" x14ac:dyDescent="0.25">
      <c r="A569" s="65">
        <v>402</v>
      </c>
      <c r="B569" s="66">
        <v>268</v>
      </c>
      <c r="C569" s="67" t="s">
        <v>126</v>
      </c>
      <c r="D569" s="140">
        <f t="shared" si="20"/>
        <v>90</v>
      </c>
      <c r="E569" s="141">
        <v>146</v>
      </c>
      <c r="F569" s="141">
        <v>15</v>
      </c>
      <c r="G569" s="141">
        <v>6</v>
      </c>
      <c r="H569" s="141">
        <v>40</v>
      </c>
      <c r="I569" s="141">
        <v>56</v>
      </c>
      <c r="J569" s="141">
        <v>3</v>
      </c>
      <c r="K569" s="141">
        <v>29</v>
      </c>
      <c r="L569" s="141">
        <v>6</v>
      </c>
      <c r="M569" s="141">
        <v>0</v>
      </c>
      <c r="N569" s="141">
        <v>12</v>
      </c>
      <c r="O569" s="141">
        <v>313</v>
      </c>
      <c r="P569" s="141">
        <v>557</v>
      </c>
      <c r="Q569" s="142">
        <f t="shared" si="21"/>
        <v>0.56193895870736088</v>
      </c>
    </row>
    <row r="570" spans="1:17" s="30" customFormat="1" ht="15.2" customHeight="1" x14ac:dyDescent="0.25">
      <c r="A570" s="59" t="s">
        <v>260</v>
      </c>
      <c r="B570" s="60">
        <v>268</v>
      </c>
      <c r="C570" s="61" t="s">
        <v>9</v>
      </c>
      <c r="D570" s="137">
        <f t="shared" si="20"/>
        <v>90</v>
      </c>
      <c r="E570" s="138">
        <v>146</v>
      </c>
      <c r="F570" s="138">
        <v>15</v>
      </c>
      <c r="G570" s="138">
        <v>6</v>
      </c>
      <c r="H570" s="138">
        <v>40</v>
      </c>
      <c r="I570" s="138">
        <v>56</v>
      </c>
      <c r="J570" s="138">
        <v>3</v>
      </c>
      <c r="K570" s="138">
        <v>29</v>
      </c>
      <c r="L570" s="138">
        <v>6</v>
      </c>
      <c r="M570" s="138">
        <v>0</v>
      </c>
      <c r="N570" s="138">
        <v>12</v>
      </c>
      <c r="O570" s="138">
        <v>313</v>
      </c>
      <c r="P570" s="138">
        <v>557</v>
      </c>
      <c r="Q570" s="139">
        <f t="shared" si="21"/>
        <v>0.56193895870736088</v>
      </c>
    </row>
    <row r="571" spans="1:17" s="30" customFormat="1" ht="15.2" customHeight="1" x14ac:dyDescent="0.25">
      <c r="A571" s="65">
        <v>403</v>
      </c>
      <c r="B571" s="66">
        <v>269</v>
      </c>
      <c r="C571" s="67" t="s">
        <v>126</v>
      </c>
      <c r="D571" s="140">
        <f t="shared" si="20"/>
        <v>65</v>
      </c>
      <c r="E571" s="141">
        <v>124</v>
      </c>
      <c r="F571" s="141">
        <v>16</v>
      </c>
      <c r="G571" s="141">
        <v>6</v>
      </c>
      <c r="H571" s="141">
        <v>18</v>
      </c>
      <c r="I571" s="141">
        <v>59</v>
      </c>
      <c r="J571" s="141">
        <v>5</v>
      </c>
      <c r="K571" s="141">
        <v>20</v>
      </c>
      <c r="L571" s="141">
        <v>9</v>
      </c>
      <c r="M571" s="141">
        <v>0</v>
      </c>
      <c r="N571" s="141">
        <v>5</v>
      </c>
      <c r="O571" s="141">
        <v>262</v>
      </c>
      <c r="P571" s="141">
        <v>520</v>
      </c>
      <c r="Q571" s="142">
        <f t="shared" si="21"/>
        <v>0.50384615384615383</v>
      </c>
    </row>
    <row r="572" spans="1:17" s="30" customFormat="1" ht="15.2" customHeight="1" x14ac:dyDescent="0.25">
      <c r="A572" s="71">
        <v>404</v>
      </c>
      <c r="B572" s="72">
        <v>269</v>
      </c>
      <c r="C572" s="73" t="s">
        <v>128</v>
      </c>
      <c r="D572" s="134">
        <f t="shared" si="20"/>
        <v>76</v>
      </c>
      <c r="E572" s="135">
        <v>136</v>
      </c>
      <c r="F572" s="135">
        <v>20</v>
      </c>
      <c r="G572" s="135">
        <v>11</v>
      </c>
      <c r="H572" s="135">
        <v>35</v>
      </c>
      <c r="I572" s="135">
        <v>60</v>
      </c>
      <c r="J572" s="135">
        <v>3</v>
      </c>
      <c r="K572" s="135">
        <v>21</v>
      </c>
      <c r="L572" s="135">
        <v>7</v>
      </c>
      <c r="M572" s="135">
        <v>0</v>
      </c>
      <c r="N572" s="135">
        <v>6</v>
      </c>
      <c r="O572" s="135">
        <v>299</v>
      </c>
      <c r="P572" s="135">
        <v>520</v>
      </c>
      <c r="Q572" s="136">
        <f t="shared" si="21"/>
        <v>0.57499999999999996</v>
      </c>
    </row>
    <row r="573" spans="1:17" s="30" customFormat="1" ht="15.2" customHeight="1" x14ac:dyDescent="0.25">
      <c r="A573" s="59" t="s">
        <v>260</v>
      </c>
      <c r="B573" s="60">
        <v>269</v>
      </c>
      <c r="C573" s="61" t="s">
        <v>11</v>
      </c>
      <c r="D573" s="137">
        <f t="shared" si="20"/>
        <v>141</v>
      </c>
      <c r="E573" s="138">
        <v>260</v>
      </c>
      <c r="F573" s="138">
        <v>36</v>
      </c>
      <c r="G573" s="138">
        <v>17</v>
      </c>
      <c r="H573" s="138">
        <v>53</v>
      </c>
      <c r="I573" s="138">
        <v>119</v>
      </c>
      <c r="J573" s="138">
        <v>8</v>
      </c>
      <c r="K573" s="138">
        <v>41</v>
      </c>
      <c r="L573" s="138">
        <v>16</v>
      </c>
      <c r="M573" s="138">
        <v>0</v>
      </c>
      <c r="N573" s="138">
        <v>11</v>
      </c>
      <c r="O573" s="138">
        <v>561</v>
      </c>
      <c r="P573" s="138">
        <v>1040</v>
      </c>
      <c r="Q573" s="139">
        <f t="shared" si="21"/>
        <v>0.53942307692307689</v>
      </c>
    </row>
    <row r="574" spans="1:17" s="30" customFormat="1" ht="15.2" customHeight="1" x14ac:dyDescent="0.25">
      <c r="A574" s="71">
        <v>405</v>
      </c>
      <c r="B574" s="72">
        <v>270</v>
      </c>
      <c r="C574" s="73" t="s">
        <v>126</v>
      </c>
      <c r="D574" s="134">
        <f t="shared" si="20"/>
        <v>88</v>
      </c>
      <c r="E574" s="135">
        <v>162</v>
      </c>
      <c r="F574" s="135">
        <v>23</v>
      </c>
      <c r="G574" s="135">
        <v>7</v>
      </c>
      <c r="H574" s="135">
        <v>32</v>
      </c>
      <c r="I574" s="135">
        <v>74</v>
      </c>
      <c r="J574" s="135">
        <v>3</v>
      </c>
      <c r="K574" s="135">
        <v>34</v>
      </c>
      <c r="L574" s="135">
        <v>5</v>
      </c>
      <c r="M574" s="135">
        <v>0</v>
      </c>
      <c r="N574" s="135">
        <v>6</v>
      </c>
      <c r="O574" s="135">
        <v>346</v>
      </c>
      <c r="P574" s="135">
        <v>649</v>
      </c>
      <c r="Q574" s="136">
        <f t="shared" si="21"/>
        <v>0.53312788906009245</v>
      </c>
    </row>
    <row r="575" spans="1:17" s="30" customFormat="1" ht="15.2" customHeight="1" x14ac:dyDescent="0.25">
      <c r="A575" s="65">
        <v>406</v>
      </c>
      <c r="B575" s="66">
        <v>270</v>
      </c>
      <c r="C575" s="67" t="s">
        <v>128</v>
      </c>
      <c r="D575" s="140">
        <f t="shared" si="20"/>
        <v>77</v>
      </c>
      <c r="E575" s="141">
        <v>142</v>
      </c>
      <c r="F575" s="141">
        <v>20</v>
      </c>
      <c r="G575" s="141">
        <v>9</v>
      </c>
      <c r="H575" s="141">
        <v>39</v>
      </c>
      <c r="I575" s="141">
        <v>65</v>
      </c>
      <c r="J575" s="141">
        <v>7</v>
      </c>
      <c r="K575" s="141">
        <v>39</v>
      </c>
      <c r="L575" s="141">
        <v>5</v>
      </c>
      <c r="M575" s="141">
        <v>0</v>
      </c>
      <c r="N575" s="141">
        <v>2</v>
      </c>
      <c r="O575" s="141">
        <v>328</v>
      </c>
      <c r="P575" s="141">
        <v>649</v>
      </c>
      <c r="Q575" s="142">
        <f t="shared" si="21"/>
        <v>0.50539291217257321</v>
      </c>
    </row>
    <row r="576" spans="1:17" s="30" customFormat="1" ht="15.2" customHeight="1" x14ac:dyDescent="0.25">
      <c r="A576" s="59" t="s">
        <v>260</v>
      </c>
      <c r="B576" s="60">
        <v>270</v>
      </c>
      <c r="C576" s="61" t="s">
        <v>11</v>
      </c>
      <c r="D576" s="137">
        <f t="shared" si="20"/>
        <v>165</v>
      </c>
      <c r="E576" s="138">
        <v>304</v>
      </c>
      <c r="F576" s="138">
        <v>43</v>
      </c>
      <c r="G576" s="138">
        <v>16</v>
      </c>
      <c r="H576" s="138">
        <v>71</v>
      </c>
      <c r="I576" s="138">
        <v>139</v>
      </c>
      <c r="J576" s="138">
        <v>10</v>
      </c>
      <c r="K576" s="138">
        <v>73</v>
      </c>
      <c r="L576" s="138">
        <v>10</v>
      </c>
      <c r="M576" s="138">
        <v>0</v>
      </c>
      <c r="N576" s="138">
        <v>8</v>
      </c>
      <c r="O576" s="138">
        <v>674</v>
      </c>
      <c r="P576" s="138">
        <v>1298</v>
      </c>
      <c r="Q576" s="139">
        <f t="shared" si="21"/>
        <v>0.51926040061633283</v>
      </c>
    </row>
    <row r="577" spans="1:17" s="30" customFormat="1" ht="15.2" customHeight="1" x14ac:dyDescent="0.25">
      <c r="A577" s="65">
        <v>407</v>
      </c>
      <c r="B577" s="66">
        <v>271</v>
      </c>
      <c r="C577" s="67" t="s">
        <v>126</v>
      </c>
      <c r="D577" s="140">
        <f t="shared" si="20"/>
        <v>111</v>
      </c>
      <c r="E577" s="141">
        <v>159</v>
      </c>
      <c r="F577" s="141">
        <v>15</v>
      </c>
      <c r="G577" s="141">
        <v>3</v>
      </c>
      <c r="H577" s="141">
        <v>27</v>
      </c>
      <c r="I577" s="141">
        <v>48</v>
      </c>
      <c r="J577" s="141">
        <v>2</v>
      </c>
      <c r="K577" s="141">
        <v>27</v>
      </c>
      <c r="L577" s="141">
        <v>7</v>
      </c>
      <c r="M577" s="141">
        <v>0</v>
      </c>
      <c r="N577" s="141">
        <v>2</v>
      </c>
      <c r="O577" s="141">
        <v>290</v>
      </c>
      <c r="P577" s="141">
        <v>523</v>
      </c>
      <c r="Q577" s="142">
        <f t="shared" si="21"/>
        <v>0.55449330783938811</v>
      </c>
    </row>
    <row r="578" spans="1:17" s="30" customFormat="1" ht="15.2" customHeight="1" x14ac:dyDescent="0.25">
      <c r="A578" s="71">
        <v>408</v>
      </c>
      <c r="B578" s="72">
        <v>271</v>
      </c>
      <c r="C578" s="73" t="s">
        <v>128</v>
      </c>
      <c r="D578" s="134">
        <f t="shared" si="20"/>
        <v>56</v>
      </c>
      <c r="E578" s="135">
        <v>121</v>
      </c>
      <c r="F578" s="135">
        <v>17</v>
      </c>
      <c r="G578" s="135">
        <v>5</v>
      </c>
      <c r="H578" s="135">
        <v>45</v>
      </c>
      <c r="I578" s="135">
        <v>65</v>
      </c>
      <c r="J578" s="135">
        <v>2</v>
      </c>
      <c r="K578" s="135">
        <v>24</v>
      </c>
      <c r="L578" s="135">
        <v>3</v>
      </c>
      <c r="M578" s="135">
        <v>0</v>
      </c>
      <c r="N578" s="135">
        <v>4</v>
      </c>
      <c r="O578" s="135">
        <v>286</v>
      </c>
      <c r="P578" s="135">
        <v>522</v>
      </c>
      <c r="Q578" s="136">
        <f t="shared" si="21"/>
        <v>0.54789272030651337</v>
      </c>
    </row>
    <row r="579" spans="1:17" s="30" customFormat="1" ht="15.2" customHeight="1" x14ac:dyDescent="0.25">
      <c r="A579" s="65">
        <v>409</v>
      </c>
      <c r="B579" s="66">
        <v>271</v>
      </c>
      <c r="C579" s="67" t="s">
        <v>129</v>
      </c>
      <c r="D579" s="140">
        <f t="shared" si="20"/>
        <v>67</v>
      </c>
      <c r="E579" s="141">
        <v>129</v>
      </c>
      <c r="F579" s="141">
        <v>14</v>
      </c>
      <c r="G579" s="141">
        <v>3</v>
      </c>
      <c r="H579" s="141">
        <v>24</v>
      </c>
      <c r="I579" s="141">
        <v>62</v>
      </c>
      <c r="J579" s="141">
        <v>0</v>
      </c>
      <c r="K579" s="141">
        <v>23</v>
      </c>
      <c r="L579" s="141">
        <v>6</v>
      </c>
      <c r="M579" s="141">
        <v>0</v>
      </c>
      <c r="N579" s="141">
        <v>6</v>
      </c>
      <c r="O579" s="141">
        <v>267</v>
      </c>
      <c r="P579" s="141">
        <v>522</v>
      </c>
      <c r="Q579" s="142">
        <f t="shared" si="21"/>
        <v>0.5114942528735632</v>
      </c>
    </row>
    <row r="580" spans="1:17" s="30" customFormat="1" ht="15.2" customHeight="1" x14ac:dyDescent="0.25">
      <c r="A580" s="77" t="s">
        <v>260</v>
      </c>
      <c r="B580" s="78">
        <v>271</v>
      </c>
      <c r="C580" s="79" t="s">
        <v>12</v>
      </c>
      <c r="D580" s="143">
        <f t="shared" si="20"/>
        <v>234</v>
      </c>
      <c r="E580" s="144">
        <v>409</v>
      </c>
      <c r="F580" s="144">
        <v>46</v>
      </c>
      <c r="G580" s="144">
        <v>11</v>
      </c>
      <c r="H580" s="144">
        <v>96</v>
      </c>
      <c r="I580" s="144">
        <v>175</v>
      </c>
      <c r="J580" s="144">
        <v>4</v>
      </c>
      <c r="K580" s="144">
        <v>74</v>
      </c>
      <c r="L580" s="144">
        <v>16</v>
      </c>
      <c r="M580" s="145">
        <v>0</v>
      </c>
      <c r="N580" s="144">
        <v>12</v>
      </c>
      <c r="O580" s="145">
        <v>843</v>
      </c>
      <c r="P580" s="145">
        <v>1567</v>
      </c>
      <c r="Q580" s="146">
        <f t="shared" si="21"/>
        <v>0.53797064454371413</v>
      </c>
    </row>
    <row r="581" spans="1:17" s="30" customFormat="1" ht="14.45" customHeight="1" x14ac:dyDescent="0.25">
      <c r="A581" s="53">
        <v>410</v>
      </c>
      <c r="B581" s="54">
        <v>272</v>
      </c>
      <c r="C581" s="55" t="s">
        <v>126</v>
      </c>
      <c r="D581" s="140">
        <f t="shared" si="20"/>
        <v>20</v>
      </c>
      <c r="E581" s="141">
        <v>78</v>
      </c>
      <c r="F581" s="141">
        <v>13</v>
      </c>
      <c r="G581" s="141">
        <v>3</v>
      </c>
      <c r="H581" s="141">
        <v>20</v>
      </c>
      <c r="I581" s="141">
        <v>58</v>
      </c>
      <c r="J581" s="141">
        <v>1</v>
      </c>
      <c r="K581" s="141">
        <v>19</v>
      </c>
      <c r="L581" s="141">
        <v>3</v>
      </c>
      <c r="M581" s="132">
        <v>0</v>
      </c>
      <c r="N581" s="141">
        <v>3</v>
      </c>
      <c r="O581" s="132">
        <v>198</v>
      </c>
      <c r="P581" s="132">
        <v>403</v>
      </c>
      <c r="Q581" s="133">
        <f t="shared" si="21"/>
        <v>0.49131513647642677</v>
      </c>
    </row>
    <row r="582" spans="1:17" s="30" customFormat="1" ht="14.45" customHeight="1" x14ac:dyDescent="0.25">
      <c r="A582" s="71">
        <v>411</v>
      </c>
      <c r="B582" s="72">
        <v>272</v>
      </c>
      <c r="C582" s="73" t="s">
        <v>128</v>
      </c>
      <c r="D582" s="134">
        <f t="shared" si="20"/>
        <v>21</v>
      </c>
      <c r="E582" s="135">
        <v>81</v>
      </c>
      <c r="F582" s="135">
        <v>12</v>
      </c>
      <c r="G582" s="135">
        <v>7</v>
      </c>
      <c r="H582" s="135">
        <v>19</v>
      </c>
      <c r="I582" s="135">
        <v>60</v>
      </c>
      <c r="J582" s="135">
        <v>0</v>
      </c>
      <c r="K582" s="135">
        <v>17</v>
      </c>
      <c r="L582" s="135">
        <v>7</v>
      </c>
      <c r="M582" s="135">
        <v>1</v>
      </c>
      <c r="N582" s="135">
        <v>6</v>
      </c>
      <c r="O582" s="135">
        <v>210</v>
      </c>
      <c r="P582" s="135">
        <v>402</v>
      </c>
      <c r="Q582" s="136">
        <f t="shared" si="21"/>
        <v>0.52238805970149249</v>
      </c>
    </row>
    <row r="583" spans="1:17" s="30" customFormat="1" ht="14.45" customHeight="1" x14ac:dyDescent="0.25">
      <c r="A583" s="59" t="s">
        <v>260</v>
      </c>
      <c r="B583" s="60">
        <v>272</v>
      </c>
      <c r="C583" s="61" t="s">
        <v>11</v>
      </c>
      <c r="D583" s="137">
        <f t="shared" si="20"/>
        <v>41</v>
      </c>
      <c r="E583" s="138">
        <v>159</v>
      </c>
      <c r="F583" s="138">
        <v>25</v>
      </c>
      <c r="G583" s="138">
        <v>10</v>
      </c>
      <c r="H583" s="138">
        <v>39</v>
      </c>
      <c r="I583" s="138">
        <v>118</v>
      </c>
      <c r="J583" s="138">
        <v>1</v>
      </c>
      <c r="K583" s="138">
        <v>36</v>
      </c>
      <c r="L583" s="138">
        <v>10</v>
      </c>
      <c r="M583" s="138">
        <v>1</v>
      </c>
      <c r="N583" s="138">
        <v>9</v>
      </c>
      <c r="O583" s="138">
        <v>408</v>
      </c>
      <c r="P583" s="138">
        <v>805</v>
      </c>
      <c r="Q583" s="139">
        <f t="shared" si="21"/>
        <v>0.50683229813664599</v>
      </c>
    </row>
    <row r="584" spans="1:17" s="30" customFormat="1" ht="14.45" customHeight="1" x14ac:dyDescent="0.25">
      <c r="A584" s="71">
        <v>412</v>
      </c>
      <c r="B584" s="72">
        <v>273</v>
      </c>
      <c r="C584" s="73" t="s">
        <v>126</v>
      </c>
      <c r="D584" s="134">
        <f t="shared" si="20"/>
        <v>22</v>
      </c>
      <c r="E584" s="135">
        <v>71</v>
      </c>
      <c r="F584" s="135">
        <v>22</v>
      </c>
      <c r="G584" s="135">
        <v>6</v>
      </c>
      <c r="H584" s="135">
        <v>31</v>
      </c>
      <c r="I584" s="135">
        <v>49</v>
      </c>
      <c r="J584" s="135">
        <v>0</v>
      </c>
      <c r="K584" s="135">
        <v>20</v>
      </c>
      <c r="L584" s="135">
        <v>5</v>
      </c>
      <c r="M584" s="135">
        <v>0</v>
      </c>
      <c r="N584" s="135">
        <v>5</v>
      </c>
      <c r="O584" s="135">
        <v>209</v>
      </c>
      <c r="P584" s="135">
        <v>504</v>
      </c>
      <c r="Q584" s="136">
        <f t="shared" si="21"/>
        <v>0.41468253968253971</v>
      </c>
    </row>
    <row r="585" spans="1:17" s="30" customFormat="1" ht="14.45" customHeight="1" x14ac:dyDescent="0.25">
      <c r="A585" s="65">
        <v>413</v>
      </c>
      <c r="B585" s="66">
        <v>273</v>
      </c>
      <c r="C585" s="67" t="s">
        <v>128</v>
      </c>
      <c r="D585" s="140">
        <f t="shared" ref="D585:D648" si="22">(LARGE(E585:N585,1)-LARGE(E585:N585,2))</f>
        <v>26</v>
      </c>
      <c r="E585" s="141">
        <v>82</v>
      </c>
      <c r="F585" s="141">
        <v>13</v>
      </c>
      <c r="G585" s="141">
        <v>3</v>
      </c>
      <c r="H585" s="141">
        <v>27</v>
      </c>
      <c r="I585" s="141">
        <v>56</v>
      </c>
      <c r="J585" s="141">
        <v>2</v>
      </c>
      <c r="K585" s="141">
        <v>17</v>
      </c>
      <c r="L585" s="141">
        <v>6</v>
      </c>
      <c r="M585" s="141">
        <v>0</v>
      </c>
      <c r="N585" s="141">
        <v>10</v>
      </c>
      <c r="O585" s="141">
        <v>216</v>
      </c>
      <c r="P585" s="141">
        <v>504</v>
      </c>
      <c r="Q585" s="142">
        <f t="shared" si="21"/>
        <v>0.42857142857142855</v>
      </c>
    </row>
    <row r="586" spans="1:17" s="30" customFormat="1" ht="14.45" customHeight="1" x14ac:dyDescent="0.25">
      <c r="A586" s="59" t="s">
        <v>260</v>
      </c>
      <c r="B586" s="60">
        <v>273</v>
      </c>
      <c r="C586" s="61" t="s">
        <v>11</v>
      </c>
      <c r="D586" s="137">
        <f t="shared" si="22"/>
        <v>48</v>
      </c>
      <c r="E586" s="138">
        <v>153</v>
      </c>
      <c r="F586" s="138">
        <v>35</v>
      </c>
      <c r="G586" s="138">
        <v>9</v>
      </c>
      <c r="H586" s="138">
        <v>58</v>
      </c>
      <c r="I586" s="138">
        <v>105</v>
      </c>
      <c r="J586" s="138">
        <v>2</v>
      </c>
      <c r="K586" s="138">
        <v>37</v>
      </c>
      <c r="L586" s="138">
        <v>11</v>
      </c>
      <c r="M586" s="138">
        <v>0</v>
      </c>
      <c r="N586" s="138">
        <v>15</v>
      </c>
      <c r="O586" s="138">
        <v>425</v>
      </c>
      <c r="P586" s="138">
        <v>1008</v>
      </c>
      <c r="Q586" s="139">
        <f t="shared" si="21"/>
        <v>0.42162698412698413</v>
      </c>
    </row>
    <row r="587" spans="1:17" s="30" customFormat="1" ht="14.45" customHeight="1" x14ac:dyDescent="0.25">
      <c r="A587" s="65">
        <v>414</v>
      </c>
      <c r="B587" s="66">
        <v>274</v>
      </c>
      <c r="C587" s="67" t="s">
        <v>126</v>
      </c>
      <c r="D587" s="140">
        <f t="shared" si="22"/>
        <v>47</v>
      </c>
      <c r="E587" s="141">
        <v>87</v>
      </c>
      <c r="F587" s="141">
        <v>30</v>
      </c>
      <c r="G587" s="141">
        <v>6</v>
      </c>
      <c r="H587" s="141">
        <v>25</v>
      </c>
      <c r="I587" s="141">
        <v>40</v>
      </c>
      <c r="J587" s="141">
        <v>1</v>
      </c>
      <c r="K587" s="141">
        <v>15</v>
      </c>
      <c r="L587" s="141">
        <v>4</v>
      </c>
      <c r="M587" s="141">
        <v>0</v>
      </c>
      <c r="N587" s="141">
        <v>1</v>
      </c>
      <c r="O587" s="141">
        <v>209</v>
      </c>
      <c r="P587" s="141">
        <v>479</v>
      </c>
      <c r="Q587" s="142">
        <f t="shared" si="21"/>
        <v>0.43632567849686849</v>
      </c>
    </row>
    <row r="588" spans="1:17" s="30" customFormat="1" ht="14.45" customHeight="1" x14ac:dyDescent="0.25">
      <c r="A588" s="71">
        <v>415</v>
      </c>
      <c r="B588" s="72">
        <v>274</v>
      </c>
      <c r="C588" s="73" t="s">
        <v>128</v>
      </c>
      <c r="D588" s="134">
        <f t="shared" si="22"/>
        <v>36</v>
      </c>
      <c r="E588" s="135">
        <v>74</v>
      </c>
      <c r="F588" s="135">
        <v>27</v>
      </c>
      <c r="G588" s="135">
        <v>8</v>
      </c>
      <c r="H588" s="135">
        <v>19</v>
      </c>
      <c r="I588" s="135">
        <v>38</v>
      </c>
      <c r="J588" s="135">
        <v>2</v>
      </c>
      <c r="K588" s="135">
        <v>20</v>
      </c>
      <c r="L588" s="135">
        <v>12</v>
      </c>
      <c r="M588" s="135">
        <v>0</v>
      </c>
      <c r="N588" s="135">
        <v>5</v>
      </c>
      <c r="O588" s="135">
        <v>205</v>
      </c>
      <c r="P588" s="135">
        <v>479</v>
      </c>
      <c r="Q588" s="136">
        <f t="shared" si="21"/>
        <v>0.42797494780793321</v>
      </c>
    </row>
    <row r="589" spans="1:17" s="30" customFormat="1" ht="14.45" customHeight="1" x14ac:dyDescent="0.25">
      <c r="A589" s="59" t="s">
        <v>260</v>
      </c>
      <c r="B589" s="60">
        <v>274</v>
      </c>
      <c r="C589" s="61" t="s">
        <v>11</v>
      </c>
      <c r="D589" s="137">
        <f t="shared" si="22"/>
        <v>83</v>
      </c>
      <c r="E589" s="138">
        <v>161</v>
      </c>
      <c r="F589" s="138">
        <v>57</v>
      </c>
      <c r="G589" s="138">
        <v>14</v>
      </c>
      <c r="H589" s="138">
        <v>44</v>
      </c>
      <c r="I589" s="138">
        <v>78</v>
      </c>
      <c r="J589" s="138">
        <v>3</v>
      </c>
      <c r="K589" s="138">
        <v>35</v>
      </c>
      <c r="L589" s="138">
        <v>16</v>
      </c>
      <c r="M589" s="138">
        <v>0</v>
      </c>
      <c r="N589" s="138">
        <v>6</v>
      </c>
      <c r="O589" s="138">
        <v>414</v>
      </c>
      <c r="P589" s="138">
        <v>958</v>
      </c>
      <c r="Q589" s="139">
        <f t="shared" si="21"/>
        <v>0.43215031315240082</v>
      </c>
    </row>
    <row r="590" spans="1:17" s="30" customFormat="1" ht="14.45" customHeight="1" x14ac:dyDescent="0.25">
      <c r="A590" s="71">
        <v>416</v>
      </c>
      <c r="B590" s="72">
        <v>275</v>
      </c>
      <c r="C590" s="73" t="s">
        <v>126</v>
      </c>
      <c r="D590" s="134">
        <f t="shared" si="22"/>
        <v>29</v>
      </c>
      <c r="E590" s="135">
        <v>90</v>
      </c>
      <c r="F590" s="135">
        <v>30</v>
      </c>
      <c r="G590" s="135">
        <v>4</v>
      </c>
      <c r="H590" s="135">
        <v>34</v>
      </c>
      <c r="I590" s="135">
        <v>61</v>
      </c>
      <c r="J590" s="135">
        <v>0</v>
      </c>
      <c r="K590" s="135">
        <v>21</v>
      </c>
      <c r="L590" s="135">
        <v>3</v>
      </c>
      <c r="M590" s="135">
        <v>0</v>
      </c>
      <c r="N590" s="135">
        <v>3</v>
      </c>
      <c r="O590" s="135">
        <v>246</v>
      </c>
      <c r="P590" s="135">
        <v>582</v>
      </c>
      <c r="Q590" s="136">
        <f t="shared" si="21"/>
        <v>0.42268041237113402</v>
      </c>
    </row>
    <row r="591" spans="1:17" s="30" customFormat="1" ht="14.45" customHeight="1" x14ac:dyDescent="0.25">
      <c r="A591" s="65">
        <v>417</v>
      </c>
      <c r="B591" s="66">
        <v>275</v>
      </c>
      <c r="C591" s="67" t="s">
        <v>128</v>
      </c>
      <c r="D591" s="140">
        <f t="shared" si="22"/>
        <v>49</v>
      </c>
      <c r="E591" s="141">
        <v>101</v>
      </c>
      <c r="F591" s="141">
        <v>29</v>
      </c>
      <c r="G591" s="141">
        <v>17</v>
      </c>
      <c r="H591" s="141">
        <v>24</v>
      </c>
      <c r="I591" s="141">
        <v>52</v>
      </c>
      <c r="J591" s="141">
        <v>1</v>
      </c>
      <c r="K591" s="141">
        <v>13</v>
      </c>
      <c r="L591" s="141">
        <v>6</v>
      </c>
      <c r="M591" s="141">
        <v>0</v>
      </c>
      <c r="N591" s="141">
        <v>7</v>
      </c>
      <c r="O591" s="141">
        <v>250</v>
      </c>
      <c r="P591" s="141">
        <v>582</v>
      </c>
      <c r="Q591" s="142">
        <f t="shared" ref="Q591:Q654" si="23">O591/P591</f>
        <v>0.42955326460481097</v>
      </c>
    </row>
    <row r="592" spans="1:17" s="30" customFormat="1" ht="14.45" customHeight="1" x14ac:dyDescent="0.25">
      <c r="A592" s="71">
        <v>418</v>
      </c>
      <c r="B592" s="72">
        <v>275</v>
      </c>
      <c r="C592" s="73" t="s">
        <v>129</v>
      </c>
      <c r="D592" s="134">
        <f t="shared" si="22"/>
        <v>36</v>
      </c>
      <c r="E592" s="135">
        <v>106</v>
      </c>
      <c r="F592" s="135">
        <v>28</v>
      </c>
      <c r="G592" s="135">
        <v>7</v>
      </c>
      <c r="H592" s="135">
        <v>33</v>
      </c>
      <c r="I592" s="135">
        <v>70</v>
      </c>
      <c r="J592" s="135">
        <v>0</v>
      </c>
      <c r="K592" s="135">
        <v>22</v>
      </c>
      <c r="L592" s="135">
        <v>6</v>
      </c>
      <c r="M592" s="135">
        <v>0</v>
      </c>
      <c r="N592" s="135">
        <v>9</v>
      </c>
      <c r="O592" s="135">
        <v>281</v>
      </c>
      <c r="P592" s="135">
        <v>581</v>
      </c>
      <c r="Q592" s="136">
        <f t="shared" si="23"/>
        <v>0.48364888123924271</v>
      </c>
    </row>
    <row r="593" spans="1:17" s="30" customFormat="1" ht="14.45" customHeight="1" x14ac:dyDescent="0.25">
      <c r="A593" s="59" t="s">
        <v>260</v>
      </c>
      <c r="B593" s="60">
        <v>275</v>
      </c>
      <c r="C593" s="61" t="s">
        <v>12</v>
      </c>
      <c r="D593" s="137">
        <f t="shared" si="22"/>
        <v>114</v>
      </c>
      <c r="E593" s="138">
        <v>297</v>
      </c>
      <c r="F593" s="138">
        <v>87</v>
      </c>
      <c r="G593" s="138">
        <v>28</v>
      </c>
      <c r="H593" s="138">
        <v>91</v>
      </c>
      <c r="I593" s="138">
        <v>183</v>
      </c>
      <c r="J593" s="138">
        <v>1</v>
      </c>
      <c r="K593" s="138">
        <v>56</v>
      </c>
      <c r="L593" s="138">
        <v>15</v>
      </c>
      <c r="M593" s="138">
        <v>0</v>
      </c>
      <c r="N593" s="138">
        <v>19</v>
      </c>
      <c r="O593" s="138">
        <v>777</v>
      </c>
      <c r="P593" s="138">
        <v>1745</v>
      </c>
      <c r="Q593" s="139">
        <f t="shared" si="23"/>
        <v>0.44527220630372494</v>
      </c>
    </row>
    <row r="594" spans="1:17" s="30" customFormat="1" ht="14.45" customHeight="1" x14ac:dyDescent="0.25">
      <c r="A594" s="71">
        <v>419</v>
      </c>
      <c r="B594" s="72">
        <v>276</v>
      </c>
      <c r="C594" s="73" t="s">
        <v>126</v>
      </c>
      <c r="D594" s="134">
        <f t="shared" si="22"/>
        <v>46</v>
      </c>
      <c r="E594" s="135">
        <v>111</v>
      </c>
      <c r="F594" s="135">
        <v>19</v>
      </c>
      <c r="G594" s="135">
        <v>6</v>
      </c>
      <c r="H594" s="135">
        <v>41</v>
      </c>
      <c r="I594" s="135">
        <v>65</v>
      </c>
      <c r="J594" s="135">
        <v>1</v>
      </c>
      <c r="K594" s="135">
        <v>32</v>
      </c>
      <c r="L594" s="135">
        <v>9</v>
      </c>
      <c r="M594" s="135">
        <v>0</v>
      </c>
      <c r="N594" s="135">
        <v>6</v>
      </c>
      <c r="O594" s="135">
        <v>290</v>
      </c>
      <c r="P594" s="135">
        <v>685</v>
      </c>
      <c r="Q594" s="136">
        <f t="shared" si="23"/>
        <v>0.42335766423357662</v>
      </c>
    </row>
    <row r="595" spans="1:17" s="30" customFormat="1" ht="14.45" customHeight="1" x14ac:dyDescent="0.25">
      <c r="A595" s="65">
        <v>420</v>
      </c>
      <c r="B595" s="66">
        <v>276</v>
      </c>
      <c r="C595" s="67" t="s">
        <v>128</v>
      </c>
      <c r="D595" s="140">
        <f t="shared" si="22"/>
        <v>35</v>
      </c>
      <c r="E595" s="141">
        <v>116</v>
      </c>
      <c r="F595" s="141">
        <v>17</v>
      </c>
      <c r="G595" s="141">
        <v>5</v>
      </c>
      <c r="H595" s="141">
        <v>46</v>
      </c>
      <c r="I595" s="141">
        <v>81</v>
      </c>
      <c r="J595" s="141">
        <v>1</v>
      </c>
      <c r="K595" s="141">
        <v>16</v>
      </c>
      <c r="L595" s="141">
        <v>10</v>
      </c>
      <c r="M595" s="141">
        <v>0</v>
      </c>
      <c r="N595" s="141">
        <v>6</v>
      </c>
      <c r="O595" s="141">
        <v>298</v>
      </c>
      <c r="P595" s="141">
        <v>685</v>
      </c>
      <c r="Q595" s="142">
        <f t="shared" si="23"/>
        <v>0.43503649635036495</v>
      </c>
    </row>
    <row r="596" spans="1:17" s="30" customFormat="1" ht="14.45" customHeight="1" x14ac:dyDescent="0.25">
      <c r="A596" s="71">
        <v>421</v>
      </c>
      <c r="B596" s="72">
        <v>276</v>
      </c>
      <c r="C596" s="73" t="s">
        <v>129</v>
      </c>
      <c r="D596" s="134">
        <f t="shared" si="22"/>
        <v>37</v>
      </c>
      <c r="E596" s="135">
        <v>124</v>
      </c>
      <c r="F596" s="135">
        <v>16</v>
      </c>
      <c r="G596" s="135">
        <v>9</v>
      </c>
      <c r="H596" s="135">
        <v>28</v>
      </c>
      <c r="I596" s="135">
        <v>87</v>
      </c>
      <c r="J596" s="135">
        <v>3</v>
      </c>
      <c r="K596" s="135">
        <v>33</v>
      </c>
      <c r="L596" s="135">
        <v>10</v>
      </c>
      <c r="M596" s="135">
        <v>0</v>
      </c>
      <c r="N596" s="135">
        <v>5</v>
      </c>
      <c r="O596" s="135">
        <v>315</v>
      </c>
      <c r="P596" s="135">
        <v>685</v>
      </c>
      <c r="Q596" s="136">
        <f t="shared" si="23"/>
        <v>0.45985401459854014</v>
      </c>
    </row>
    <row r="597" spans="1:17" s="30" customFormat="1" ht="14.45" customHeight="1" x14ac:dyDescent="0.25">
      <c r="A597" s="65">
        <v>422</v>
      </c>
      <c r="B597" s="66">
        <v>276</v>
      </c>
      <c r="C597" s="67" t="s">
        <v>138</v>
      </c>
      <c r="D597" s="140">
        <f t="shared" si="22"/>
        <v>58</v>
      </c>
      <c r="E597" s="141">
        <v>121</v>
      </c>
      <c r="F597" s="141">
        <v>11</v>
      </c>
      <c r="G597" s="141">
        <v>7</v>
      </c>
      <c r="H597" s="141">
        <v>48</v>
      </c>
      <c r="I597" s="141">
        <v>63</v>
      </c>
      <c r="J597" s="141">
        <v>0</v>
      </c>
      <c r="K597" s="141">
        <v>18</v>
      </c>
      <c r="L597" s="141">
        <v>15</v>
      </c>
      <c r="M597" s="141">
        <v>1</v>
      </c>
      <c r="N597" s="141">
        <v>5</v>
      </c>
      <c r="O597" s="141">
        <v>289</v>
      </c>
      <c r="P597" s="141">
        <v>685</v>
      </c>
      <c r="Q597" s="142">
        <f t="shared" si="23"/>
        <v>0.4218978102189781</v>
      </c>
    </row>
    <row r="598" spans="1:17" s="30" customFormat="1" ht="14.45" customHeight="1" x14ac:dyDescent="0.25">
      <c r="A598" s="71">
        <v>423</v>
      </c>
      <c r="B598" s="72">
        <v>276</v>
      </c>
      <c r="C598" s="73" t="s">
        <v>139</v>
      </c>
      <c r="D598" s="134">
        <f t="shared" si="22"/>
        <v>43</v>
      </c>
      <c r="E598" s="135">
        <v>110</v>
      </c>
      <c r="F598" s="135">
        <v>23</v>
      </c>
      <c r="G598" s="135">
        <v>2</v>
      </c>
      <c r="H598" s="135">
        <v>50</v>
      </c>
      <c r="I598" s="135">
        <v>67</v>
      </c>
      <c r="J598" s="135">
        <v>1</v>
      </c>
      <c r="K598" s="135">
        <v>18</v>
      </c>
      <c r="L598" s="135">
        <v>11</v>
      </c>
      <c r="M598" s="135">
        <v>0</v>
      </c>
      <c r="N598" s="135">
        <v>9</v>
      </c>
      <c r="O598" s="135">
        <v>291</v>
      </c>
      <c r="P598" s="135">
        <v>685</v>
      </c>
      <c r="Q598" s="136">
        <f t="shared" si="23"/>
        <v>0.42481751824817521</v>
      </c>
    </row>
    <row r="599" spans="1:17" s="30" customFormat="1" ht="14.45" customHeight="1" x14ac:dyDescent="0.25">
      <c r="A599" s="65">
        <v>424</v>
      </c>
      <c r="B599" s="66">
        <v>276</v>
      </c>
      <c r="C599" s="67" t="s">
        <v>140</v>
      </c>
      <c r="D599" s="140">
        <f t="shared" si="22"/>
        <v>36</v>
      </c>
      <c r="E599" s="141">
        <v>112</v>
      </c>
      <c r="F599" s="141">
        <v>21</v>
      </c>
      <c r="G599" s="141">
        <v>6</v>
      </c>
      <c r="H599" s="141">
        <v>48</v>
      </c>
      <c r="I599" s="141">
        <v>76</v>
      </c>
      <c r="J599" s="141">
        <v>1</v>
      </c>
      <c r="K599" s="141">
        <v>23</v>
      </c>
      <c r="L599" s="141">
        <v>14</v>
      </c>
      <c r="M599" s="141">
        <v>0</v>
      </c>
      <c r="N599" s="141">
        <v>4</v>
      </c>
      <c r="O599" s="141">
        <v>305</v>
      </c>
      <c r="P599" s="141">
        <v>685</v>
      </c>
      <c r="Q599" s="142">
        <f t="shared" si="23"/>
        <v>0.44525547445255476</v>
      </c>
    </row>
    <row r="600" spans="1:17" s="30" customFormat="1" ht="14.45" customHeight="1" x14ac:dyDescent="0.25">
      <c r="A600" s="71">
        <v>425</v>
      </c>
      <c r="B600" s="72">
        <v>276</v>
      </c>
      <c r="C600" s="73" t="s">
        <v>141</v>
      </c>
      <c r="D600" s="134">
        <f t="shared" si="22"/>
        <v>54</v>
      </c>
      <c r="E600" s="135">
        <v>122</v>
      </c>
      <c r="F600" s="135">
        <v>28</v>
      </c>
      <c r="G600" s="135">
        <v>8</v>
      </c>
      <c r="H600" s="135">
        <v>33</v>
      </c>
      <c r="I600" s="135">
        <v>68</v>
      </c>
      <c r="J600" s="135">
        <v>1</v>
      </c>
      <c r="K600" s="135">
        <v>23</v>
      </c>
      <c r="L600" s="135">
        <v>17</v>
      </c>
      <c r="M600" s="135">
        <v>0</v>
      </c>
      <c r="N600" s="135">
        <v>5</v>
      </c>
      <c r="O600" s="135">
        <v>305</v>
      </c>
      <c r="P600" s="135">
        <v>685</v>
      </c>
      <c r="Q600" s="136">
        <f t="shared" si="23"/>
        <v>0.44525547445255476</v>
      </c>
    </row>
    <row r="601" spans="1:17" s="30" customFormat="1" ht="14.45" customHeight="1" x14ac:dyDescent="0.25">
      <c r="A601" s="65">
        <v>426</v>
      </c>
      <c r="B601" s="66">
        <v>276</v>
      </c>
      <c r="C601" s="67" t="s">
        <v>142</v>
      </c>
      <c r="D601" s="140">
        <f t="shared" si="22"/>
        <v>54</v>
      </c>
      <c r="E601" s="141">
        <v>116</v>
      </c>
      <c r="F601" s="141">
        <v>28</v>
      </c>
      <c r="G601" s="141">
        <v>4</v>
      </c>
      <c r="H601" s="141">
        <v>47</v>
      </c>
      <c r="I601" s="141">
        <v>62</v>
      </c>
      <c r="J601" s="141">
        <v>0</v>
      </c>
      <c r="K601" s="141">
        <v>22</v>
      </c>
      <c r="L601" s="141">
        <v>7</v>
      </c>
      <c r="M601" s="141">
        <v>0</v>
      </c>
      <c r="N601" s="141">
        <v>12</v>
      </c>
      <c r="O601" s="141">
        <v>298</v>
      </c>
      <c r="P601" s="141">
        <v>685</v>
      </c>
      <c r="Q601" s="142">
        <f t="shared" si="23"/>
        <v>0.43503649635036495</v>
      </c>
    </row>
    <row r="602" spans="1:17" s="30" customFormat="1" ht="14.45" customHeight="1" x14ac:dyDescent="0.25">
      <c r="A602" s="71">
        <v>427</v>
      </c>
      <c r="B602" s="72">
        <v>276</v>
      </c>
      <c r="C602" s="73" t="s">
        <v>143</v>
      </c>
      <c r="D602" s="134">
        <f t="shared" si="22"/>
        <v>42</v>
      </c>
      <c r="E602" s="135">
        <v>116</v>
      </c>
      <c r="F602" s="135">
        <v>19</v>
      </c>
      <c r="G602" s="135">
        <v>12</v>
      </c>
      <c r="H602" s="135">
        <v>43</v>
      </c>
      <c r="I602" s="135">
        <v>74</v>
      </c>
      <c r="J602" s="135">
        <v>1</v>
      </c>
      <c r="K602" s="135">
        <v>26</v>
      </c>
      <c r="L602" s="135">
        <v>9</v>
      </c>
      <c r="M602" s="135">
        <v>0</v>
      </c>
      <c r="N602" s="135">
        <v>11</v>
      </c>
      <c r="O602" s="135">
        <v>311</v>
      </c>
      <c r="P602" s="135">
        <v>685</v>
      </c>
      <c r="Q602" s="136">
        <f t="shared" si="23"/>
        <v>0.45401459854014597</v>
      </c>
    </row>
    <row r="603" spans="1:17" s="30" customFormat="1" ht="14.45" customHeight="1" x14ac:dyDescent="0.25">
      <c r="A603" s="65">
        <v>428</v>
      </c>
      <c r="B603" s="66">
        <v>276</v>
      </c>
      <c r="C603" s="67" t="s">
        <v>144</v>
      </c>
      <c r="D603" s="140">
        <f t="shared" si="22"/>
        <v>50</v>
      </c>
      <c r="E603" s="141">
        <v>110</v>
      </c>
      <c r="F603" s="141">
        <v>21</v>
      </c>
      <c r="G603" s="141">
        <v>0</v>
      </c>
      <c r="H603" s="141">
        <v>37</v>
      </c>
      <c r="I603" s="141">
        <v>60</v>
      </c>
      <c r="J603" s="141">
        <v>0</v>
      </c>
      <c r="K603" s="141">
        <v>23</v>
      </c>
      <c r="L603" s="141">
        <v>10</v>
      </c>
      <c r="M603" s="141">
        <v>0</v>
      </c>
      <c r="N603" s="141">
        <v>7</v>
      </c>
      <c r="O603" s="141">
        <v>268</v>
      </c>
      <c r="P603" s="141">
        <v>685</v>
      </c>
      <c r="Q603" s="142">
        <f t="shared" si="23"/>
        <v>0.39124087591240875</v>
      </c>
    </row>
    <row r="604" spans="1:17" s="30" customFormat="1" ht="14.45" customHeight="1" x14ac:dyDescent="0.25">
      <c r="A604" s="71">
        <v>429</v>
      </c>
      <c r="B604" s="72">
        <v>276</v>
      </c>
      <c r="C604" s="73" t="s">
        <v>145</v>
      </c>
      <c r="D604" s="134">
        <f t="shared" si="22"/>
        <v>69</v>
      </c>
      <c r="E604" s="135">
        <v>124</v>
      </c>
      <c r="F604" s="135">
        <v>11</v>
      </c>
      <c r="G604" s="135">
        <v>12</v>
      </c>
      <c r="H604" s="135">
        <v>36</v>
      </c>
      <c r="I604" s="135">
        <v>55</v>
      </c>
      <c r="J604" s="135">
        <v>0</v>
      </c>
      <c r="K604" s="135">
        <v>21</v>
      </c>
      <c r="L604" s="135">
        <v>6</v>
      </c>
      <c r="M604" s="135">
        <v>0</v>
      </c>
      <c r="N604" s="135">
        <v>6</v>
      </c>
      <c r="O604" s="135">
        <v>271</v>
      </c>
      <c r="P604" s="135">
        <v>684</v>
      </c>
      <c r="Q604" s="136">
        <f t="shared" si="23"/>
        <v>0.39619883040935672</v>
      </c>
    </row>
    <row r="605" spans="1:17" s="30" customFormat="1" ht="14.45" customHeight="1" x14ac:dyDescent="0.25">
      <c r="A605" s="59" t="s">
        <v>260</v>
      </c>
      <c r="B605" s="60">
        <v>276</v>
      </c>
      <c r="C605" s="61" t="s">
        <v>27</v>
      </c>
      <c r="D605" s="137">
        <f t="shared" si="22"/>
        <v>524</v>
      </c>
      <c r="E605" s="138">
        <v>1282</v>
      </c>
      <c r="F605" s="138">
        <v>214</v>
      </c>
      <c r="G605" s="138">
        <v>71</v>
      </c>
      <c r="H605" s="138">
        <v>457</v>
      </c>
      <c r="I605" s="138">
        <v>758</v>
      </c>
      <c r="J605" s="138">
        <v>9</v>
      </c>
      <c r="K605" s="138">
        <v>255</v>
      </c>
      <c r="L605" s="138">
        <v>118</v>
      </c>
      <c r="M605" s="138">
        <v>1</v>
      </c>
      <c r="N605" s="138">
        <v>76</v>
      </c>
      <c r="O605" s="138">
        <v>3241</v>
      </c>
      <c r="P605" s="138">
        <v>7534</v>
      </c>
      <c r="Q605" s="139">
        <f t="shared" si="23"/>
        <v>0.43018316963100611</v>
      </c>
    </row>
    <row r="606" spans="1:17" s="30" customFormat="1" ht="14.45" customHeight="1" x14ac:dyDescent="0.25">
      <c r="A606" s="71">
        <v>430</v>
      </c>
      <c r="B606" s="72">
        <v>277</v>
      </c>
      <c r="C606" s="73" t="s">
        <v>126</v>
      </c>
      <c r="D606" s="134">
        <f t="shared" si="22"/>
        <v>19</v>
      </c>
      <c r="E606" s="135">
        <v>64</v>
      </c>
      <c r="F606" s="135">
        <v>20</v>
      </c>
      <c r="G606" s="135">
        <v>5</v>
      </c>
      <c r="H606" s="135">
        <v>26</v>
      </c>
      <c r="I606" s="135">
        <v>45</v>
      </c>
      <c r="J606" s="135">
        <v>0</v>
      </c>
      <c r="K606" s="135">
        <v>27</v>
      </c>
      <c r="L606" s="135">
        <v>5</v>
      </c>
      <c r="M606" s="135">
        <v>0</v>
      </c>
      <c r="N606" s="135">
        <v>5</v>
      </c>
      <c r="O606" s="135">
        <v>197</v>
      </c>
      <c r="P606" s="135">
        <v>665</v>
      </c>
      <c r="Q606" s="136">
        <f t="shared" si="23"/>
        <v>0.29624060150375942</v>
      </c>
    </row>
    <row r="607" spans="1:17" s="30" customFormat="1" ht="14.45" customHeight="1" x14ac:dyDescent="0.25">
      <c r="A607" s="65">
        <v>431</v>
      </c>
      <c r="B607" s="66">
        <v>277</v>
      </c>
      <c r="C607" s="67" t="s">
        <v>128</v>
      </c>
      <c r="D607" s="140">
        <f t="shared" si="22"/>
        <v>2</v>
      </c>
      <c r="E607" s="141">
        <v>50</v>
      </c>
      <c r="F607" s="141">
        <v>23</v>
      </c>
      <c r="G607" s="141">
        <v>7</v>
      </c>
      <c r="H607" s="141">
        <v>31</v>
      </c>
      <c r="I607" s="141">
        <v>48</v>
      </c>
      <c r="J607" s="141">
        <v>1</v>
      </c>
      <c r="K607" s="141">
        <v>31</v>
      </c>
      <c r="L607" s="141">
        <v>7</v>
      </c>
      <c r="M607" s="141">
        <v>0</v>
      </c>
      <c r="N607" s="141">
        <v>0</v>
      </c>
      <c r="O607" s="141">
        <v>198</v>
      </c>
      <c r="P607" s="141">
        <v>664</v>
      </c>
      <c r="Q607" s="142">
        <f t="shared" si="23"/>
        <v>0.29819277108433734</v>
      </c>
    </row>
    <row r="608" spans="1:17" s="30" customFormat="1" ht="14.45" customHeight="1" x14ac:dyDescent="0.25">
      <c r="A608" s="59" t="s">
        <v>260</v>
      </c>
      <c r="B608" s="60">
        <v>277</v>
      </c>
      <c r="C608" s="61" t="s">
        <v>11</v>
      </c>
      <c r="D608" s="137">
        <f t="shared" si="22"/>
        <v>21</v>
      </c>
      <c r="E608" s="138">
        <v>114</v>
      </c>
      <c r="F608" s="138">
        <v>43</v>
      </c>
      <c r="G608" s="138">
        <v>12</v>
      </c>
      <c r="H608" s="138">
        <v>57</v>
      </c>
      <c r="I608" s="138">
        <v>93</v>
      </c>
      <c r="J608" s="138">
        <v>1</v>
      </c>
      <c r="K608" s="138">
        <v>58</v>
      </c>
      <c r="L608" s="138">
        <v>12</v>
      </c>
      <c r="M608" s="138">
        <v>0</v>
      </c>
      <c r="N608" s="138">
        <v>5</v>
      </c>
      <c r="O608" s="138">
        <v>395</v>
      </c>
      <c r="P608" s="138">
        <v>1329</v>
      </c>
      <c r="Q608" s="139">
        <f t="shared" si="23"/>
        <v>0.29721595184349137</v>
      </c>
    </row>
    <row r="609" spans="1:17" s="30" customFormat="1" ht="14.45" customHeight="1" x14ac:dyDescent="0.25">
      <c r="A609" s="65">
        <v>432</v>
      </c>
      <c r="B609" s="66">
        <v>278</v>
      </c>
      <c r="C609" s="67" t="s">
        <v>126</v>
      </c>
      <c r="D609" s="140">
        <f t="shared" si="22"/>
        <v>2</v>
      </c>
      <c r="E609" s="141">
        <v>62</v>
      </c>
      <c r="F609" s="141">
        <v>20</v>
      </c>
      <c r="G609" s="141">
        <v>0</v>
      </c>
      <c r="H609" s="141">
        <v>37</v>
      </c>
      <c r="I609" s="141">
        <v>60</v>
      </c>
      <c r="J609" s="141">
        <v>0</v>
      </c>
      <c r="K609" s="141">
        <v>18</v>
      </c>
      <c r="L609" s="141">
        <v>3</v>
      </c>
      <c r="M609" s="141">
        <v>1</v>
      </c>
      <c r="N609" s="141">
        <v>10</v>
      </c>
      <c r="O609" s="141">
        <v>211</v>
      </c>
      <c r="P609" s="141">
        <v>553</v>
      </c>
      <c r="Q609" s="142">
        <f t="shared" si="23"/>
        <v>0.38155515370705245</v>
      </c>
    </row>
    <row r="610" spans="1:17" s="30" customFormat="1" ht="14.45" customHeight="1" x14ac:dyDescent="0.25">
      <c r="A610" s="71">
        <v>433</v>
      </c>
      <c r="B610" s="72">
        <v>278</v>
      </c>
      <c r="C610" s="73" t="s">
        <v>128</v>
      </c>
      <c r="D610" s="134">
        <f t="shared" si="22"/>
        <v>40</v>
      </c>
      <c r="E610" s="135">
        <v>77</v>
      </c>
      <c r="F610" s="135">
        <v>37</v>
      </c>
      <c r="G610" s="135">
        <v>3</v>
      </c>
      <c r="H610" s="135">
        <v>37</v>
      </c>
      <c r="I610" s="135">
        <v>28</v>
      </c>
      <c r="J610" s="135">
        <v>2</v>
      </c>
      <c r="K610" s="135">
        <v>18</v>
      </c>
      <c r="L610" s="135">
        <v>0</v>
      </c>
      <c r="M610" s="135">
        <v>0</v>
      </c>
      <c r="N610" s="135">
        <v>9</v>
      </c>
      <c r="O610" s="135">
        <v>211</v>
      </c>
      <c r="P610" s="135">
        <v>553</v>
      </c>
      <c r="Q610" s="136">
        <f t="shared" si="23"/>
        <v>0.38155515370705245</v>
      </c>
    </row>
    <row r="611" spans="1:17" s="30" customFormat="1" ht="14.45" customHeight="1" x14ac:dyDescent="0.25">
      <c r="A611" s="65">
        <v>434</v>
      </c>
      <c r="B611" s="66">
        <v>278</v>
      </c>
      <c r="C611" s="67" t="s">
        <v>129</v>
      </c>
      <c r="D611" s="140">
        <f t="shared" si="22"/>
        <v>34</v>
      </c>
      <c r="E611" s="141">
        <v>70</v>
      </c>
      <c r="F611" s="141">
        <v>30</v>
      </c>
      <c r="G611" s="141">
        <v>4</v>
      </c>
      <c r="H611" s="141">
        <v>36</v>
      </c>
      <c r="I611" s="141">
        <v>35</v>
      </c>
      <c r="J611" s="141">
        <v>2</v>
      </c>
      <c r="K611" s="141">
        <v>18</v>
      </c>
      <c r="L611" s="141">
        <v>4</v>
      </c>
      <c r="M611" s="141">
        <v>0</v>
      </c>
      <c r="N611" s="141">
        <v>2</v>
      </c>
      <c r="O611" s="141">
        <v>201</v>
      </c>
      <c r="P611" s="141">
        <v>552</v>
      </c>
      <c r="Q611" s="142">
        <f t="shared" si="23"/>
        <v>0.3641304347826087</v>
      </c>
    </row>
    <row r="612" spans="1:17" s="30" customFormat="1" ht="14.45" customHeight="1" x14ac:dyDescent="0.25">
      <c r="A612" s="59" t="s">
        <v>260</v>
      </c>
      <c r="B612" s="60">
        <v>278</v>
      </c>
      <c r="C612" s="61" t="s">
        <v>12</v>
      </c>
      <c r="D612" s="137">
        <f t="shared" si="22"/>
        <v>86</v>
      </c>
      <c r="E612" s="138">
        <v>209</v>
      </c>
      <c r="F612" s="138">
        <v>87</v>
      </c>
      <c r="G612" s="138">
        <v>7</v>
      </c>
      <c r="H612" s="138">
        <v>110</v>
      </c>
      <c r="I612" s="138">
        <v>123</v>
      </c>
      <c r="J612" s="138">
        <v>4</v>
      </c>
      <c r="K612" s="138">
        <v>54</v>
      </c>
      <c r="L612" s="138">
        <v>7</v>
      </c>
      <c r="M612" s="138">
        <v>1</v>
      </c>
      <c r="N612" s="138">
        <v>21</v>
      </c>
      <c r="O612" s="138">
        <v>623</v>
      </c>
      <c r="P612" s="138">
        <v>1658</v>
      </c>
      <c r="Q612" s="139">
        <f t="shared" si="23"/>
        <v>0.37575392038600725</v>
      </c>
    </row>
    <row r="613" spans="1:17" s="30" customFormat="1" ht="14.45" customHeight="1" x14ac:dyDescent="0.25">
      <c r="A613" s="65">
        <v>435</v>
      </c>
      <c r="B613" s="66">
        <v>279</v>
      </c>
      <c r="C613" s="67" t="s">
        <v>126</v>
      </c>
      <c r="D613" s="140">
        <f t="shared" si="22"/>
        <v>4</v>
      </c>
      <c r="E613" s="141">
        <v>60</v>
      </c>
      <c r="F613" s="141">
        <v>22</v>
      </c>
      <c r="G613" s="141">
        <v>8</v>
      </c>
      <c r="H613" s="141">
        <v>39</v>
      </c>
      <c r="I613" s="141">
        <v>56</v>
      </c>
      <c r="J613" s="141">
        <v>1</v>
      </c>
      <c r="K613" s="141">
        <v>22</v>
      </c>
      <c r="L613" s="141">
        <v>0</v>
      </c>
      <c r="M613" s="141">
        <v>0</v>
      </c>
      <c r="N613" s="141">
        <v>3</v>
      </c>
      <c r="O613" s="141">
        <v>211</v>
      </c>
      <c r="P613" s="141">
        <v>613</v>
      </c>
      <c r="Q613" s="142">
        <f t="shared" si="23"/>
        <v>0.3442088091353997</v>
      </c>
    </row>
    <row r="614" spans="1:17" s="30" customFormat="1" ht="14.45" customHeight="1" x14ac:dyDescent="0.25">
      <c r="A614" s="71">
        <v>436</v>
      </c>
      <c r="B614" s="72">
        <v>279</v>
      </c>
      <c r="C614" s="73" t="s">
        <v>128</v>
      </c>
      <c r="D614" s="134">
        <f t="shared" si="22"/>
        <v>32</v>
      </c>
      <c r="E614" s="135">
        <v>73</v>
      </c>
      <c r="F614" s="135">
        <v>27</v>
      </c>
      <c r="G614" s="135">
        <v>7</v>
      </c>
      <c r="H614" s="135">
        <v>38</v>
      </c>
      <c r="I614" s="135">
        <v>41</v>
      </c>
      <c r="J614" s="135">
        <v>1</v>
      </c>
      <c r="K614" s="135">
        <v>8</v>
      </c>
      <c r="L614" s="135">
        <v>7</v>
      </c>
      <c r="M614" s="135">
        <v>0</v>
      </c>
      <c r="N614" s="135">
        <v>10</v>
      </c>
      <c r="O614" s="135">
        <v>212</v>
      </c>
      <c r="P614" s="135">
        <v>612</v>
      </c>
      <c r="Q614" s="136">
        <f t="shared" si="23"/>
        <v>0.34640522875816993</v>
      </c>
    </row>
    <row r="615" spans="1:17" s="30" customFormat="1" ht="14.45" customHeight="1" x14ac:dyDescent="0.25">
      <c r="A615" s="59" t="s">
        <v>260</v>
      </c>
      <c r="B615" s="60">
        <v>279</v>
      </c>
      <c r="C615" s="61" t="s">
        <v>11</v>
      </c>
      <c r="D615" s="137">
        <f t="shared" si="22"/>
        <v>36</v>
      </c>
      <c r="E615" s="138">
        <v>133</v>
      </c>
      <c r="F615" s="138">
        <v>49</v>
      </c>
      <c r="G615" s="138">
        <v>15</v>
      </c>
      <c r="H615" s="138">
        <v>77</v>
      </c>
      <c r="I615" s="138">
        <v>97</v>
      </c>
      <c r="J615" s="138">
        <v>2</v>
      </c>
      <c r="K615" s="138">
        <v>30</v>
      </c>
      <c r="L615" s="138">
        <v>7</v>
      </c>
      <c r="M615" s="138">
        <v>0</v>
      </c>
      <c r="N615" s="138">
        <v>13</v>
      </c>
      <c r="O615" s="138">
        <v>423</v>
      </c>
      <c r="P615" s="138">
        <v>1225</v>
      </c>
      <c r="Q615" s="139">
        <f t="shared" si="23"/>
        <v>0.34530612244897957</v>
      </c>
    </row>
    <row r="616" spans="1:17" s="30" customFormat="1" ht="14.45" customHeight="1" x14ac:dyDescent="0.25">
      <c r="A616" s="71">
        <v>437</v>
      </c>
      <c r="B616" s="72">
        <v>280</v>
      </c>
      <c r="C616" s="73" t="s">
        <v>126</v>
      </c>
      <c r="D616" s="134">
        <f t="shared" si="22"/>
        <v>41</v>
      </c>
      <c r="E616" s="135">
        <v>99</v>
      </c>
      <c r="F616" s="135">
        <v>23</v>
      </c>
      <c r="G616" s="135">
        <v>5</v>
      </c>
      <c r="H616" s="135">
        <v>50</v>
      </c>
      <c r="I616" s="135">
        <v>58</v>
      </c>
      <c r="J616" s="135">
        <v>5</v>
      </c>
      <c r="K616" s="135">
        <v>19</v>
      </c>
      <c r="L616" s="135">
        <v>8</v>
      </c>
      <c r="M616" s="135">
        <v>0</v>
      </c>
      <c r="N616" s="135">
        <v>10</v>
      </c>
      <c r="O616" s="135">
        <v>277</v>
      </c>
      <c r="P616" s="135">
        <v>684</v>
      </c>
      <c r="Q616" s="136">
        <f t="shared" si="23"/>
        <v>0.40497076023391815</v>
      </c>
    </row>
    <row r="617" spans="1:17" s="30" customFormat="1" ht="14.45" customHeight="1" x14ac:dyDescent="0.25">
      <c r="A617" s="65">
        <v>438</v>
      </c>
      <c r="B617" s="66">
        <v>280</v>
      </c>
      <c r="C617" s="67" t="s">
        <v>128</v>
      </c>
      <c r="D617" s="140">
        <f t="shared" si="22"/>
        <v>12</v>
      </c>
      <c r="E617" s="141">
        <v>79</v>
      </c>
      <c r="F617" s="141">
        <v>25</v>
      </c>
      <c r="G617" s="141">
        <v>0</v>
      </c>
      <c r="H617" s="141">
        <v>41</v>
      </c>
      <c r="I617" s="141">
        <v>67</v>
      </c>
      <c r="J617" s="141">
        <v>3</v>
      </c>
      <c r="K617" s="141">
        <v>25</v>
      </c>
      <c r="L617" s="141">
        <v>5</v>
      </c>
      <c r="M617" s="141">
        <v>0</v>
      </c>
      <c r="N617" s="141">
        <v>9</v>
      </c>
      <c r="O617" s="141">
        <v>254</v>
      </c>
      <c r="P617" s="141">
        <v>684</v>
      </c>
      <c r="Q617" s="142">
        <f t="shared" si="23"/>
        <v>0.37134502923976609</v>
      </c>
    </row>
    <row r="618" spans="1:17" s="30" customFormat="1" ht="14.45" customHeight="1" x14ac:dyDescent="0.25">
      <c r="A618" s="71">
        <v>439</v>
      </c>
      <c r="B618" s="72">
        <v>280</v>
      </c>
      <c r="C618" s="73" t="s">
        <v>129</v>
      </c>
      <c r="D618" s="134">
        <f t="shared" si="22"/>
        <v>16</v>
      </c>
      <c r="E618" s="135">
        <v>91</v>
      </c>
      <c r="F618" s="135">
        <v>32</v>
      </c>
      <c r="G618" s="135">
        <v>7</v>
      </c>
      <c r="H618" s="135">
        <v>39</v>
      </c>
      <c r="I618" s="135">
        <v>75</v>
      </c>
      <c r="J618" s="135">
        <v>2</v>
      </c>
      <c r="K618" s="135">
        <v>22</v>
      </c>
      <c r="L618" s="135">
        <v>6</v>
      </c>
      <c r="M618" s="135">
        <v>0</v>
      </c>
      <c r="N618" s="135">
        <v>7</v>
      </c>
      <c r="O618" s="135">
        <v>281</v>
      </c>
      <c r="P618" s="135">
        <v>683</v>
      </c>
      <c r="Q618" s="136">
        <f t="shared" si="23"/>
        <v>0.41142020497803805</v>
      </c>
    </row>
    <row r="619" spans="1:17" s="30" customFormat="1" ht="14.45" customHeight="1" x14ac:dyDescent="0.25">
      <c r="A619" s="59" t="s">
        <v>260</v>
      </c>
      <c r="B619" s="60">
        <v>280</v>
      </c>
      <c r="C619" s="61" t="s">
        <v>12</v>
      </c>
      <c r="D619" s="137">
        <f t="shared" si="22"/>
        <v>69</v>
      </c>
      <c r="E619" s="138">
        <v>269</v>
      </c>
      <c r="F619" s="138">
        <v>80</v>
      </c>
      <c r="G619" s="138">
        <v>12</v>
      </c>
      <c r="H619" s="138">
        <v>130</v>
      </c>
      <c r="I619" s="138">
        <v>200</v>
      </c>
      <c r="J619" s="138">
        <v>10</v>
      </c>
      <c r="K619" s="138">
        <v>66</v>
      </c>
      <c r="L619" s="138">
        <v>19</v>
      </c>
      <c r="M619" s="138">
        <v>0</v>
      </c>
      <c r="N619" s="138">
        <v>26</v>
      </c>
      <c r="O619" s="138">
        <v>812</v>
      </c>
      <c r="P619" s="138">
        <v>2051</v>
      </c>
      <c r="Q619" s="139">
        <f t="shared" si="23"/>
        <v>0.39590443686006827</v>
      </c>
    </row>
    <row r="620" spans="1:17" s="30" customFormat="1" ht="14.45" customHeight="1" x14ac:dyDescent="0.25">
      <c r="A620" s="71">
        <v>440</v>
      </c>
      <c r="B620" s="72">
        <v>281</v>
      </c>
      <c r="C620" s="73" t="s">
        <v>126</v>
      </c>
      <c r="D620" s="134">
        <f t="shared" si="22"/>
        <v>39</v>
      </c>
      <c r="E620" s="135">
        <v>112</v>
      </c>
      <c r="F620" s="135">
        <v>18</v>
      </c>
      <c r="G620" s="135">
        <v>10</v>
      </c>
      <c r="H620" s="135">
        <v>45</v>
      </c>
      <c r="I620" s="135">
        <v>73</v>
      </c>
      <c r="J620" s="135">
        <v>2</v>
      </c>
      <c r="K620" s="135">
        <v>28</v>
      </c>
      <c r="L620" s="135">
        <v>12</v>
      </c>
      <c r="M620" s="135">
        <v>0</v>
      </c>
      <c r="N620" s="135">
        <v>8</v>
      </c>
      <c r="O620" s="135">
        <v>308</v>
      </c>
      <c r="P620" s="135">
        <v>706</v>
      </c>
      <c r="Q620" s="136">
        <f t="shared" si="23"/>
        <v>0.43626062322946174</v>
      </c>
    </row>
    <row r="621" spans="1:17" s="30" customFormat="1" ht="14.45" customHeight="1" x14ac:dyDescent="0.25">
      <c r="A621" s="65">
        <v>441</v>
      </c>
      <c r="B621" s="66">
        <v>281</v>
      </c>
      <c r="C621" s="67" t="s">
        <v>128</v>
      </c>
      <c r="D621" s="140">
        <f t="shared" si="22"/>
        <v>49</v>
      </c>
      <c r="E621" s="141">
        <v>115</v>
      </c>
      <c r="F621" s="141">
        <v>23</v>
      </c>
      <c r="G621" s="141">
        <v>7</v>
      </c>
      <c r="H621" s="141">
        <v>53</v>
      </c>
      <c r="I621" s="141">
        <v>66</v>
      </c>
      <c r="J621" s="141">
        <v>2</v>
      </c>
      <c r="K621" s="141">
        <v>24</v>
      </c>
      <c r="L621" s="141">
        <v>3</v>
      </c>
      <c r="M621" s="141">
        <v>1</v>
      </c>
      <c r="N621" s="141">
        <v>3</v>
      </c>
      <c r="O621" s="141">
        <v>297</v>
      </c>
      <c r="P621" s="141">
        <v>706</v>
      </c>
      <c r="Q621" s="142">
        <f t="shared" si="23"/>
        <v>0.4206798866855524</v>
      </c>
    </row>
    <row r="622" spans="1:17" s="30" customFormat="1" ht="14.45" customHeight="1" x14ac:dyDescent="0.25">
      <c r="A622" s="71">
        <v>442</v>
      </c>
      <c r="B622" s="72">
        <v>281</v>
      </c>
      <c r="C622" s="73" t="s">
        <v>129</v>
      </c>
      <c r="D622" s="134">
        <f t="shared" si="22"/>
        <v>43</v>
      </c>
      <c r="E622" s="135">
        <v>117</v>
      </c>
      <c r="F622" s="135">
        <v>20</v>
      </c>
      <c r="G622" s="135">
        <v>9</v>
      </c>
      <c r="H622" s="135">
        <v>57</v>
      </c>
      <c r="I622" s="135">
        <v>74</v>
      </c>
      <c r="J622" s="135">
        <v>2</v>
      </c>
      <c r="K622" s="135">
        <v>20</v>
      </c>
      <c r="L622" s="135">
        <v>6</v>
      </c>
      <c r="M622" s="135">
        <v>0</v>
      </c>
      <c r="N622" s="135">
        <v>7</v>
      </c>
      <c r="O622" s="135">
        <v>312</v>
      </c>
      <c r="P622" s="135">
        <v>706</v>
      </c>
      <c r="Q622" s="136">
        <f t="shared" si="23"/>
        <v>0.44192634560906513</v>
      </c>
    </row>
    <row r="623" spans="1:17" s="30" customFormat="1" ht="14.45" customHeight="1" x14ac:dyDescent="0.25">
      <c r="A623" s="59" t="s">
        <v>260</v>
      </c>
      <c r="B623" s="60">
        <v>281</v>
      </c>
      <c r="C623" s="61" t="s">
        <v>12</v>
      </c>
      <c r="D623" s="137">
        <f t="shared" si="22"/>
        <v>131</v>
      </c>
      <c r="E623" s="138">
        <v>344</v>
      </c>
      <c r="F623" s="138">
        <v>61</v>
      </c>
      <c r="G623" s="138">
        <v>26</v>
      </c>
      <c r="H623" s="138">
        <v>155</v>
      </c>
      <c r="I623" s="138">
        <v>213</v>
      </c>
      <c r="J623" s="138">
        <v>6</v>
      </c>
      <c r="K623" s="138">
        <v>72</v>
      </c>
      <c r="L623" s="138">
        <v>21</v>
      </c>
      <c r="M623" s="138">
        <v>1</v>
      </c>
      <c r="N623" s="138">
        <v>18</v>
      </c>
      <c r="O623" s="138">
        <v>917</v>
      </c>
      <c r="P623" s="138">
        <v>2118</v>
      </c>
      <c r="Q623" s="139">
        <f t="shared" si="23"/>
        <v>0.43295561850802644</v>
      </c>
    </row>
    <row r="624" spans="1:17" s="30" customFormat="1" ht="14.45" customHeight="1" x14ac:dyDescent="0.25">
      <c r="A624" s="71">
        <v>443</v>
      </c>
      <c r="B624" s="72">
        <v>282</v>
      </c>
      <c r="C624" s="73" t="s">
        <v>126</v>
      </c>
      <c r="D624" s="134">
        <f t="shared" si="22"/>
        <v>35</v>
      </c>
      <c r="E624" s="135">
        <v>101</v>
      </c>
      <c r="F624" s="135">
        <v>20</v>
      </c>
      <c r="G624" s="135">
        <v>8</v>
      </c>
      <c r="H624" s="135">
        <v>57</v>
      </c>
      <c r="I624" s="135">
        <v>66</v>
      </c>
      <c r="J624" s="135">
        <v>0</v>
      </c>
      <c r="K624" s="135">
        <v>28</v>
      </c>
      <c r="L624" s="135">
        <v>6</v>
      </c>
      <c r="M624" s="135">
        <v>0</v>
      </c>
      <c r="N624" s="135">
        <v>12</v>
      </c>
      <c r="O624" s="135">
        <v>298</v>
      </c>
      <c r="P624" s="135">
        <v>681</v>
      </c>
      <c r="Q624" s="136">
        <f t="shared" si="23"/>
        <v>0.43759177679882527</v>
      </c>
    </row>
    <row r="625" spans="1:17" s="30" customFormat="1" ht="14.45" customHeight="1" x14ac:dyDescent="0.25">
      <c r="A625" s="59" t="s">
        <v>260</v>
      </c>
      <c r="B625" s="60">
        <v>282</v>
      </c>
      <c r="C625" s="61" t="s">
        <v>9</v>
      </c>
      <c r="D625" s="137">
        <f t="shared" si="22"/>
        <v>35</v>
      </c>
      <c r="E625" s="138">
        <v>101</v>
      </c>
      <c r="F625" s="138">
        <v>20</v>
      </c>
      <c r="G625" s="138">
        <v>8</v>
      </c>
      <c r="H625" s="138">
        <v>57</v>
      </c>
      <c r="I625" s="138">
        <v>66</v>
      </c>
      <c r="J625" s="138">
        <v>0</v>
      </c>
      <c r="K625" s="138">
        <v>28</v>
      </c>
      <c r="L625" s="138">
        <v>6</v>
      </c>
      <c r="M625" s="138">
        <v>0</v>
      </c>
      <c r="N625" s="138">
        <v>12</v>
      </c>
      <c r="O625" s="138">
        <v>298</v>
      </c>
      <c r="P625" s="138">
        <v>681</v>
      </c>
      <c r="Q625" s="139">
        <f t="shared" si="23"/>
        <v>0.43759177679882527</v>
      </c>
    </row>
    <row r="626" spans="1:17" s="30" customFormat="1" ht="14.45" customHeight="1" x14ac:dyDescent="0.25">
      <c r="A626" s="71">
        <v>444</v>
      </c>
      <c r="B626" s="72">
        <v>283</v>
      </c>
      <c r="C626" s="73" t="s">
        <v>126</v>
      </c>
      <c r="D626" s="134">
        <f t="shared" si="22"/>
        <v>85</v>
      </c>
      <c r="E626" s="135">
        <v>163</v>
      </c>
      <c r="F626" s="135">
        <v>10</v>
      </c>
      <c r="G626" s="135">
        <v>15</v>
      </c>
      <c r="H626" s="135">
        <v>40</v>
      </c>
      <c r="I626" s="135">
        <v>78</v>
      </c>
      <c r="J626" s="135">
        <v>1</v>
      </c>
      <c r="K626" s="135">
        <v>24</v>
      </c>
      <c r="L626" s="135">
        <v>12</v>
      </c>
      <c r="M626" s="135">
        <v>0</v>
      </c>
      <c r="N626" s="135">
        <v>10</v>
      </c>
      <c r="O626" s="135">
        <v>353</v>
      </c>
      <c r="P626" s="135">
        <v>684</v>
      </c>
      <c r="Q626" s="136">
        <f t="shared" si="23"/>
        <v>0.51608187134502925</v>
      </c>
    </row>
    <row r="627" spans="1:17" s="30" customFormat="1" ht="14.45" customHeight="1" x14ac:dyDescent="0.25">
      <c r="A627" s="65">
        <v>445</v>
      </c>
      <c r="B627" s="66">
        <v>283</v>
      </c>
      <c r="C627" s="67" t="s">
        <v>128</v>
      </c>
      <c r="D627" s="140">
        <f t="shared" si="22"/>
        <v>77</v>
      </c>
      <c r="E627" s="141">
        <v>147</v>
      </c>
      <c r="F627" s="141">
        <v>18</v>
      </c>
      <c r="G627" s="141">
        <v>10</v>
      </c>
      <c r="H627" s="141">
        <v>49</v>
      </c>
      <c r="I627" s="141">
        <v>70</v>
      </c>
      <c r="J627" s="141">
        <v>2</v>
      </c>
      <c r="K627" s="141">
        <v>24</v>
      </c>
      <c r="L627" s="141">
        <v>12</v>
      </c>
      <c r="M627" s="141">
        <v>0</v>
      </c>
      <c r="N627" s="141">
        <v>8</v>
      </c>
      <c r="O627" s="141">
        <v>340</v>
      </c>
      <c r="P627" s="141">
        <v>683</v>
      </c>
      <c r="Q627" s="142">
        <f t="shared" si="23"/>
        <v>0.49780380673499269</v>
      </c>
    </row>
    <row r="628" spans="1:17" s="30" customFormat="1" ht="14.45" customHeight="1" x14ac:dyDescent="0.25">
      <c r="A628" s="71">
        <v>446</v>
      </c>
      <c r="B628" s="72">
        <v>283</v>
      </c>
      <c r="C628" s="73" t="s">
        <v>129</v>
      </c>
      <c r="D628" s="134">
        <f t="shared" si="22"/>
        <v>57</v>
      </c>
      <c r="E628" s="135">
        <v>135</v>
      </c>
      <c r="F628" s="135">
        <v>22</v>
      </c>
      <c r="G628" s="135">
        <v>9</v>
      </c>
      <c r="H628" s="135">
        <v>56</v>
      </c>
      <c r="I628" s="135">
        <v>78</v>
      </c>
      <c r="J628" s="135">
        <v>0</v>
      </c>
      <c r="K628" s="135">
        <v>25</v>
      </c>
      <c r="L628" s="135">
        <v>16</v>
      </c>
      <c r="M628" s="135">
        <v>0</v>
      </c>
      <c r="N628" s="135">
        <v>4</v>
      </c>
      <c r="O628" s="135">
        <v>345</v>
      </c>
      <c r="P628" s="135">
        <v>683</v>
      </c>
      <c r="Q628" s="136">
        <f t="shared" si="23"/>
        <v>0.50512445095168379</v>
      </c>
    </row>
    <row r="629" spans="1:17" s="30" customFormat="1" ht="14.45" customHeight="1" x14ac:dyDescent="0.25">
      <c r="A629" s="59" t="s">
        <v>260</v>
      </c>
      <c r="B629" s="60">
        <v>283</v>
      </c>
      <c r="C629" s="61" t="s">
        <v>12</v>
      </c>
      <c r="D629" s="137">
        <f t="shared" si="22"/>
        <v>219</v>
      </c>
      <c r="E629" s="138">
        <v>445</v>
      </c>
      <c r="F629" s="138">
        <v>50</v>
      </c>
      <c r="G629" s="138">
        <v>34</v>
      </c>
      <c r="H629" s="138">
        <v>145</v>
      </c>
      <c r="I629" s="138">
        <v>226</v>
      </c>
      <c r="J629" s="138">
        <v>3</v>
      </c>
      <c r="K629" s="138">
        <v>73</v>
      </c>
      <c r="L629" s="138">
        <v>40</v>
      </c>
      <c r="M629" s="138">
        <v>0</v>
      </c>
      <c r="N629" s="138">
        <v>22</v>
      </c>
      <c r="O629" s="138">
        <v>1038</v>
      </c>
      <c r="P629" s="138">
        <v>2050</v>
      </c>
      <c r="Q629" s="139">
        <f t="shared" si="23"/>
        <v>0.50634146341463415</v>
      </c>
    </row>
    <row r="630" spans="1:17" s="30" customFormat="1" ht="15.6" customHeight="1" x14ac:dyDescent="0.25">
      <c r="A630" s="71">
        <v>447</v>
      </c>
      <c r="B630" s="72">
        <v>284</v>
      </c>
      <c r="C630" s="73" t="s">
        <v>126</v>
      </c>
      <c r="D630" s="134">
        <f t="shared" si="22"/>
        <v>14</v>
      </c>
      <c r="E630" s="135">
        <v>80</v>
      </c>
      <c r="F630" s="135">
        <v>32</v>
      </c>
      <c r="G630" s="135">
        <v>7</v>
      </c>
      <c r="H630" s="135">
        <v>34</v>
      </c>
      <c r="I630" s="135">
        <v>66</v>
      </c>
      <c r="J630" s="135">
        <v>2</v>
      </c>
      <c r="K630" s="135">
        <v>25</v>
      </c>
      <c r="L630" s="135">
        <v>6</v>
      </c>
      <c r="M630" s="135">
        <v>0</v>
      </c>
      <c r="N630" s="135">
        <v>9</v>
      </c>
      <c r="O630" s="135">
        <v>261</v>
      </c>
      <c r="P630" s="135">
        <v>618</v>
      </c>
      <c r="Q630" s="136">
        <f t="shared" si="23"/>
        <v>0.42233009708737862</v>
      </c>
    </row>
    <row r="631" spans="1:17" s="30" customFormat="1" ht="15.6" customHeight="1" x14ac:dyDescent="0.25">
      <c r="A631" s="65">
        <v>448</v>
      </c>
      <c r="B631" s="66">
        <v>284</v>
      </c>
      <c r="C631" s="67" t="s">
        <v>128</v>
      </c>
      <c r="D631" s="140">
        <f t="shared" si="22"/>
        <v>9</v>
      </c>
      <c r="E631" s="141">
        <v>75</v>
      </c>
      <c r="F631" s="141">
        <v>30</v>
      </c>
      <c r="G631" s="141">
        <v>6</v>
      </c>
      <c r="H631" s="141">
        <v>32</v>
      </c>
      <c r="I631" s="141">
        <v>66</v>
      </c>
      <c r="J631" s="141">
        <v>1</v>
      </c>
      <c r="K631" s="141">
        <v>13</v>
      </c>
      <c r="L631" s="141">
        <v>5</v>
      </c>
      <c r="M631" s="141">
        <v>0</v>
      </c>
      <c r="N631" s="141">
        <v>10</v>
      </c>
      <c r="O631" s="141">
        <v>238</v>
      </c>
      <c r="P631" s="141">
        <v>618</v>
      </c>
      <c r="Q631" s="142">
        <f t="shared" si="23"/>
        <v>0.38511326860841422</v>
      </c>
    </row>
    <row r="632" spans="1:17" s="30" customFormat="1" ht="15.6" customHeight="1" x14ac:dyDescent="0.25">
      <c r="A632" s="71">
        <v>449</v>
      </c>
      <c r="B632" s="72">
        <v>284</v>
      </c>
      <c r="C632" s="73" t="s">
        <v>129</v>
      </c>
      <c r="D632" s="134">
        <f t="shared" si="22"/>
        <v>4</v>
      </c>
      <c r="E632" s="135">
        <v>77</v>
      </c>
      <c r="F632" s="135">
        <v>25</v>
      </c>
      <c r="G632" s="135">
        <v>11</v>
      </c>
      <c r="H632" s="135">
        <v>39</v>
      </c>
      <c r="I632" s="135">
        <v>73</v>
      </c>
      <c r="J632" s="135">
        <v>0</v>
      </c>
      <c r="K632" s="135">
        <v>19</v>
      </c>
      <c r="L632" s="135">
        <v>8</v>
      </c>
      <c r="M632" s="135">
        <v>0</v>
      </c>
      <c r="N632" s="135">
        <v>10</v>
      </c>
      <c r="O632" s="135">
        <v>262</v>
      </c>
      <c r="P632" s="135">
        <v>617</v>
      </c>
      <c r="Q632" s="136">
        <f t="shared" si="23"/>
        <v>0.42463533225283628</v>
      </c>
    </row>
    <row r="633" spans="1:17" s="30" customFormat="1" ht="15.6" customHeight="1" x14ac:dyDescent="0.25">
      <c r="A633" s="77" t="s">
        <v>260</v>
      </c>
      <c r="B633" s="78">
        <v>284</v>
      </c>
      <c r="C633" s="79" t="s">
        <v>12</v>
      </c>
      <c r="D633" s="143">
        <f t="shared" si="22"/>
        <v>27</v>
      </c>
      <c r="E633" s="144">
        <v>232</v>
      </c>
      <c r="F633" s="144">
        <v>87</v>
      </c>
      <c r="G633" s="144">
        <v>24</v>
      </c>
      <c r="H633" s="144">
        <v>105</v>
      </c>
      <c r="I633" s="144">
        <v>205</v>
      </c>
      <c r="J633" s="144">
        <v>3</v>
      </c>
      <c r="K633" s="144">
        <v>57</v>
      </c>
      <c r="L633" s="144">
        <v>19</v>
      </c>
      <c r="M633" s="145">
        <v>0</v>
      </c>
      <c r="N633" s="144">
        <v>29</v>
      </c>
      <c r="O633" s="145">
        <v>761</v>
      </c>
      <c r="P633" s="145">
        <v>1853</v>
      </c>
      <c r="Q633" s="146">
        <f t="shared" si="23"/>
        <v>0.41068537506745817</v>
      </c>
    </row>
    <row r="634" spans="1:17" s="30" customFormat="1" ht="14.45" customHeight="1" x14ac:dyDescent="0.25">
      <c r="A634" s="104">
        <v>450</v>
      </c>
      <c r="B634" s="105">
        <v>285</v>
      </c>
      <c r="C634" s="106" t="s">
        <v>126</v>
      </c>
      <c r="D634" s="134">
        <f t="shared" si="22"/>
        <v>7</v>
      </c>
      <c r="E634" s="135">
        <v>62</v>
      </c>
      <c r="F634" s="135">
        <v>16</v>
      </c>
      <c r="G634" s="135">
        <v>9</v>
      </c>
      <c r="H634" s="135">
        <v>16</v>
      </c>
      <c r="I634" s="135">
        <v>55</v>
      </c>
      <c r="J634" s="135">
        <v>3</v>
      </c>
      <c r="K634" s="135">
        <v>10</v>
      </c>
      <c r="L634" s="135">
        <v>0</v>
      </c>
      <c r="M634" s="147">
        <v>0</v>
      </c>
      <c r="N634" s="135">
        <v>6</v>
      </c>
      <c r="O634" s="147">
        <v>177</v>
      </c>
      <c r="P634" s="147">
        <v>438</v>
      </c>
      <c r="Q634" s="148">
        <f t="shared" si="23"/>
        <v>0.4041095890410959</v>
      </c>
    </row>
    <row r="635" spans="1:17" s="30" customFormat="1" ht="14.45" customHeight="1" x14ac:dyDescent="0.25">
      <c r="A635" s="65">
        <v>451</v>
      </c>
      <c r="B635" s="66">
        <v>285</v>
      </c>
      <c r="C635" s="67" t="s">
        <v>128</v>
      </c>
      <c r="D635" s="140">
        <f t="shared" si="22"/>
        <v>25</v>
      </c>
      <c r="E635" s="141">
        <v>62</v>
      </c>
      <c r="F635" s="141">
        <v>23</v>
      </c>
      <c r="G635" s="141">
        <v>1</v>
      </c>
      <c r="H635" s="141">
        <v>27</v>
      </c>
      <c r="I635" s="141">
        <v>37</v>
      </c>
      <c r="J635" s="141">
        <v>3</v>
      </c>
      <c r="K635" s="141">
        <v>13</v>
      </c>
      <c r="L635" s="141">
        <v>6</v>
      </c>
      <c r="M635" s="141">
        <v>0</v>
      </c>
      <c r="N635" s="141">
        <v>6</v>
      </c>
      <c r="O635" s="141">
        <v>178</v>
      </c>
      <c r="P635" s="141">
        <v>437</v>
      </c>
      <c r="Q635" s="142">
        <f t="shared" si="23"/>
        <v>0.40732265446224258</v>
      </c>
    </row>
    <row r="636" spans="1:17" s="30" customFormat="1" ht="14.45" customHeight="1" x14ac:dyDescent="0.25">
      <c r="A636" s="59" t="s">
        <v>260</v>
      </c>
      <c r="B636" s="60">
        <v>285</v>
      </c>
      <c r="C636" s="61" t="s">
        <v>11</v>
      </c>
      <c r="D636" s="137">
        <f t="shared" si="22"/>
        <v>32</v>
      </c>
      <c r="E636" s="138">
        <v>124</v>
      </c>
      <c r="F636" s="138">
        <v>39</v>
      </c>
      <c r="G636" s="138">
        <v>10</v>
      </c>
      <c r="H636" s="138">
        <v>43</v>
      </c>
      <c r="I636" s="138">
        <v>92</v>
      </c>
      <c r="J636" s="138">
        <v>6</v>
      </c>
      <c r="K636" s="138">
        <v>23</v>
      </c>
      <c r="L636" s="138">
        <v>6</v>
      </c>
      <c r="M636" s="138">
        <v>0</v>
      </c>
      <c r="N636" s="138">
        <v>12</v>
      </c>
      <c r="O636" s="138">
        <v>355</v>
      </c>
      <c r="P636" s="138">
        <v>875</v>
      </c>
      <c r="Q636" s="139">
        <f t="shared" si="23"/>
        <v>0.40571428571428569</v>
      </c>
    </row>
    <row r="637" spans="1:17" s="30" customFormat="1" ht="14.45" customHeight="1" x14ac:dyDescent="0.25">
      <c r="A637" s="65">
        <v>452</v>
      </c>
      <c r="B637" s="66">
        <v>286</v>
      </c>
      <c r="C637" s="67" t="s">
        <v>126</v>
      </c>
      <c r="D637" s="140">
        <f t="shared" si="22"/>
        <v>45</v>
      </c>
      <c r="E637" s="141">
        <v>109</v>
      </c>
      <c r="F637" s="141">
        <v>18</v>
      </c>
      <c r="G637" s="141">
        <v>6</v>
      </c>
      <c r="H637" s="141">
        <v>32</v>
      </c>
      <c r="I637" s="141">
        <v>64</v>
      </c>
      <c r="J637" s="141">
        <v>0</v>
      </c>
      <c r="K637" s="141">
        <v>22</v>
      </c>
      <c r="L637" s="141">
        <v>10</v>
      </c>
      <c r="M637" s="141">
        <v>0</v>
      </c>
      <c r="N637" s="141">
        <v>9</v>
      </c>
      <c r="O637" s="141">
        <v>270</v>
      </c>
      <c r="P637" s="141">
        <v>560</v>
      </c>
      <c r="Q637" s="142">
        <f t="shared" si="23"/>
        <v>0.48214285714285715</v>
      </c>
    </row>
    <row r="638" spans="1:17" s="30" customFormat="1" ht="14.45" customHeight="1" x14ac:dyDescent="0.25">
      <c r="A638" s="71">
        <v>453</v>
      </c>
      <c r="B638" s="72">
        <v>286</v>
      </c>
      <c r="C638" s="73" t="s">
        <v>128</v>
      </c>
      <c r="D638" s="134">
        <f t="shared" si="22"/>
        <v>24</v>
      </c>
      <c r="E638" s="135">
        <v>95</v>
      </c>
      <c r="F638" s="135">
        <v>22</v>
      </c>
      <c r="G638" s="135">
        <v>6</v>
      </c>
      <c r="H638" s="135">
        <v>35</v>
      </c>
      <c r="I638" s="135">
        <v>71</v>
      </c>
      <c r="J638" s="135">
        <v>0</v>
      </c>
      <c r="K638" s="135">
        <v>33</v>
      </c>
      <c r="L638" s="135">
        <v>6</v>
      </c>
      <c r="M638" s="135">
        <v>0</v>
      </c>
      <c r="N638" s="135">
        <v>7</v>
      </c>
      <c r="O638" s="135">
        <v>275</v>
      </c>
      <c r="P638" s="135">
        <v>560</v>
      </c>
      <c r="Q638" s="136">
        <f t="shared" si="23"/>
        <v>0.49107142857142855</v>
      </c>
    </row>
    <row r="639" spans="1:17" s="30" customFormat="1" ht="14.45" customHeight="1" x14ac:dyDescent="0.25">
      <c r="A639" s="65">
        <v>454</v>
      </c>
      <c r="B639" s="66">
        <v>286</v>
      </c>
      <c r="C639" s="67" t="s">
        <v>129</v>
      </c>
      <c r="D639" s="140">
        <f t="shared" si="22"/>
        <v>20</v>
      </c>
      <c r="E639" s="141">
        <v>88</v>
      </c>
      <c r="F639" s="141">
        <v>20</v>
      </c>
      <c r="G639" s="141">
        <v>8</v>
      </c>
      <c r="H639" s="141">
        <v>37</v>
      </c>
      <c r="I639" s="141">
        <v>68</v>
      </c>
      <c r="J639" s="141">
        <v>0</v>
      </c>
      <c r="K639" s="141">
        <v>28</v>
      </c>
      <c r="L639" s="141">
        <v>3</v>
      </c>
      <c r="M639" s="141">
        <v>0</v>
      </c>
      <c r="N639" s="141">
        <v>6</v>
      </c>
      <c r="O639" s="141">
        <v>258</v>
      </c>
      <c r="P639" s="141">
        <v>559</v>
      </c>
      <c r="Q639" s="142">
        <f t="shared" si="23"/>
        <v>0.46153846153846156</v>
      </c>
    </row>
    <row r="640" spans="1:17" s="30" customFormat="1" ht="14.45" customHeight="1" x14ac:dyDescent="0.25">
      <c r="A640" s="59" t="s">
        <v>260</v>
      </c>
      <c r="B640" s="60">
        <v>286</v>
      </c>
      <c r="C640" s="61" t="s">
        <v>12</v>
      </c>
      <c r="D640" s="137">
        <f t="shared" si="22"/>
        <v>89</v>
      </c>
      <c r="E640" s="138">
        <v>292</v>
      </c>
      <c r="F640" s="138">
        <v>60</v>
      </c>
      <c r="G640" s="138">
        <v>20</v>
      </c>
      <c r="H640" s="138">
        <v>104</v>
      </c>
      <c r="I640" s="138">
        <v>203</v>
      </c>
      <c r="J640" s="138">
        <v>0</v>
      </c>
      <c r="K640" s="138">
        <v>83</v>
      </c>
      <c r="L640" s="138">
        <v>19</v>
      </c>
      <c r="M640" s="138">
        <v>0</v>
      </c>
      <c r="N640" s="138">
        <v>22</v>
      </c>
      <c r="O640" s="138">
        <v>803</v>
      </c>
      <c r="P640" s="138">
        <v>1679</v>
      </c>
      <c r="Q640" s="139">
        <f t="shared" si="23"/>
        <v>0.47826086956521741</v>
      </c>
    </row>
    <row r="641" spans="1:17" s="30" customFormat="1" ht="14.45" customHeight="1" x14ac:dyDescent="0.25">
      <c r="A641" s="65">
        <v>455</v>
      </c>
      <c r="B641" s="66">
        <v>287</v>
      </c>
      <c r="C641" s="67" t="s">
        <v>126</v>
      </c>
      <c r="D641" s="140">
        <f t="shared" si="22"/>
        <v>26</v>
      </c>
      <c r="E641" s="141">
        <v>107</v>
      </c>
      <c r="F641" s="141">
        <v>26</v>
      </c>
      <c r="G641" s="141">
        <v>3</v>
      </c>
      <c r="H641" s="141">
        <v>38</v>
      </c>
      <c r="I641" s="141">
        <v>81</v>
      </c>
      <c r="J641" s="141">
        <v>3</v>
      </c>
      <c r="K641" s="141">
        <v>19</v>
      </c>
      <c r="L641" s="141">
        <v>5</v>
      </c>
      <c r="M641" s="141">
        <v>0</v>
      </c>
      <c r="N641" s="141">
        <v>4</v>
      </c>
      <c r="O641" s="141">
        <v>286</v>
      </c>
      <c r="P641" s="141">
        <v>561</v>
      </c>
      <c r="Q641" s="142">
        <f t="shared" si="23"/>
        <v>0.50980392156862742</v>
      </c>
    </row>
    <row r="642" spans="1:17" s="30" customFormat="1" ht="14.45" customHeight="1" x14ac:dyDescent="0.25">
      <c r="A642" s="59" t="s">
        <v>260</v>
      </c>
      <c r="B642" s="60">
        <v>287</v>
      </c>
      <c r="C642" s="61" t="s">
        <v>9</v>
      </c>
      <c r="D642" s="137">
        <f t="shared" si="22"/>
        <v>26</v>
      </c>
      <c r="E642" s="138">
        <v>107</v>
      </c>
      <c r="F642" s="138">
        <v>26</v>
      </c>
      <c r="G642" s="138">
        <v>3</v>
      </c>
      <c r="H642" s="138">
        <v>38</v>
      </c>
      <c r="I642" s="138">
        <v>81</v>
      </c>
      <c r="J642" s="138">
        <v>3</v>
      </c>
      <c r="K642" s="138">
        <v>19</v>
      </c>
      <c r="L642" s="138">
        <v>5</v>
      </c>
      <c r="M642" s="138">
        <v>0</v>
      </c>
      <c r="N642" s="138">
        <v>4</v>
      </c>
      <c r="O642" s="138">
        <v>286</v>
      </c>
      <c r="P642" s="138">
        <v>561</v>
      </c>
      <c r="Q642" s="139">
        <f t="shared" si="23"/>
        <v>0.50980392156862742</v>
      </c>
    </row>
    <row r="643" spans="1:17" s="30" customFormat="1" ht="14.45" customHeight="1" x14ac:dyDescent="0.25">
      <c r="A643" s="65">
        <v>456</v>
      </c>
      <c r="B643" s="66">
        <v>288</v>
      </c>
      <c r="C643" s="67" t="s">
        <v>126</v>
      </c>
      <c r="D643" s="140">
        <f t="shared" si="22"/>
        <v>35</v>
      </c>
      <c r="E643" s="141">
        <v>88</v>
      </c>
      <c r="F643" s="141">
        <v>32</v>
      </c>
      <c r="G643" s="141">
        <v>7</v>
      </c>
      <c r="H643" s="141">
        <v>24</v>
      </c>
      <c r="I643" s="141">
        <v>53</v>
      </c>
      <c r="J643" s="141">
        <v>1</v>
      </c>
      <c r="K643" s="141">
        <v>9</v>
      </c>
      <c r="L643" s="141">
        <v>4</v>
      </c>
      <c r="M643" s="141">
        <v>0</v>
      </c>
      <c r="N643" s="141">
        <v>2</v>
      </c>
      <c r="O643" s="141">
        <v>220</v>
      </c>
      <c r="P643" s="141">
        <v>484</v>
      </c>
      <c r="Q643" s="142">
        <f t="shared" si="23"/>
        <v>0.45454545454545453</v>
      </c>
    </row>
    <row r="644" spans="1:17" s="30" customFormat="1" ht="14.45" customHeight="1" x14ac:dyDescent="0.25">
      <c r="A644" s="71">
        <v>457</v>
      </c>
      <c r="B644" s="72">
        <v>288</v>
      </c>
      <c r="C644" s="73" t="s">
        <v>128</v>
      </c>
      <c r="D644" s="134">
        <f t="shared" si="22"/>
        <v>56</v>
      </c>
      <c r="E644" s="135">
        <v>90</v>
      </c>
      <c r="F644" s="135">
        <v>34</v>
      </c>
      <c r="G644" s="135">
        <v>8</v>
      </c>
      <c r="H644" s="135">
        <v>34</v>
      </c>
      <c r="I644" s="135">
        <v>33</v>
      </c>
      <c r="J644" s="135">
        <v>0</v>
      </c>
      <c r="K644" s="135">
        <v>18</v>
      </c>
      <c r="L644" s="135">
        <v>7</v>
      </c>
      <c r="M644" s="135">
        <v>0</v>
      </c>
      <c r="N644" s="135">
        <v>6</v>
      </c>
      <c r="O644" s="135">
        <v>230</v>
      </c>
      <c r="P644" s="135">
        <v>484</v>
      </c>
      <c r="Q644" s="136">
        <f t="shared" si="23"/>
        <v>0.47520661157024796</v>
      </c>
    </row>
    <row r="645" spans="1:17" s="30" customFormat="1" ht="14.45" customHeight="1" x14ac:dyDescent="0.25">
      <c r="A645" s="59" t="s">
        <v>260</v>
      </c>
      <c r="B645" s="60">
        <v>288</v>
      </c>
      <c r="C645" s="61" t="s">
        <v>11</v>
      </c>
      <c r="D645" s="137">
        <f t="shared" si="22"/>
        <v>92</v>
      </c>
      <c r="E645" s="138">
        <v>178</v>
      </c>
      <c r="F645" s="138">
        <v>66</v>
      </c>
      <c r="G645" s="138">
        <v>15</v>
      </c>
      <c r="H645" s="138">
        <v>58</v>
      </c>
      <c r="I645" s="138">
        <v>86</v>
      </c>
      <c r="J645" s="138">
        <v>1</v>
      </c>
      <c r="K645" s="138">
        <v>27</v>
      </c>
      <c r="L645" s="138">
        <v>11</v>
      </c>
      <c r="M645" s="138">
        <v>0</v>
      </c>
      <c r="N645" s="138">
        <v>8</v>
      </c>
      <c r="O645" s="138">
        <v>450</v>
      </c>
      <c r="P645" s="138">
        <v>968</v>
      </c>
      <c r="Q645" s="139">
        <f t="shared" si="23"/>
        <v>0.46487603305785125</v>
      </c>
    </row>
    <row r="646" spans="1:17" s="30" customFormat="1" ht="14.45" customHeight="1" x14ac:dyDescent="0.25">
      <c r="A646" s="71">
        <v>458</v>
      </c>
      <c r="B646" s="72">
        <v>289</v>
      </c>
      <c r="C646" s="73" t="s">
        <v>126</v>
      </c>
      <c r="D646" s="134">
        <f t="shared" si="22"/>
        <v>36</v>
      </c>
      <c r="E646" s="135">
        <v>106</v>
      </c>
      <c r="F646" s="135">
        <v>20</v>
      </c>
      <c r="G646" s="135">
        <v>10</v>
      </c>
      <c r="H646" s="135">
        <v>29</v>
      </c>
      <c r="I646" s="135">
        <v>70</v>
      </c>
      <c r="J646" s="135">
        <v>0</v>
      </c>
      <c r="K646" s="135">
        <v>14</v>
      </c>
      <c r="L646" s="135">
        <v>5</v>
      </c>
      <c r="M646" s="135">
        <v>0</v>
      </c>
      <c r="N646" s="135">
        <v>3</v>
      </c>
      <c r="O646" s="135">
        <v>257</v>
      </c>
      <c r="P646" s="135">
        <v>564</v>
      </c>
      <c r="Q646" s="136">
        <f t="shared" si="23"/>
        <v>0.45567375886524825</v>
      </c>
    </row>
    <row r="647" spans="1:17" s="30" customFormat="1" ht="14.45" customHeight="1" x14ac:dyDescent="0.25">
      <c r="A647" s="65">
        <v>459</v>
      </c>
      <c r="B647" s="66">
        <v>289</v>
      </c>
      <c r="C647" s="67" t="s">
        <v>128</v>
      </c>
      <c r="D647" s="140">
        <f t="shared" si="22"/>
        <v>22</v>
      </c>
      <c r="E647" s="141">
        <v>85</v>
      </c>
      <c r="F647" s="141">
        <v>36</v>
      </c>
      <c r="G647" s="141">
        <v>7</v>
      </c>
      <c r="H647" s="141">
        <v>28</v>
      </c>
      <c r="I647" s="141">
        <v>63</v>
      </c>
      <c r="J647" s="141">
        <v>0</v>
      </c>
      <c r="K647" s="141">
        <v>25</v>
      </c>
      <c r="L647" s="141">
        <v>4</v>
      </c>
      <c r="M647" s="141">
        <v>1</v>
      </c>
      <c r="N647" s="141">
        <v>6</v>
      </c>
      <c r="O647" s="141">
        <v>255</v>
      </c>
      <c r="P647" s="141">
        <v>564</v>
      </c>
      <c r="Q647" s="142">
        <f t="shared" si="23"/>
        <v>0.4521276595744681</v>
      </c>
    </row>
    <row r="648" spans="1:17" s="30" customFormat="1" ht="14.45" customHeight="1" x14ac:dyDescent="0.25">
      <c r="A648" s="59" t="s">
        <v>260</v>
      </c>
      <c r="B648" s="60">
        <v>289</v>
      </c>
      <c r="C648" s="61" t="s">
        <v>11</v>
      </c>
      <c r="D648" s="137">
        <f t="shared" si="22"/>
        <v>58</v>
      </c>
      <c r="E648" s="138">
        <v>191</v>
      </c>
      <c r="F648" s="138">
        <v>56</v>
      </c>
      <c r="G648" s="138">
        <v>17</v>
      </c>
      <c r="H648" s="138">
        <v>57</v>
      </c>
      <c r="I648" s="138">
        <v>133</v>
      </c>
      <c r="J648" s="138">
        <v>0</v>
      </c>
      <c r="K648" s="138">
        <v>39</v>
      </c>
      <c r="L648" s="138">
        <v>9</v>
      </c>
      <c r="M648" s="138">
        <v>1</v>
      </c>
      <c r="N648" s="138">
        <v>9</v>
      </c>
      <c r="O648" s="138">
        <v>512</v>
      </c>
      <c r="P648" s="138">
        <v>1128</v>
      </c>
      <c r="Q648" s="139">
        <f t="shared" si="23"/>
        <v>0.45390070921985815</v>
      </c>
    </row>
    <row r="649" spans="1:17" s="30" customFormat="1" ht="14.45" customHeight="1" x14ac:dyDescent="0.25">
      <c r="A649" s="65">
        <v>460</v>
      </c>
      <c r="B649" s="66">
        <v>290</v>
      </c>
      <c r="C649" s="67" t="s">
        <v>126</v>
      </c>
      <c r="D649" s="140">
        <f t="shared" ref="D649:D712" si="24">(LARGE(E649:N649,1)-LARGE(E649:N649,2))</f>
        <v>13</v>
      </c>
      <c r="E649" s="141">
        <v>100</v>
      </c>
      <c r="F649" s="141">
        <v>36</v>
      </c>
      <c r="G649" s="141">
        <v>8</v>
      </c>
      <c r="H649" s="141">
        <v>44</v>
      </c>
      <c r="I649" s="141">
        <v>87</v>
      </c>
      <c r="J649" s="141">
        <v>2</v>
      </c>
      <c r="K649" s="141">
        <v>19</v>
      </c>
      <c r="L649" s="141">
        <v>8</v>
      </c>
      <c r="M649" s="141">
        <v>0</v>
      </c>
      <c r="N649" s="141">
        <v>7</v>
      </c>
      <c r="O649" s="141">
        <v>311</v>
      </c>
      <c r="P649" s="141">
        <v>634</v>
      </c>
      <c r="Q649" s="142">
        <f t="shared" si="23"/>
        <v>0.49053627760252366</v>
      </c>
    </row>
    <row r="650" spans="1:17" s="30" customFormat="1" ht="14.45" customHeight="1" x14ac:dyDescent="0.25">
      <c r="A650" s="71">
        <v>461</v>
      </c>
      <c r="B650" s="72">
        <v>290</v>
      </c>
      <c r="C650" s="73" t="s">
        <v>128</v>
      </c>
      <c r="D650" s="134">
        <f t="shared" si="24"/>
        <v>10</v>
      </c>
      <c r="E650" s="135">
        <v>83</v>
      </c>
      <c r="F650" s="135">
        <v>40</v>
      </c>
      <c r="G650" s="135">
        <v>5</v>
      </c>
      <c r="H650" s="135">
        <v>54</v>
      </c>
      <c r="I650" s="135">
        <v>73</v>
      </c>
      <c r="J650" s="135">
        <v>2</v>
      </c>
      <c r="K650" s="135">
        <v>29</v>
      </c>
      <c r="L650" s="135">
        <v>5</v>
      </c>
      <c r="M650" s="135">
        <v>0</v>
      </c>
      <c r="N650" s="135">
        <v>7</v>
      </c>
      <c r="O650" s="135">
        <v>298</v>
      </c>
      <c r="P650" s="135">
        <v>633</v>
      </c>
      <c r="Q650" s="136">
        <f t="shared" si="23"/>
        <v>0.47077409162717221</v>
      </c>
    </row>
    <row r="651" spans="1:17" s="30" customFormat="1" ht="14.45" customHeight="1" x14ac:dyDescent="0.25">
      <c r="A651" s="59" t="s">
        <v>260</v>
      </c>
      <c r="B651" s="60">
        <v>290</v>
      </c>
      <c r="C651" s="61" t="s">
        <v>11</v>
      </c>
      <c r="D651" s="137">
        <f t="shared" si="24"/>
        <v>23</v>
      </c>
      <c r="E651" s="138">
        <v>183</v>
      </c>
      <c r="F651" s="138">
        <v>76</v>
      </c>
      <c r="G651" s="138">
        <v>13</v>
      </c>
      <c r="H651" s="138">
        <v>98</v>
      </c>
      <c r="I651" s="138">
        <v>160</v>
      </c>
      <c r="J651" s="138">
        <v>4</v>
      </c>
      <c r="K651" s="138">
        <v>48</v>
      </c>
      <c r="L651" s="138">
        <v>13</v>
      </c>
      <c r="M651" s="138">
        <v>0</v>
      </c>
      <c r="N651" s="138">
        <v>14</v>
      </c>
      <c r="O651" s="138">
        <v>609</v>
      </c>
      <c r="P651" s="138">
        <v>1267</v>
      </c>
      <c r="Q651" s="139">
        <f t="shared" si="23"/>
        <v>0.48066298342541436</v>
      </c>
    </row>
    <row r="652" spans="1:17" s="30" customFormat="1" ht="14.45" customHeight="1" x14ac:dyDescent="0.25">
      <c r="A652" s="71">
        <v>462</v>
      </c>
      <c r="B652" s="72">
        <v>291</v>
      </c>
      <c r="C652" s="73" t="s">
        <v>126</v>
      </c>
      <c r="D652" s="134">
        <f t="shared" si="24"/>
        <v>10</v>
      </c>
      <c r="E652" s="135">
        <v>85</v>
      </c>
      <c r="F652" s="135">
        <v>24</v>
      </c>
      <c r="G652" s="135">
        <v>8</v>
      </c>
      <c r="H652" s="135">
        <v>32</v>
      </c>
      <c r="I652" s="135">
        <v>75</v>
      </c>
      <c r="J652" s="135">
        <v>3</v>
      </c>
      <c r="K652" s="135">
        <v>13</v>
      </c>
      <c r="L652" s="135">
        <v>8</v>
      </c>
      <c r="M652" s="135">
        <v>0</v>
      </c>
      <c r="N652" s="135">
        <v>7</v>
      </c>
      <c r="O652" s="135">
        <v>255</v>
      </c>
      <c r="P652" s="135">
        <v>530</v>
      </c>
      <c r="Q652" s="136">
        <f t="shared" si="23"/>
        <v>0.48113207547169812</v>
      </c>
    </row>
    <row r="653" spans="1:17" s="30" customFormat="1" ht="14.45" customHeight="1" x14ac:dyDescent="0.25">
      <c r="A653" s="65">
        <v>463</v>
      </c>
      <c r="B653" s="66">
        <v>291</v>
      </c>
      <c r="C653" s="67" t="s">
        <v>128</v>
      </c>
      <c r="D653" s="140">
        <f t="shared" si="24"/>
        <v>26</v>
      </c>
      <c r="E653" s="141">
        <v>84</v>
      </c>
      <c r="F653" s="141">
        <v>17</v>
      </c>
      <c r="G653" s="141">
        <v>13</v>
      </c>
      <c r="H653" s="141">
        <v>37</v>
      </c>
      <c r="I653" s="141">
        <v>58</v>
      </c>
      <c r="J653" s="141">
        <v>1</v>
      </c>
      <c r="K653" s="141">
        <v>13</v>
      </c>
      <c r="L653" s="141">
        <v>7</v>
      </c>
      <c r="M653" s="141">
        <v>0</v>
      </c>
      <c r="N653" s="141">
        <v>7</v>
      </c>
      <c r="O653" s="141">
        <v>237</v>
      </c>
      <c r="P653" s="141">
        <v>529</v>
      </c>
      <c r="Q653" s="142">
        <f t="shared" si="23"/>
        <v>0.44801512287334594</v>
      </c>
    </row>
    <row r="654" spans="1:17" s="30" customFormat="1" ht="14.45" customHeight="1" x14ac:dyDescent="0.25">
      <c r="A654" s="59" t="s">
        <v>260</v>
      </c>
      <c r="B654" s="60">
        <v>291</v>
      </c>
      <c r="C654" s="61" t="s">
        <v>11</v>
      </c>
      <c r="D654" s="137">
        <f t="shared" si="24"/>
        <v>36</v>
      </c>
      <c r="E654" s="138">
        <v>169</v>
      </c>
      <c r="F654" s="138">
        <v>41</v>
      </c>
      <c r="G654" s="138">
        <v>21</v>
      </c>
      <c r="H654" s="138">
        <v>69</v>
      </c>
      <c r="I654" s="138">
        <v>133</v>
      </c>
      <c r="J654" s="138">
        <v>4</v>
      </c>
      <c r="K654" s="138">
        <v>26</v>
      </c>
      <c r="L654" s="138">
        <v>15</v>
      </c>
      <c r="M654" s="138">
        <v>0</v>
      </c>
      <c r="N654" s="138">
        <v>14</v>
      </c>
      <c r="O654" s="138">
        <v>492</v>
      </c>
      <c r="P654" s="138">
        <v>1059</v>
      </c>
      <c r="Q654" s="139">
        <f t="shared" si="23"/>
        <v>0.46458923512747874</v>
      </c>
    </row>
    <row r="655" spans="1:17" s="30" customFormat="1" ht="14.45" customHeight="1" x14ac:dyDescent="0.25">
      <c r="A655" s="65">
        <v>464</v>
      </c>
      <c r="B655" s="66">
        <v>292</v>
      </c>
      <c r="C655" s="67" t="s">
        <v>126</v>
      </c>
      <c r="D655" s="140">
        <f t="shared" si="24"/>
        <v>53</v>
      </c>
      <c r="E655" s="141">
        <v>121</v>
      </c>
      <c r="F655" s="141">
        <v>17</v>
      </c>
      <c r="G655" s="141">
        <v>8</v>
      </c>
      <c r="H655" s="141">
        <v>38</v>
      </c>
      <c r="I655" s="141">
        <v>68</v>
      </c>
      <c r="J655" s="141">
        <v>2</v>
      </c>
      <c r="K655" s="141">
        <v>28</v>
      </c>
      <c r="L655" s="141">
        <v>8</v>
      </c>
      <c r="M655" s="141">
        <v>0</v>
      </c>
      <c r="N655" s="141">
        <v>8</v>
      </c>
      <c r="O655" s="141">
        <v>298</v>
      </c>
      <c r="P655" s="141">
        <v>604</v>
      </c>
      <c r="Q655" s="142">
        <f t="shared" ref="Q655:Q718" si="25">O655/P655</f>
        <v>0.49337748344370863</v>
      </c>
    </row>
    <row r="656" spans="1:17" s="30" customFormat="1" ht="14.45" customHeight="1" x14ac:dyDescent="0.25">
      <c r="A656" s="71">
        <v>465</v>
      </c>
      <c r="B656" s="72">
        <v>292</v>
      </c>
      <c r="C656" s="73" t="s">
        <v>128</v>
      </c>
      <c r="D656" s="134">
        <f t="shared" si="24"/>
        <v>57</v>
      </c>
      <c r="E656" s="135">
        <v>110</v>
      </c>
      <c r="F656" s="135">
        <v>29</v>
      </c>
      <c r="G656" s="135">
        <v>5</v>
      </c>
      <c r="H656" s="135">
        <v>30</v>
      </c>
      <c r="I656" s="135">
        <v>53</v>
      </c>
      <c r="J656" s="135">
        <v>1</v>
      </c>
      <c r="K656" s="135">
        <v>26</v>
      </c>
      <c r="L656" s="135">
        <v>13</v>
      </c>
      <c r="M656" s="135">
        <v>0</v>
      </c>
      <c r="N656" s="135">
        <v>4</v>
      </c>
      <c r="O656" s="135">
        <v>271</v>
      </c>
      <c r="P656" s="135">
        <v>603</v>
      </c>
      <c r="Q656" s="136">
        <f t="shared" si="25"/>
        <v>0.44941956882255391</v>
      </c>
    </row>
    <row r="657" spans="1:17" s="30" customFormat="1" ht="14.45" customHeight="1" x14ac:dyDescent="0.25">
      <c r="A657" s="59" t="s">
        <v>260</v>
      </c>
      <c r="B657" s="60">
        <v>292</v>
      </c>
      <c r="C657" s="61" t="s">
        <v>11</v>
      </c>
      <c r="D657" s="137">
        <f t="shared" si="24"/>
        <v>110</v>
      </c>
      <c r="E657" s="138">
        <v>231</v>
      </c>
      <c r="F657" s="138">
        <v>46</v>
      </c>
      <c r="G657" s="138">
        <v>13</v>
      </c>
      <c r="H657" s="138">
        <v>68</v>
      </c>
      <c r="I657" s="138">
        <v>121</v>
      </c>
      <c r="J657" s="138">
        <v>3</v>
      </c>
      <c r="K657" s="138">
        <v>54</v>
      </c>
      <c r="L657" s="138">
        <v>21</v>
      </c>
      <c r="M657" s="138">
        <v>0</v>
      </c>
      <c r="N657" s="138">
        <v>12</v>
      </c>
      <c r="O657" s="138">
        <v>569</v>
      </c>
      <c r="P657" s="138">
        <v>1207</v>
      </c>
      <c r="Q657" s="139">
        <f t="shared" si="25"/>
        <v>0.47141673570836784</v>
      </c>
    </row>
    <row r="658" spans="1:17" s="30" customFormat="1" ht="14.45" customHeight="1" x14ac:dyDescent="0.25">
      <c r="A658" s="71">
        <v>466</v>
      </c>
      <c r="B658" s="72">
        <v>293</v>
      </c>
      <c r="C658" s="73" t="s">
        <v>126</v>
      </c>
      <c r="D658" s="134">
        <f t="shared" si="24"/>
        <v>59</v>
      </c>
      <c r="E658" s="135">
        <v>113</v>
      </c>
      <c r="F658" s="135">
        <v>19</v>
      </c>
      <c r="G658" s="135">
        <v>8</v>
      </c>
      <c r="H658" s="135">
        <v>26</v>
      </c>
      <c r="I658" s="135">
        <v>54</v>
      </c>
      <c r="J658" s="135">
        <v>1</v>
      </c>
      <c r="K658" s="135">
        <v>23</v>
      </c>
      <c r="L658" s="135">
        <v>6</v>
      </c>
      <c r="M658" s="135">
        <v>0</v>
      </c>
      <c r="N658" s="135">
        <v>1</v>
      </c>
      <c r="O658" s="135">
        <v>251</v>
      </c>
      <c r="P658" s="135">
        <v>519</v>
      </c>
      <c r="Q658" s="136">
        <f t="shared" si="25"/>
        <v>0.48362235067437381</v>
      </c>
    </row>
    <row r="659" spans="1:17" s="30" customFormat="1" ht="14.45" customHeight="1" x14ac:dyDescent="0.25">
      <c r="A659" s="65">
        <v>467</v>
      </c>
      <c r="B659" s="66">
        <v>293</v>
      </c>
      <c r="C659" s="67" t="s">
        <v>128</v>
      </c>
      <c r="D659" s="140">
        <f t="shared" si="24"/>
        <v>42</v>
      </c>
      <c r="E659" s="141">
        <v>100</v>
      </c>
      <c r="F659" s="141">
        <v>15</v>
      </c>
      <c r="G659" s="141">
        <v>4</v>
      </c>
      <c r="H659" s="141">
        <v>30</v>
      </c>
      <c r="I659" s="141">
        <v>58</v>
      </c>
      <c r="J659" s="141">
        <v>1</v>
      </c>
      <c r="K659" s="141">
        <v>26</v>
      </c>
      <c r="L659" s="141">
        <v>3</v>
      </c>
      <c r="M659" s="141">
        <v>0</v>
      </c>
      <c r="N659" s="141">
        <v>3</v>
      </c>
      <c r="O659" s="141">
        <v>240</v>
      </c>
      <c r="P659" s="141">
        <v>518</v>
      </c>
      <c r="Q659" s="142">
        <f t="shared" si="25"/>
        <v>0.46332046332046334</v>
      </c>
    </row>
    <row r="660" spans="1:17" s="30" customFormat="1" ht="14.45" customHeight="1" x14ac:dyDescent="0.25">
      <c r="A660" s="71">
        <v>468</v>
      </c>
      <c r="B660" s="72">
        <v>293</v>
      </c>
      <c r="C660" s="73" t="s">
        <v>129</v>
      </c>
      <c r="D660" s="134">
        <f t="shared" si="24"/>
        <v>22</v>
      </c>
      <c r="E660" s="135">
        <v>91</v>
      </c>
      <c r="F660" s="135">
        <v>18</v>
      </c>
      <c r="G660" s="135">
        <v>5</v>
      </c>
      <c r="H660" s="135">
        <v>27</v>
      </c>
      <c r="I660" s="135">
        <v>69</v>
      </c>
      <c r="J660" s="135">
        <v>1</v>
      </c>
      <c r="K660" s="135">
        <v>17</v>
      </c>
      <c r="L660" s="135">
        <v>3</v>
      </c>
      <c r="M660" s="135">
        <v>1</v>
      </c>
      <c r="N660" s="135">
        <v>4</v>
      </c>
      <c r="O660" s="135">
        <v>236</v>
      </c>
      <c r="P660" s="135">
        <v>518</v>
      </c>
      <c r="Q660" s="136">
        <f t="shared" si="25"/>
        <v>0.45559845559845558</v>
      </c>
    </row>
    <row r="661" spans="1:17" s="30" customFormat="1" ht="14.45" customHeight="1" x14ac:dyDescent="0.25">
      <c r="A661" s="59" t="s">
        <v>260</v>
      </c>
      <c r="B661" s="60">
        <v>293</v>
      </c>
      <c r="C661" s="61" t="s">
        <v>12</v>
      </c>
      <c r="D661" s="137">
        <f t="shared" si="24"/>
        <v>123</v>
      </c>
      <c r="E661" s="138">
        <v>304</v>
      </c>
      <c r="F661" s="138">
        <v>52</v>
      </c>
      <c r="G661" s="138">
        <v>17</v>
      </c>
      <c r="H661" s="138">
        <v>83</v>
      </c>
      <c r="I661" s="138">
        <v>181</v>
      </c>
      <c r="J661" s="138">
        <v>3</v>
      </c>
      <c r="K661" s="138">
        <v>66</v>
      </c>
      <c r="L661" s="138">
        <v>12</v>
      </c>
      <c r="M661" s="138">
        <v>1</v>
      </c>
      <c r="N661" s="138">
        <v>8</v>
      </c>
      <c r="O661" s="138">
        <v>727</v>
      </c>
      <c r="P661" s="138">
        <v>1555</v>
      </c>
      <c r="Q661" s="139">
        <f t="shared" si="25"/>
        <v>0.46752411575562702</v>
      </c>
    </row>
    <row r="662" spans="1:17" s="30" customFormat="1" ht="14.45" customHeight="1" x14ac:dyDescent="0.25">
      <c r="A662" s="71">
        <v>469</v>
      </c>
      <c r="B662" s="72">
        <v>294</v>
      </c>
      <c r="C662" s="73" t="s">
        <v>126</v>
      </c>
      <c r="D662" s="134">
        <f t="shared" si="24"/>
        <v>34</v>
      </c>
      <c r="E662" s="135">
        <v>100</v>
      </c>
      <c r="F662" s="135">
        <v>27</v>
      </c>
      <c r="G662" s="135">
        <v>11</v>
      </c>
      <c r="H662" s="135">
        <v>30</v>
      </c>
      <c r="I662" s="135">
        <v>66</v>
      </c>
      <c r="J662" s="135">
        <v>1</v>
      </c>
      <c r="K662" s="135">
        <v>32</v>
      </c>
      <c r="L662" s="135">
        <v>0</v>
      </c>
      <c r="M662" s="135">
        <v>0</v>
      </c>
      <c r="N662" s="135">
        <v>9</v>
      </c>
      <c r="O662" s="135">
        <v>276</v>
      </c>
      <c r="P662" s="135">
        <v>583</v>
      </c>
      <c r="Q662" s="136">
        <f t="shared" si="25"/>
        <v>0.47341337907375641</v>
      </c>
    </row>
    <row r="663" spans="1:17" s="30" customFormat="1" ht="14.45" customHeight="1" x14ac:dyDescent="0.25">
      <c r="A663" s="65">
        <v>470</v>
      </c>
      <c r="B663" s="66">
        <v>294</v>
      </c>
      <c r="C663" s="67" t="s">
        <v>128</v>
      </c>
      <c r="D663" s="140">
        <f t="shared" si="24"/>
        <v>50</v>
      </c>
      <c r="E663" s="141">
        <v>123</v>
      </c>
      <c r="F663" s="141">
        <v>15</v>
      </c>
      <c r="G663" s="141">
        <v>7</v>
      </c>
      <c r="H663" s="141">
        <v>36</v>
      </c>
      <c r="I663" s="141">
        <v>73</v>
      </c>
      <c r="J663" s="141">
        <v>0</v>
      </c>
      <c r="K663" s="141">
        <v>44</v>
      </c>
      <c r="L663" s="141">
        <v>2</v>
      </c>
      <c r="M663" s="141">
        <v>0</v>
      </c>
      <c r="N663" s="141">
        <v>9</v>
      </c>
      <c r="O663" s="141">
        <v>309</v>
      </c>
      <c r="P663" s="141">
        <v>583</v>
      </c>
      <c r="Q663" s="142">
        <f t="shared" si="25"/>
        <v>0.53001715265866212</v>
      </c>
    </row>
    <row r="664" spans="1:17" s="30" customFormat="1" ht="14.45" customHeight="1" x14ac:dyDescent="0.25">
      <c r="A664" s="59" t="s">
        <v>260</v>
      </c>
      <c r="B664" s="60">
        <v>294</v>
      </c>
      <c r="C664" s="61" t="s">
        <v>11</v>
      </c>
      <c r="D664" s="137">
        <f t="shared" si="24"/>
        <v>84</v>
      </c>
      <c r="E664" s="138">
        <v>223</v>
      </c>
      <c r="F664" s="138">
        <v>42</v>
      </c>
      <c r="G664" s="138">
        <v>18</v>
      </c>
      <c r="H664" s="138">
        <v>66</v>
      </c>
      <c r="I664" s="138">
        <v>139</v>
      </c>
      <c r="J664" s="138">
        <v>1</v>
      </c>
      <c r="K664" s="138">
        <v>76</v>
      </c>
      <c r="L664" s="138">
        <v>2</v>
      </c>
      <c r="M664" s="138">
        <v>0</v>
      </c>
      <c r="N664" s="138">
        <v>18</v>
      </c>
      <c r="O664" s="138">
        <v>585</v>
      </c>
      <c r="P664" s="138">
        <v>1166</v>
      </c>
      <c r="Q664" s="139">
        <f t="shared" si="25"/>
        <v>0.50171526586620929</v>
      </c>
    </row>
    <row r="665" spans="1:17" s="30" customFormat="1" ht="14.45" customHeight="1" x14ac:dyDescent="0.25">
      <c r="A665" s="65">
        <v>471</v>
      </c>
      <c r="B665" s="66">
        <v>295</v>
      </c>
      <c r="C665" s="67" t="s">
        <v>126</v>
      </c>
      <c r="D665" s="140">
        <f t="shared" si="24"/>
        <v>33</v>
      </c>
      <c r="E665" s="141">
        <v>116</v>
      </c>
      <c r="F665" s="141">
        <v>30</v>
      </c>
      <c r="G665" s="141">
        <v>18</v>
      </c>
      <c r="H665" s="141">
        <v>38</v>
      </c>
      <c r="I665" s="141">
        <v>83</v>
      </c>
      <c r="J665" s="141">
        <v>1</v>
      </c>
      <c r="K665" s="141">
        <v>19</v>
      </c>
      <c r="L665" s="141">
        <v>5</v>
      </c>
      <c r="M665" s="141">
        <v>0</v>
      </c>
      <c r="N665" s="141">
        <v>5</v>
      </c>
      <c r="O665" s="141">
        <v>315</v>
      </c>
      <c r="P665" s="141">
        <v>613</v>
      </c>
      <c r="Q665" s="142">
        <f t="shared" si="25"/>
        <v>0.51386623164763456</v>
      </c>
    </row>
    <row r="666" spans="1:17" s="30" customFormat="1" ht="14.45" customHeight="1" x14ac:dyDescent="0.25">
      <c r="A666" s="71">
        <v>472</v>
      </c>
      <c r="B666" s="72">
        <v>295</v>
      </c>
      <c r="C666" s="73" t="s">
        <v>128</v>
      </c>
      <c r="D666" s="134">
        <f t="shared" si="24"/>
        <v>55</v>
      </c>
      <c r="E666" s="135">
        <v>123</v>
      </c>
      <c r="F666" s="135">
        <v>26</v>
      </c>
      <c r="G666" s="135">
        <v>4</v>
      </c>
      <c r="H666" s="135">
        <v>29</v>
      </c>
      <c r="I666" s="135">
        <v>68</v>
      </c>
      <c r="J666" s="135">
        <v>1</v>
      </c>
      <c r="K666" s="135">
        <v>25</v>
      </c>
      <c r="L666" s="135">
        <v>11</v>
      </c>
      <c r="M666" s="135">
        <v>1</v>
      </c>
      <c r="N666" s="135">
        <v>4</v>
      </c>
      <c r="O666" s="135">
        <v>292</v>
      </c>
      <c r="P666" s="135">
        <v>612</v>
      </c>
      <c r="Q666" s="136">
        <f t="shared" si="25"/>
        <v>0.47712418300653597</v>
      </c>
    </row>
    <row r="667" spans="1:17" s="30" customFormat="1" ht="14.45" customHeight="1" x14ac:dyDescent="0.25">
      <c r="A667" s="59" t="s">
        <v>260</v>
      </c>
      <c r="B667" s="60">
        <v>295</v>
      </c>
      <c r="C667" s="61" t="s">
        <v>11</v>
      </c>
      <c r="D667" s="137">
        <f t="shared" si="24"/>
        <v>88</v>
      </c>
      <c r="E667" s="138">
        <v>239</v>
      </c>
      <c r="F667" s="138">
        <v>56</v>
      </c>
      <c r="G667" s="138">
        <v>22</v>
      </c>
      <c r="H667" s="138">
        <v>67</v>
      </c>
      <c r="I667" s="138">
        <v>151</v>
      </c>
      <c r="J667" s="138">
        <v>2</v>
      </c>
      <c r="K667" s="138">
        <v>44</v>
      </c>
      <c r="L667" s="138">
        <v>16</v>
      </c>
      <c r="M667" s="138">
        <v>1</v>
      </c>
      <c r="N667" s="138">
        <v>9</v>
      </c>
      <c r="O667" s="138">
        <v>607</v>
      </c>
      <c r="P667" s="138">
        <v>1225</v>
      </c>
      <c r="Q667" s="139">
        <f t="shared" si="25"/>
        <v>0.49551020408163265</v>
      </c>
    </row>
    <row r="668" spans="1:17" s="30" customFormat="1" ht="14.45" customHeight="1" x14ac:dyDescent="0.25">
      <c r="A668" s="71">
        <v>473</v>
      </c>
      <c r="B668" s="72">
        <v>296</v>
      </c>
      <c r="C668" s="73" t="s">
        <v>126</v>
      </c>
      <c r="D668" s="134">
        <f t="shared" si="24"/>
        <v>74</v>
      </c>
      <c r="E668" s="135">
        <v>152</v>
      </c>
      <c r="F668" s="135">
        <v>9</v>
      </c>
      <c r="G668" s="135">
        <v>10</v>
      </c>
      <c r="H668" s="135">
        <v>25</v>
      </c>
      <c r="I668" s="135">
        <v>78</v>
      </c>
      <c r="J668" s="135">
        <v>6</v>
      </c>
      <c r="K668" s="135">
        <v>24</v>
      </c>
      <c r="L668" s="135">
        <v>8</v>
      </c>
      <c r="M668" s="135">
        <v>0</v>
      </c>
      <c r="N668" s="135">
        <v>7</v>
      </c>
      <c r="O668" s="135">
        <v>319</v>
      </c>
      <c r="P668" s="135">
        <v>581</v>
      </c>
      <c r="Q668" s="136">
        <f t="shared" si="25"/>
        <v>0.54905335628227192</v>
      </c>
    </row>
    <row r="669" spans="1:17" s="30" customFormat="1" ht="14.45" customHeight="1" x14ac:dyDescent="0.25">
      <c r="A669" s="65">
        <v>474</v>
      </c>
      <c r="B669" s="66">
        <v>296</v>
      </c>
      <c r="C669" s="67" t="s">
        <v>128</v>
      </c>
      <c r="D669" s="140">
        <f t="shared" si="24"/>
        <v>124</v>
      </c>
      <c r="E669" s="141">
        <v>172</v>
      </c>
      <c r="F669" s="141">
        <v>12</v>
      </c>
      <c r="G669" s="141">
        <v>9</v>
      </c>
      <c r="H669" s="141">
        <v>30</v>
      </c>
      <c r="I669" s="141">
        <v>48</v>
      </c>
      <c r="J669" s="141">
        <v>1</v>
      </c>
      <c r="K669" s="141">
        <v>22</v>
      </c>
      <c r="L669" s="141">
        <v>9</v>
      </c>
      <c r="M669" s="141">
        <v>0</v>
      </c>
      <c r="N669" s="141">
        <v>4</v>
      </c>
      <c r="O669" s="141">
        <v>307</v>
      </c>
      <c r="P669" s="141">
        <v>581</v>
      </c>
      <c r="Q669" s="142">
        <f t="shared" si="25"/>
        <v>0.52839931153184161</v>
      </c>
    </row>
    <row r="670" spans="1:17" s="30" customFormat="1" ht="14.45" customHeight="1" x14ac:dyDescent="0.25">
      <c r="A670" s="71">
        <v>475</v>
      </c>
      <c r="B670" s="72">
        <v>296</v>
      </c>
      <c r="C670" s="73" t="s">
        <v>129</v>
      </c>
      <c r="D670" s="134">
        <f t="shared" si="24"/>
        <v>75</v>
      </c>
      <c r="E670" s="135">
        <v>143</v>
      </c>
      <c r="F670" s="135">
        <v>17</v>
      </c>
      <c r="G670" s="135">
        <v>11</v>
      </c>
      <c r="H670" s="135">
        <v>30</v>
      </c>
      <c r="I670" s="135">
        <v>68</v>
      </c>
      <c r="J670" s="135">
        <v>3</v>
      </c>
      <c r="K670" s="135">
        <v>16</v>
      </c>
      <c r="L670" s="135">
        <v>9</v>
      </c>
      <c r="M670" s="135">
        <v>0</v>
      </c>
      <c r="N670" s="135">
        <v>5</v>
      </c>
      <c r="O670" s="135">
        <v>302</v>
      </c>
      <c r="P670" s="135">
        <v>581</v>
      </c>
      <c r="Q670" s="136">
        <f t="shared" si="25"/>
        <v>0.51979345955249567</v>
      </c>
    </row>
    <row r="671" spans="1:17" s="30" customFormat="1" ht="14.45" customHeight="1" x14ac:dyDescent="0.25">
      <c r="A671" s="65">
        <v>476</v>
      </c>
      <c r="B671" s="66">
        <v>296</v>
      </c>
      <c r="C671" s="67" t="s">
        <v>138</v>
      </c>
      <c r="D671" s="140">
        <f t="shared" si="24"/>
        <v>99</v>
      </c>
      <c r="E671" s="141">
        <v>161</v>
      </c>
      <c r="F671" s="141">
        <v>21</v>
      </c>
      <c r="G671" s="141">
        <v>3</v>
      </c>
      <c r="H671" s="141">
        <v>26</v>
      </c>
      <c r="I671" s="141">
        <v>62</v>
      </c>
      <c r="J671" s="141">
        <v>1</v>
      </c>
      <c r="K671" s="141">
        <v>18</v>
      </c>
      <c r="L671" s="141">
        <v>3</v>
      </c>
      <c r="M671" s="141">
        <v>0</v>
      </c>
      <c r="N671" s="141">
        <v>11</v>
      </c>
      <c r="O671" s="141">
        <v>306</v>
      </c>
      <c r="P671" s="141">
        <v>580</v>
      </c>
      <c r="Q671" s="142">
        <f t="shared" si="25"/>
        <v>0.52758620689655178</v>
      </c>
    </row>
    <row r="672" spans="1:17" s="30" customFormat="1" ht="14.45" customHeight="1" x14ac:dyDescent="0.25">
      <c r="A672" s="59" t="s">
        <v>260</v>
      </c>
      <c r="B672" s="60">
        <v>296</v>
      </c>
      <c r="C672" s="61" t="s">
        <v>13</v>
      </c>
      <c r="D672" s="137">
        <f t="shared" si="24"/>
        <v>372</v>
      </c>
      <c r="E672" s="138">
        <v>628</v>
      </c>
      <c r="F672" s="138">
        <v>59</v>
      </c>
      <c r="G672" s="138">
        <v>33</v>
      </c>
      <c r="H672" s="138">
        <v>111</v>
      </c>
      <c r="I672" s="138">
        <v>256</v>
      </c>
      <c r="J672" s="138">
        <v>11</v>
      </c>
      <c r="K672" s="138">
        <v>80</v>
      </c>
      <c r="L672" s="138">
        <v>29</v>
      </c>
      <c r="M672" s="138">
        <v>0</v>
      </c>
      <c r="N672" s="138">
        <v>27</v>
      </c>
      <c r="O672" s="138">
        <v>1234</v>
      </c>
      <c r="P672" s="138">
        <v>2323</v>
      </c>
      <c r="Q672" s="139">
        <f t="shared" si="25"/>
        <v>0.53120964270340076</v>
      </c>
    </row>
    <row r="673" spans="1:17" s="30" customFormat="1" ht="14.45" customHeight="1" x14ac:dyDescent="0.25">
      <c r="A673" s="65">
        <v>477</v>
      </c>
      <c r="B673" s="66">
        <v>297</v>
      </c>
      <c r="C673" s="67" t="s">
        <v>126</v>
      </c>
      <c r="D673" s="140">
        <f t="shared" si="24"/>
        <v>87</v>
      </c>
      <c r="E673" s="141">
        <v>149</v>
      </c>
      <c r="F673" s="141">
        <v>28</v>
      </c>
      <c r="G673" s="141">
        <v>4</v>
      </c>
      <c r="H673" s="141">
        <v>41</v>
      </c>
      <c r="I673" s="141">
        <v>62</v>
      </c>
      <c r="J673" s="141">
        <v>4</v>
      </c>
      <c r="K673" s="141">
        <v>19</v>
      </c>
      <c r="L673" s="141">
        <v>13</v>
      </c>
      <c r="M673" s="141">
        <v>0</v>
      </c>
      <c r="N673" s="141">
        <v>10</v>
      </c>
      <c r="O673" s="141">
        <v>330</v>
      </c>
      <c r="P673" s="141">
        <v>697</v>
      </c>
      <c r="Q673" s="142">
        <f t="shared" si="25"/>
        <v>0.47345767575322811</v>
      </c>
    </row>
    <row r="674" spans="1:17" s="30" customFormat="1" ht="14.45" customHeight="1" x14ac:dyDescent="0.25">
      <c r="A674" s="71">
        <v>478</v>
      </c>
      <c r="B674" s="72">
        <v>297</v>
      </c>
      <c r="C674" s="73" t="s">
        <v>128</v>
      </c>
      <c r="D674" s="134">
        <f t="shared" si="24"/>
        <v>59</v>
      </c>
      <c r="E674" s="135">
        <v>149</v>
      </c>
      <c r="F674" s="135">
        <v>19</v>
      </c>
      <c r="G674" s="135">
        <v>9</v>
      </c>
      <c r="H674" s="135">
        <v>48</v>
      </c>
      <c r="I674" s="135">
        <v>90</v>
      </c>
      <c r="J674" s="135">
        <v>1</v>
      </c>
      <c r="K674" s="135">
        <v>31</v>
      </c>
      <c r="L674" s="135">
        <v>5</v>
      </c>
      <c r="M674" s="135">
        <v>0</v>
      </c>
      <c r="N674" s="135">
        <v>7</v>
      </c>
      <c r="O674" s="135">
        <v>359</v>
      </c>
      <c r="P674" s="135">
        <v>696</v>
      </c>
      <c r="Q674" s="136">
        <f t="shared" si="25"/>
        <v>0.51580459770114939</v>
      </c>
    </row>
    <row r="675" spans="1:17" s="30" customFormat="1" ht="14.45" customHeight="1" x14ac:dyDescent="0.25">
      <c r="A675" s="59" t="s">
        <v>260</v>
      </c>
      <c r="B675" s="60">
        <v>297</v>
      </c>
      <c r="C675" s="61" t="s">
        <v>11</v>
      </c>
      <c r="D675" s="137">
        <f t="shared" si="24"/>
        <v>146</v>
      </c>
      <c r="E675" s="138">
        <v>298</v>
      </c>
      <c r="F675" s="138">
        <v>47</v>
      </c>
      <c r="G675" s="138">
        <v>13</v>
      </c>
      <c r="H675" s="138">
        <v>89</v>
      </c>
      <c r="I675" s="138">
        <v>152</v>
      </c>
      <c r="J675" s="138">
        <v>5</v>
      </c>
      <c r="K675" s="138">
        <v>50</v>
      </c>
      <c r="L675" s="138">
        <v>18</v>
      </c>
      <c r="M675" s="138">
        <v>0</v>
      </c>
      <c r="N675" s="138">
        <v>17</v>
      </c>
      <c r="O675" s="138">
        <v>689</v>
      </c>
      <c r="P675" s="138">
        <v>1393</v>
      </c>
      <c r="Q675" s="139">
        <f t="shared" si="25"/>
        <v>0.49461593682699212</v>
      </c>
    </row>
    <row r="676" spans="1:17" s="30" customFormat="1" ht="14.45" customHeight="1" x14ac:dyDescent="0.25">
      <c r="A676" s="71">
        <v>479</v>
      </c>
      <c r="B676" s="72">
        <v>298</v>
      </c>
      <c r="C676" s="73" t="s">
        <v>126</v>
      </c>
      <c r="D676" s="134">
        <f t="shared" si="24"/>
        <v>40</v>
      </c>
      <c r="E676" s="135">
        <v>127</v>
      </c>
      <c r="F676" s="135">
        <v>22</v>
      </c>
      <c r="G676" s="135">
        <v>10</v>
      </c>
      <c r="H676" s="135">
        <v>28</v>
      </c>
      <c r="I676" s="135">
        <v>87</v>
      </c>
      <c r="J676" s="135">
        <v>4</v>
      </c>
      <c r="K676" s="135">
        <v>23</v>
      </c>
      <c r="L676" s="135">
        <v>5</v>
      </c>
      <c r="M676" s="135">
        <v>0</v>
      </c>
      <c r="N676" s="135">
        <v>8</v>
      </c>
      <c r="O676" s="135">
        <v>314</v>
      </c>
      <c r="P676" s="135">
        <v>706</v>
      </c>
      <c r="Q676" s="136">
        <f t="shared" si="25"/>
        <v>0.44475920679886688</v>
      </c>
    </row>
    <row r="677" spans="1:17" s="30" customFormat="1" ht="14.45" customHeight="1" x14ac:dyDescent="0.25">
      <c r="A677" s="65">
        <v>480</v>
      </c>
      <c r="B677" s="66">
        <v>298</v>
      </c>
      <c r="C677" s="67" t="s">
        <v>128</v>
      </c>
      <c r="D677" s="140">
        <f t="shared" si="24"/>
        <v>59</v>
      </c>
      <c r="E677" s="141">
        <v>123</v>
      </c>
      <c r="F677" s="141">
        <v>26</v>
      </c>
      <c r="G677" s="141">
        <v>11</v>
      </c>
      <c r="H677" s="141">
        <v>34</v>
      </c>
      <c r="I677" s="141">
        <v>64</v>
      </c>
      <c r="J677" s="141">
        <v>1</v>
      </c>
      <c r="K677" s="141">
        <v>20</v>
      </c>
      <c r="L677" s="141">
        <v>9</v>
      </c>
      <c r="M677" s="141">
        <v>0</v>
      </c>
      <c r="N677" s="141">
        <v>9</v>
      </c>
      <c r="O677" s="141">
        <v>297</v>
      </c>
      <c r="P677" s="141">
        <v>706</v>
      </c>
      <c r="Q677" s="142">
        <f t="shared" si="25"/>
        <v>0.4206798866855524</v>
      </c>
    </row>
    <row r="678" spans="1:17" s="30" customFormat="1" ht="14.45" customHeight="1" x14ac:dyDescent="0.25">
      <c r="A678" s="71">
        <v>481</v>
      </c>
      <c r="B678" s="72">
        <v>298</v>
      </c>
      <c r="C678" s="73" t="s">
        <v>129</v>
      </c>
      <c r="D678" s="134">
        <f t="shared" si="24"/>
        <v>62</v>
      </c>
      <c r="E678" s="135">
        <v>130</v>
      </c>
      <c r="F678" s="135">
        <v>22</v>
      </c>
      <c r="G678" s="135">
        <v>11</v>
      </c>
      <c r="H678" s="135">
        <v>43</v>
      </c>
      <c r="I678" s="135">
        <v>68</v>
      </c>
      <c r="J678" s="135">
        <v>1</v>
      </c>
      <c r="K678" s="135">
        <v>24</v>
      </c>
      <c r="L678" s="135">
        <v>6</v>
      </c>
      <c r="M678" s="135">
        <v>0</v>
      </c>
      <c r="N678" s="135">
        <v>8</v>
      </c>
      <c r="O678" s="135">
        <v>313</v>
      </c>
      <c r="P678" s="135">
        <v>706</v>
      </c>
      <c r="Q678" s="136">
        <f t="shared" si="25"/>
        <v>0.443342776203966</v>
      </c>
    </row>
    <row r="679" spans="1:17" s="30" customFormat="1" ht="14.45" customHeight="1" x14ac:dyDescent="0.25">
      <c r="A679" s="65">
        <v>482</v>
      </c>
      <c r="B679" s="66">
        <v>298</v>
      </c>
      <c r="C679" s="67" t="s">
        <v>138</v>
      </c>
      <c r="D679" s="140">
        <f t="shared" si="24"/>
        <v>66</v>
      </c>
      <c r="E679" s="141">
        <v>131</v>
      </c>
      <c r="F679" s="141">
        <v>24</v>
      </c>
      <c r="G679" s="141">
        <v>7</v>
      </c>
      <c r="H679" s="141">
        <v>36</v>
      </c>
      <c r="I679" s="141">
        <v>65</v>
      </c>
      <c r="J679" s="141">
        <v>0</v>
      </c>
      <c r="K679" s="141">
        <v>24</v>
      </c>
      <c r="L679" s="141">
        <v>9</v>
      </c>
      <c r="M679" s="141">
        <v>1</v>
      </c>
      <c r="N679" s="141">
        <v>5</v>
      </c>
      <c r="O679" s="141">
        <v>302</v>
      </c>
      <c r="P679" s="141">
        <v>706</v>
      </c>
      <c r="Q679" s="142">
        <f t="shared" si="25"/>
        <v>0.42776203966005666</v>
      </c>
    </row>
    <row r="680" spans="1:17" s="30" customFormat="1" ht="14.45" customHeight="1" x14ac:dyDescent="0.25">
      <c r="A680" s="71">
        <v>483</v>
      </c>
      <c r="B680" s="72">
        <v>298</v>
      </c>
      <c r="C680" s="73" t="s">
        <v>139</v>
      </c>
      <c r="D680" s="134">
        <f t="shared" si="24"/>
        <v>55</v>
      </c>
      <c r="E680" s="135">
        <v>133</v>
      </c>
      <c r="F680" s="135">
        <v>19</v>
      </c>
      <c r="G680" s="135">
        <v>9</v>
      </c>
      <c r="H680" s="135">
        <v>36</v>
      </c>
      <c r="I680" s="135">
        <v>78</v>
      </c>
      <c r="J680" s="135">
        <v>0</v>
      </c>
      <c r="K680" s="135">
        <v>28</v>
      </c>
      <c r="L680" s="135">
        <v>7</v>
      </c>
      <c r="M680" s="135">
        <v>0</v>
      </c>
      <c r="N680" s="135">
        <v>8</v>
      </c>
      <c r="O680" s="135">
        <v>318</v>
      </c>
      <c r="P680" s="135">
        <v>705</v>
      </c>
      <c r="Q680" s="136">
        <f t="shared" si="25"/>
        <v>0.45106382978723403</v>
      </c>
    </row>
    <row r="681" spans="1:17" s="30" customFormat="1" ht="14.45" customHeight="1" x14ac:dyDescent="0.25">
      <c r="A681" s="65">
        <v>484</v>
      </c>
      <c r="B681" s="66">
        <v>298</v>
      </c>
      <c r="C681" s="67" t="s">
        <v>140</v>
      </c>
      <c r="D681" s="140">
        <f t="shared" si="24"/>
        <v>35</v>
      </c>
      <c r="E681" s="141">
        <v>115</v>
      </c>
      <c r="F681" s="141">
        <v>25</v>
      </c>
      <c r="G681" s="141">
        <v>5</v>
      </c>
      <c r="H681" s="141">
        <v>41</v>
      </c>
      <c r="I681" s="141">
        <v>80</v>
      </c>
      <c r="J681" s="141">
        <v>3</v>
      </c>
      <c r="K681" s="141">
        <v>21</v>
      </c>
      <c r="L681" s="141">
        <v>8</v>
      </c>
      <c r="M681" s="141">
        <v>0</v>
      </c>
      <c r="N681" s="141">
        <v>5</v>
      </c>
      <c r="O681" s="141">
        <v>303</v>
      </c>
      <c r="P681" s="141">
        <v>705</v>
      </c>
      <c r="Q681" s="142">
        <f t="shared" si="25"/>
        <v>0.4297872340425532</v>
      </c>
    </row>
    <row r="682" spans="1:17" s="30" customFormat="1" ht="14.45" customHeight="1" x14ac:dyDescent="0.25">
      <c r="A682" s="71">
        <v>485</v>
      </c>
      <c r="B682" s="72">
        <v>298</v>
      </c>
      <c r="C682" s="73" t="s">
        <v>141</v>
      </c>
      <c r="D682" s="134">
        <f t="shared" si="24"/>
        <v>60</v>
      </c>
      <c r="E682" s="135">
        <v>128</v>
      </c>
      <c r="F682" s="135">
        <v>20</v>
      </c>
      <c r="G682" s="135">
        <v>5</v>
      </c>
      <c r="H682" s="135">
        <v>48</v>
      </c>
      <c r="I682" s="135">
        <v>68</v>
      </c>
      <c r="J682" s="135">
        <v>2</v>
      </c>
      <c r="K682" s="135">
        <v>24</v>
      </c>
      <c r="L682" s="135">
        <v>5</v>
      </c>
      <c r="M682" s="135">
        <v>0</v>
      </c>
      <c r="N682" s="135">
        <v>7</v>
      </c>
      <c r="O682" s="135">
        <v>307</v>
      </c>
      <c r="P682" s="135">
        <v>705</v>
      </c>
      <c r="Q682" s="136">
        <f t="shared" si="25"/>
        <v>0.43546099290780144</v>
      </c>
    </row>
    <row r="683" spans="1:17" s="30" customFormat="1" ht="14.45" customHeight="1" x14ac:dyDescent="0.25">
      <c r="A683" s="59" t="s">
        <v>260</v>
      </c>
      <c r="B683" s="60">
        <v>298</v>
      </c>
      <c r="C683" s="61" t="s">
        <v>16</v>
      </c>
      <c r="D683" s="137">
        <f t="shared" si="24"/>
        <v>377</v>
      </c>
      <c r="E683" s="138">
        <v>887</v>
      </c>
      <c r="F683" s="138">
        <v>158</v>
      </c>
      <c r="G683" s="138">
        <v>58</v>
      </c>
      <c r="H683" s="138">
        <v>266</v>
      </c>
      <c r="I683" s="138">
        <v>510</v>
      </c>
      <c r="J683" s="138">
        <v>11</v>
      </c>
      <c r="K683" s="138">
        <v>164</v>
      </c>
      <c r="L683" s="138">
        <v>49</v>
      </c>
      <c r="M683" s="138">
        <v>1</v>
      </c>
      <c r="N683" s="138">
        <v>50</v>
      </c>
      <c r="O683" s="138">
        <v>2154</v>
      </c>
      <c r="P683" s="138">
        <v>4939</v>
      </c>
      <c r="Q683" s="139">
        <f t="shared" si="25"/>
        <v>0.43612067220085038</v>
      </c>
    </row>
    <row r="684" spans="1:17" s="30" customFormat="1" ht="16.350000000000001" customHeight="1" x14ac:dyDescent="0.25">
      <c r="A684" s="71">
        <v>486</v>
      </c>
      <c r="B684" s="72">
        <v>299</v>
      </c>
      <c r="C684" s="73" t="s">
        <v>126</v>
      </c>
      <c r="D684" s="134">
        <f t="shared" si="24"/>
        <v>38</v>
      </c>
      <c r="E684" s="135">
        <v>98</v>
      </c>
      <c r="F684" s="135">
        <v>24</v>
      </c>
      <c r="G684" s="135">
        <v>4</v>
      </c>
      <c r="H684" s="135">
        <v>51</v>
      </c>
      <c r="I684" s="135">
        <v>60</v>
      </c>
      <c r="J684" s="135">
        <v>0</v>
      </c>
      <c r="K684" s="135">
        <v>12</v>
      </c>
      <c r="L684" s="135">
        <v>5</v>
      </c>
      <c r="M684" s="135">
        <v>0</v>
      </c>
      <c r="N684" s="135">
        <v>1</v>
      </c>
      <c r="O684" s="135">
        <v>255</v>
      </c>
      <c r="P684" s="135">
        <v>666</v>
      </c>
      <c r="Q684" s="136">
        <f t="shared" si="25"/>
        <v>0.38288288288288286</v>
      </c>
    </row>
    <row r="685" spans="1:17" s="30" customFormat="1" ht="16.350000000000001" customHeight="1" x14ac:dyDescent="0.25">
      <c r="A685" s="65">
        <v>487</v>
      </c>
      <c r="B685" s="66">
        <v>299</v>
      </c>
      <c r="C685" s="67" t="s">
        <v>128</v>
      </c>
      <c r="D685" s="140">
        <f t="shared" si="24"/>
        <v>19</v>
      </c>
      <c r="E685" s="141">
        <v>82</v>
      </c>
      <c r="F685" s="141">
        <v>34</v>
      </c>
      <c r="G685" s="141">
        <v>2</v>
      </c>
      <c r="H685" s="141">
        <v>32</v>
      </c>
      <c r="I685" s="141">
        <v>63</v>
      </c>
      <c r="J685" s="141">
        <v>0</v>
      </c>
      <c r="K685" s="141">
        <v>12</v>
      </c>
      <c r="L685" s="141">
        <v>12</v>
      </c>
      <c r="M685" s="141">
        <v>0</v>
      </c>
      <c r="N685" s="141">
        <v>5</v>
      </c>
      <c r="O685" s="141">
        <v>242</v>
      </c>
      <c r="P685" s="141">
        <v>666</v>
      </c>
      <c r="Q685" s="142">
        <f t="shared" si="25"/>
        <v>0.36336336336336339</v>
      </c>
    </row>
    <row r="686" spans="1:17" s="30" customFormat="1" ht="16.350000000000001" customHeight="1" x14ac:dyDescent="0.25">
      <c r="A686" s="77" t="s">
        <v>260</v>
      </c>
      <c r="B686" s="78">
        <v>299</v>
      </c>
      <c r="C686" s="79" t="s">
        <v>11</v>
      </c>
      <c r="D686" s="143">
        <f t="shared" si="24"/>
        <v>57</v>
      </c>
      <c r="E686" s="144">
        <v>180</v>
      </c>
      <c r="F686" s="144">
        <v>58</v>
      </c>
      <c r="G686" s="144">
        <v>6</v>
      </c>
      <c r="H686" s="144">
        <v>83</v>
      </c>
      <c r="I686" s="144">
        <v>123</v>
      </c>
      <c r="J686" s="144">
        <v>0</v>
      </c>
      <c r="K686" s="144">
        <v>24</v>
      </c>
      <c r="L686" s="144">
        <v>17</v>
      </c>
      <c r="M686" s="145">
        <v>0</v>
      </c>
      <c r="N686" s="144">
        <v>6</v>
      </c>
      <c r="O686" s="145">
        <v>497</v>
      </c>
      <c r="P686" s="145">
        <v>1332</v>
      </c>
      <c r="Q686" s="146">
        <f t="shared" si="25"/>
        <v>0.37312312312312312</v>
      </c>
    </row>
    <row r="687" spans="1:17" s="30" customFormat="1" ht="14.45" customHeight="1" x14ac:dyDescent="0.25">
      <c r="A687" s="53">
        <v>488</v>
      </c>
      <c r="B687" s="54">
        <v>300</v>
      </c>
      <c r="C687" s="55" t="s">
        <v>126</v>
      </c>
      <c r="D687" s="140">
        <f t="shared" si="24"/>
        <v>9</v>
      </c>
      <c r="E687" s="141">
        <v>65</v>
      </c>
      <c r="F687" s="141">
        <v>35</v>
      </c>
      <c r="G687" s="141">
        <v>4</v>
      </c>
      <c r="H687" s="141">
        <v>43</v>
      </c>
      <c r="I687" s="141">
        <v>56</v>
      </c>
      <c r="J687" s="141">
        <v>1</v>
      </c>
      <c r="K687" s="141">
        <v>10</v>
      </c>
      <c r="L687" s="141">
        <v>2</v>
      </c>
      <c r="M687" s="132">
        <v>0</v>
      </c>
      <c r="N687" s="141">
        <v>6</v>
      </c>
      <c r="O687" s="132">
        <v>222</v>
      </c>
      <c r="P687" s="132">
        <v>687</v>
      </c>
      <c r="Q687" s="133">
        <f t="shared" si="25"/>
        <v>0.32314410480349343</v>
      </c>
    </row>
    <row r="688" spans="1:17" s="30" customFormat="1" ht="14.45" customHeight="1" x14ac:dyDescent="0.25">
      <c r="A688" s="71">
        <v>489</v>
      </c>
      <c r="B688" s="72">
        <v>300</v>
      </c>
      <c r="C688" s="73" t="s">
        <v>128</v>
      </c>
      <c r="D688" s="134">
        <f t="shared" si="24"/>
        <v>8</v>
      </c>
      <c r="E688" s="135">
        <v>66</v>
      </c>
      <c r="F688" s="135">
        <v>32</v>
      </c>
      <c r="G688" s="135">
        <v>2</v>
      </c>
      <c r="H688" s="135">
        <v>26</v>
      </c>
      <c r="I688" s="135">
        <v>58</v>
      </c>
      <c r="J688" s="135">
        <v>4</v>
      </c>
      <c r="K688" s="135">
        <v>20</v>
      </c>
      <c r="L688" s="135">
        <v>6</v>
      </c>
      <c r="M688" s="135">
        <v>0</v>
      </c>
      <c r="N688" s="135">
        <v>5</v>
      </c>
      <c r="O688" s="135">
        <v>219</v>
      </c>
      <c r="P688" s="135">
        <v>687</v>
      </c>
      <c r="Q688" s="136">
        <f t="shared" si="25"/>
        <v>0.31877729257641924</v>
      </c>
    </row>
    <row r="689" spans="1:17" s="30" customFormat="1" ht="14.45" customHeight="1" x14ac:dyDescent="0.25">
      <c r="A689" s="59" t="s">
        <v>260</v>
      </c>
      <c r="B689" s="60">
        <v>300</v>
      </c>
      <c r="C689" s="61" t="s">
        <v>11</v>
      </c>
      <c r="D689" s="137">
        <f t="shared" si="24"/>
        <v>17</v>
      </c>
      <c r="E689" s="138">
        <v>131</v>
      </c>
      <c r="F689" s="138">
        <v>67</v>
      </c>
      <c r="G689" s="138">
        <v>6</v>
      </c>
      <c r="H689" s="138">
        <v>69</v>
      </c>
      <c r="I689" s="138">
        <v>114</v>
      </c>
      <c r="J689" s="138">
        <v>5</v>
      </c>
      <c r="K689" s="138">
        <v>30</v>
      </c>
      <c r="L689" s="138">
        <v>8</v>
      </c>
      <c r="M689" s="138">
        <v>0</v>
      </c>
      <c r="N689" s="138">
        <v>11</v>
      </c>
      <c r="O689" s="138">
        <v>441</v>
      </c>
      <c r="P689" s="138">
        <v>1374</v>
      </c>
      <c r="Q689" s="139">
        <f t="shared" si="25"/>
        <v>0.32096069868995636</v>
      </c>
    </row>
    <row r="690" spans="1:17" s="30" customFormat="1" ht="14.45" customHeight="1" x14ac:dyDescent="0.25">
      <c r="A690" s="71">
        <v>490</v>
      </c>
      <c r="B690" s="72">
        <v>301</v>
      </c>
      <c r="C690" s="73" t="s">
        <v>126</v>
      </c>
      <c r="D690" s="134">
        <f t="shared" si="24"/>
        <v>44</v>
      </c>
      <c r="E690" s="135">
        <v>104</v>
      </c>
      <c r="F690" s="135">
        <v>41</v>
      </c>
      <c r="G690" s="135">
        <v>3</v>
      </c>
      <c r="H690" s="135">
        <v>20</v>
      </c>
      <c r="I690" s="135">
        <v>60</v>
      </c>
      <c r="J690" s="135">
        <v>1</v>
      </c>
      <c r="K690" s="135">
        <v>15</v>
      </c>
      <c r="L690" s="135">
        <v>4</v>
      </c>
      <c r="M690" s="135">
        <v>0</v>
      </c>
      <c r="N690" s="135">
        <v>8</v>
      </c>
      <c r="O690" s="135">
        <v>256</v>
      </c>
      <c r="P690" s="135">
        <v>683</v>
      </c>
      <c r="Q690" s="136">
        <f t="shared" si="25"/>
        <v>0.37481698389458273</v>
      </c>
    </row>
    <row r="691" spans="1:17" s="30" customFormat="1" ht="14.45" customHeight="1" x14ac:dyDescent="0.25">
      <c r="A691" s="65">
        <v>491</v>
      </c>
      <c r="B691" s="66">
        <v>301</v>
      </c>
      <c r="C691" s="67" t="s">
        <v>128</v>
      </c>
      <c r="D691" s="140">
        <f t="shared" si="24"/>
        <v>36</v>
      </c>
      <c r="E691" s="141">
        <v>93</v>
      </c>
      <c r="F691" s="141">
        <v>29</v>
      </c>
      <c r="G691" s="141">
        <v>4</v>
      </c>
      <c r="H691" s="141">
        <v>31</v>
      </c>
      <c r="I691" s="141">
        <v>57</v>
      </c>
      <c r="J691" s="141">
        <v>1</v>
      </c>
      <c r="K691" s="141">
        <v>16</v>
      </c>
      <c r="L691" s="141">
        <v>4</v>
      </c>
      <c r="M691" s="141">
        <v>0</v>
      </c>
      <c r="N691" s="141">
        <v>7</v>
      </c>
      <c r="O691" s="141">
        <v>242</v>
      </c>
      <c r="P691" s="141">
        <v>683</v>
      </c>
      <c r="Q691" s="142">
        <f t="shared" si="25"/>
        <v>0.35431918008784774</v>
      </c>
    </row>
    <row r="692" spans="1:17" s="30" customFormat="1" ht="14.45" customHeight="1" x14ac:dyDescent="0.25">
      <c r="A692" s="71">
        <v>492</v>
      </c>
      <c r="B692" s="72">
        <v>301</v>
      </c>
      <c r="C692" s="73" t="s">
        <v>129</v>
      </c>
      <c r="D692" s="134">
        <f t="shared" si="24"/>
        <v>32</v>
      </c>
      <c r="E692" s="135">
        <v>90</v>
      </c>
      <c r="F692" s="135">
        <v>28</v>
      </c>
      <c r="G692" s="135">
        <v>10</v>
      </c>
      <c r="H692" s="135">
        <v>28</v>
      </c>
      <c r="I692" s="135">
        <v>58</v>
      </c>
      <c r="J692" s="135">
        <v>3</v>
      </c>
      <c r="K692" s="135">
        <v>17</v>
      </c>
      <c r="L692" s="135">
        <v>5</v>
      </c>
      <c r="M692" s="135">
        <v>0</v>
      </c>
      <c r="N692" s="135">
        <v>12</v>
      </c>
      <c r="O692" s="135">
        <v>251</v>
      </c>
      <c r="P692" s="135">
        <v>683</v>
      </c>
      <c r="Q692" s="136">
        <f t="shared" si="25"/>
        <v>0.36749633967789164</v>
      </c>
    </row>
    <row r="693" spans="1:17" s="30" customFormat="1" ht="14.45" customHeight="1" x14ac:dyDescent="0.25">
      <c r="A693" s="65">
        <v>493</v>
      </c>
      <c r="B693" s="66">
        <v>301</v>
      </c>
      <c r="C693" s="67" t="s">
        <v>138</v>
      </c>
      <c r="D693" s="140">
        <f t="shared" si="24"/>
        <v>27</v>
      </c>
      <c r="E693" s="141">
        <v>86</v>
      </c>
      <c r="F693" s="141">
        <v>30</v>
      </c>
      <c r="G693" s="141">
        <v>9</v>
      </c>
      <c r="H693" s="141">
        <v>38</v>
      </c>
      <c r="I693" s="141">
        <v>59</v>
      </c>
      <c r="J693" s="141">
        <v>2</v>
      </c>
      <c r="K693" s="141">
        <v>15</v>
      </c>
      <c r="L693" s="141">
        <v>6</v>
      </c>
      <c r="M693" s="141">
        <v>0</v>
      </c>
      <c r="N693" s="141">
        <v>8</v>
      </c>
      <c r="O693" s="141">
        <v>253</v>
      </c>
      <c r="P693" s="141">
        <v>683</v>
      </c>
      <c r="Q693" s="142">
        <f t="shared" si="25"/>
        <v>0.37042459736456806</v>
      </c>
    </row>
    <row r="694" spans="1:17" s="30" customFormat="1" ht="14.45" customHeight="1" x14ac:dyDescent="0.25">
      <c r="A694" s="71">
        <v>494</v>
      </c>
      <c r="B694" s="72">
        <v>301</v>
      </c>
      <c r="C694" s="73" t="s">
        <v>139</v>
      </c>
      <c r="D694" s="134">
        <f t="shared" si="24"/>
        <v>58</v>
      </c>
      <c r="E694" s="135">
        <v>93</v>
      </c>
      <c r="F694" s="135">
        <v>33</v>
      </c>
      <c r="G694" s="135">
        <v>4</v>
      </c>
      <c r="H694" s="135">
        <v>31</v>
      </c>
      <c r="I694" s="135">
        <v>35</v>
      </c>
      <c r="J694" s="135">
        <v>1</v>
      </c>
      <c r="K694" s="135">
        <v>15</v>
      </c>
      <c r="L694" s="135">
        <v>4</v>
      </c>
      <c r="M694" s="135">
        <v>0</v>
      </c>
      <c r="N694" s="135">
        <v>5</v>
      </c>
      <c r="O694" s="135">
        <v>221</v>
      </c>
      <c r="P694" s="135">
        <v>683</v>
      </c>
      <c r="Q694" s="136">
        <f t="shared" si="25"/>
        <v>0.32357247437774522</v>
      </c>
    </row>
    <row r="695" spans="1:17" s="30" customFormat="1" ht="14.45" customHeight="1" x14ac:dyDescent="0.25">
      <c r="A695" s="65">
        <v>495</v>
      </c>
      <c r="B695" s="66">
        <v>301</v>
      </c>
      <c r="C695" s="67" t="s">
        <v>140</v>
      </c>
      <c r="D695" s="140">
        <f t="shared" si="24"/>
        <v>36</v>
      </c>
      <c r="E695" s="141">
        <v>85</v>
      </c>
      <c r="F695" s="141">
        <v>27</v>
      </c>
      <c r="G695" s="141">
        <v>4</v>
      </c>
      <c r="H695" s="141">
        <v>43</v>
      </c>
      <c r="I695" s="141">
        <v>49</v>
      </c>
      <c r="J695" s="141">
        <v>1</v>
      </c>
      <c r="K695" s="141">
        <v>16</v>
      </c>
      <c r="L695" s="141">
        <v>7</v>
      </c>
      <c r="M695" s="141">
        <v>0</v>
      </c>
      <c r="N695" s="141">
        <v>9</v>
      </c>
      <c r="O695" s="141">
        <v>241</v>
      </c>
      <c r="P695" s="141">
        <v>683</v>
      </c>
      <c r="Q695" s="142">
        <f t="shared" si="25"/>
        <v>0.3528550512445095</v>
      </c>
    </row>
    <row r="696" spans="1:17" s="30" customFormat="1" ht="14.45" customHeight="1" x14ac:dyDescent="0.25">
      <c r="A696" s="71">
        <v>496</v>
      </c>
      <c r="B696" s="72">
        <v>301</v>
      </c>
      <c r="C696" s="73" t="s">
        <v>141</v>
      </c>
      <c r="D696" s="134">
        <f t="shared" si="24"/>
        <v>45</v>
      </c>
      <c r="E696" s="135">
        <v>99</v>
      </c>
      <c r="F696" s="135">
        <v>44</v>
      </c>
      <c r="G696" s="135">
        <v>6</v>
      </c>
      <c r="H696" s="135">
        <v>25</v>
      </c>
      <c r="I696" s="135">
        <v>54</v>
      </c>
      <c r="J696" s="135">
        <v>3</v>
      </c>
      <c r="K696" s="135">
        <v>16</v>
      </c>
      <c r="L696" s="135">
        <v>5</v>
      </c>
      <c r="M696" s="135">
        <v>0</v>
      </c>
      <c r="N696" s="135">
        <v>10</v>
      </c>
      <c r="O696" s="135">
        <v>262</v>
      </c>
      <c r="P696" s="135">
        <v>683</v>
      </c>
      <c r="Q696" s="136">
        <f t="shared" si="25"/>
        <v>0.38360175695461202</v>
      </c>
    </row>
    <row r="697" spans="1:17" s="30" customFormat="1" ht="14.45" customHeight="1" x14ac:dyDescent="0.25">
      <c r="A697" s="65">
        <v>497</v>
      </c>
      <c r="B697" s="66">
        <v>301</v>
      </c>
      <c r="C697" s="67" t="s">
        <v>142</v>
      </c>
      <c r="D697" s="140">
        <f t="shared" si="24"/>
        <v>53</v>
      </c>
      <c r="E697" s="141">
        <v>98</v>
      </c>
      <c r="F697" s="141">
        <v>37</v>
      </c>
      <c r="G697" s="141">
        <v>7</v>
      </c>
      <c r="H697" s="141">
        <v>23</v>
      </c>
      <c r="I697" s="141">
        <v>45</v>
      </c>
      <c r="J697" s="141">
        <v>0</v>
      </c>
      <c r="K697" s="141">
        <v>17</v>
      </c>
      <c r="L697" s="141">
        <v>8</v>
      </c>
      <c r="M697" s="141">
        <v>0</v>
      </c>
      <c r="N697" s="141">
        <v>9</v>
      </c>
      <c r="O697" s="141">
        <v>244</v>
      </c>
      <c r="P697" s="141">
        <v>683</v>
      </c>
      <c r="Q697" s="142">
        <f t="shared" si="25"/>
        <v>0.35724743777452417</v>
      </c>
    </row>
    <row r="698" spans="1:17" s="30" customFormat="1" ht="14.45" customHeight="1" x14ac:dyDescent="0.25">
      <c r="A698" s="71">
        <v>498</v>
      </c>
      <c r="B698" s="72">
        <v>301</v>
      </c>
      <c r="C698" s="73" t="s">
        <v>143</v>
      </c>
      <c r="D698" s="134">
        <f t="shared" si="24"/>
        <v>34</v>
      </c>
      <c r="E698" s="135">
        <v>93</v>
      </c>
      <c r="F698" s="135">
        <v>33</v>
      </c>
      <c r="G698" s="135">
        <v>5</v>
      </c>
      <c r="H698" s="135">
        <v>32</v>
      </c>
      <c r="I698" s="135">
        <v>59</v>
      </c>
      <c r="J698" s="135">
        <v>2</v>
      </c>
      <c r="K698" s="135">
        <v>24</v>
      </c>
      <c r="L698" s="135">
        <v>4</v>
      </c>
      <c r="M698" s="135">
        <v>0</v>
      </c>
      <c r="N698" s="135">
        <v>5</v>
      </c>
      <c r="O698" s="135">
        <v>257</v>
      </c>
      <c r="P698" s="135">
        <v>682</v>
      </c>
      <c r="Q698" s="136">
        <f t="shared" si="25"/>
        <v>0.37683284457478006</v>
      </c>
    </row>
    <row r="699" spans="1:17" s="30" customFormat="1" ht="14.45" customHeight="1" x14ac:dyDescent="0.25">
      <c r="A699" s="59" t="s">
        <v>260</v>
      </c>
      <c r="B699" s="60">
        <v>301</v>
      </c>
      <c r="C699" s="61" t="s">
        <v>18</v>
      </c>
      <c r="D699" s="137">
        <f t="shared" si="24"/>
        <v>365</v>
      </c>
      <c r="E699" s="138">
        <v>841</v>
      </c>
      <c r="F699" s="138">
        <v>302</v>
      </c>
      <c r="G699" s="138">
        <v>52</v>
      </c>
      <c r="H699" s="138">
        <v>271</v>
      </c>
      <c r="I699" s="138">
        <v>476</v>
      </c>
      <c r="J699" s="138">
        <v>14</v>
      </c>
      <c r="K699" s="138">
        <v>151</v>
      </c>
      <c r="L699" s="138">
        <v>47</v>
      </c>
      <c r="M699" s="138">
        <v>0</v>
      </c>
      <c r="N699" s="138">
        <v>73</v>
      </c>
      <c r="O699" s="138">
        <v>2227</v>
      </c>
      <c r="P699" s="138">
        <v>6146</v>
      </c>
      <c r="Q699" s="139">
        <f t="shared" si="25"/>
        <v>0.36234949560689877</v>
      </c>
    </row>
    <row r="700" spans="1:17" s="30" customFormat="1" ht="14.45" customHeight="1" x14ac:dyDescent="0.25">
      <c r="A700" s="71">
        <v>499</v>
      </c>
      <c r="B700" s="72">
        <v>302</v>
      </c>
      <c r="C700" s="73" t="s">
        <v>126</v>
      </c>
      <c r="D700" s="134">
        <f t="shared" si="24"/>
        <v>50</v>
      </c>
      <c r="E700" s="135">
        <v>119</v>
      </c>
      <c r="F700" s="135">
        <v>17</v>
      </c>
      <c r="G700" s="135">
        <v>9</v>
      </c>
      <c r="H700" s="135">
        <v>48</v>
      </c>
      <c r="I700" s="135">
        <v>69</v>
      </c>
      <c r="J700" s="135">
        <v>4</v>
      </c>
      <c r="K700" s="135">
        <v>19</v>
      </c>
      <c r="L700" s="135">
        <v>4</v>
      </c>
      <c r="M700" s="135">
        <v>1</v>
      </c>
      <c r="N700" s="135">
        <v>6</v>
      </c>
      <c r="O700" s="135">
        <v>296</v>
      </c>
      <c r="P700" s="135">
        <v>727</v>
      </c>
      <c r="Q700" s="136">
        <f t="shared" si="25"/>
        <v>0.40715268225584594</v>
      </c>
    </row>
    <row r="701" spans="1:17" s="30" customFormat="1" ht="14.45" customHeight="1" x14ac:dyDescent="0.25">
      <c r="A701" s="65">
        <v>500</v>
      </c>
      <c r="B701" s="66">
        <v>302</v>
      </c>
      <c r="C701" s="67" t="s">
        <v>128</v>
      </c>
      <c r="D701" s="140">
        <f t="shared" si="24"/>
        <v>44</v>
      </c>
      <c r="E701" s="141">
        <v>110</v>
      </c>
      <c r="F701" s="141">
        <v>18</v>
      </c>
      <c r="G701" s="141">
        <v>5</v>
      </c>
      <c r="H701" s="141">
        <v>30</v>
      </c>
      <c r="I701" s="141">
        <v>66</v>
      </c>
      <c r="J701" s="141">
        <v>3</v>
      </c>
      <c r="K701" s="141">
        <v>26</v>
      </c>
      <c r="L701" s="141">
        <v>7</v>
      </c>
      <c r="M701" s="141">
        <v>0</v>
      </c>
      <c r="N701" s="141">
        <v>2</v>
      </c>
      <c r="O701" s="141">
        <v>267</v>
      </c>
      <c r="P701" s="141">
        <v>727</v>
      </c>
      <c r="Q701" s="142">
        <f t="shared" si="25"/>
        <v>0.3672627235213205</v>
      </c>
    </row>
    <row r="702" spans="1:17" s="30" customFormat="1" ht="14.45" customHeight="1" x14ac:dyDescent="0.25">
      <c r="A702" s="71">
        <v>501</v>
      </c>
      <c r="B702" s="72">
        <v>302</v>
      </c>
      <c r="C702" s="73" t="s">
        <v>129</v>
      </c>
      <c r="D702" s="134">
        <f t="shared" si="24"/>
        <v>75</v>
      </c>
      <c r="E702" s="135">
        <v>142</v>
      </c>
      <c r="F702" s="135">
        <v>15</v>
      </c>
      <c r="G702" s="135">
        <v>6</v>
      </c>
      <c r="H702" s="135">
        <v>26</v>
      </c>
      <c r="I702" s="135">
        <v>67</v>
      </c>
      <c r="J702" s="135">
        <v>0</v>
      </c>
      <c r="K702" s="135">
        <v>30</v>
      </c>
      <c r="L702" s="135">
        <v>9</v>
      </c>
      <c r="M702" s="135">
        <v>0</v>
      </c>
      <c r="N702" s="135">
        <v>6</v>
      </c>
      <c r="O702" s="135">
        <v>301</v>
      </c>
      <c r="P702" s="135">
        <v>727</v>
      </c>
      <c r="Q702" s="136">
        <f t="shared" si="25"/>
        <v>0.41403026134800552</v>
      </c>
    </row>
    <row r="703" spans="1:17" s="30" customFormat="1" ht="14.45" customHeight="1" x14ac:dyDescent="0.25">
      <c r="A703" s="65">
        <v>502</v>
      </c>
      <c r="B703" s="66">
        <v>302</v>
      </c>
      <c r="C703" s="67" t="s">
        <v>138</v>
      </c>
      <c r="D703" s="140">
        <f t="shared" si="24"/>
        <v>57</v>
      </c>
      <c r="E703" s="141">
        <v>124</v>
      </c>
      <c r="F703" s="141">
        <v>25</v>
      </c>
      <c r="G703" s="141">
        <v>3</v>
      </c>
      <c r="H703" s="141">
        <v>35</v>
      </c>
      <c r="I703" s="141">
        <v>67</v>
      </c>
      <c r="J703" s="141">
        <v>2</v>
      </c>
      <c r="K703" s="141">
        <v>18</v>
      </c>
      <c r="L703" s="141">
        <v>4</v>
      </c>
      <c r="M703" s="141">
        <v>0</v>
      </c>
      <c r="N703" s="141">
        <v>8</v>
      </c>
      <c r="O703" s="141">
        <v>286</v>
      </c>
      <c r="P703" s="141">
        <v>727</v>
      </c>
      <c r="Q703" s="142">
        <f t="shared" si="25"/>
        <v>0.39339752407152684</v>
      </c>
    </row>
    <row r="704" spans="1:17" s="30" customFormat="1" ht="14.45" customHeight="1" x14ac:dyDescent="0.25">
      <c r="A704" s="71">
        <v>503</v>
      </c>
      <c r="B704" s="72">
        <v>302</v>
      </c>
      <c r="C704" s="73" t="s">
        <v>139</v>
      </c>
      <c r="D704" s="134">
        <f t="shared" si="24"/>
        <v>20</v>
      </c>
      <c r="E704" s="135">
        <v>92</v>
      </c>
      <c r="F704" s="135">
        <v>16</v>
      </c>
      <c r="G704" s="135">
        <v>5</v>
      </c>
      <c r="H704" s="135">
        <v>29</v>
      </c>
      <c r="I704" s="135">
        <v>72</v>
      </c>
      <c r="J704" s="135">
        <v>4</v>
      </c>
      <c r="K704" s="135">
        <v>19</v>
      </c>
      <c r="L704" s="135">
        <v>7</v>
      </c>
      <c r="M704" s="135">
        <v>0</v>
      </c>
      <c r="N704" s="135">
        <v>6</v>
      </c>
      <c r="O704" s="135">
        <v>250</v>
      </c>
      <c r="P704" s="135">
        <v>727</v>
      </c>
      <c r="Q704" s="136">
        <f t="shared" si="25"/>
        <v>0.34387895460797802</v>
      </c>
    </row>
    <row r="705" spans="1:17" s="30" customFormat="1" ht="14.45" customHeight="1" x14ac:dyDescent="0.25">
      <c r="A705" s="65">
        <v>504</v>
      </c>
      <c r="B705" s="66">
        <v>302</v>
      </c>
      <c r="C705" s="67" t="s">
        <v>140</v>
      </c>
      <c r="D705" s="140">
        <f t="shared" si="24"/>
        <v>43</v>
      </c>
      <c r="E705" s="141">
        <v>111</v>
      </c>
      <c r="F705" s="141">
        <v>24</v>
      </c>
      <c r="G705" s="141">
        <v>10</v>
      </c>
      <c r="H705" s="141">
        <v>24</v>
      </c>
      <c r="I705" s="141">
        <v>68</v>
      </c>
      <c r="J705" s="141">
        <v>0</v>
      </c>
      <c r="K705" s="141">
        <v>30</v>
      </c>
      <c r="L705" s="141">
        <v>5</v>
      </c>
      <c r="M705" s="141">
        <v>0</v>
      </c>
      <c r="N705" s="141">
        <v>6</v>
      </c>
      <c r="O705" s="141">
        <v>278</v>
      </c>
      <c r="P705" s="141">
        <v>727</v>
      </c>
      <c r="Q705" s="142">
        <f t="shared" si="25"/>
        <v>0.38239339752407153</v>
      </c>
    </row>
    <row r="706" spans="1:17" s="30" customFormat="1" ht="14.45" customHeight="1" x14ac:dyDescent="0.25">
      <c r="A706" s="71">
        <v>505</v>
      </c>
      <c r="B706" s="72">
        <v>302</v>
      </c>
      <c r="C706" s="73" t="s">
        <v>141</v>
      </c>
      <c r="D706" s="134">
        <f t="shared" si="24"/>
        <v>28</v>
      </c>
      <c r="E706" s="135">
        <v>97</v>
      </c>
      <c r="F706" s="135">
        <v>22</v>
      </c>
      <c r="G706" s="135">
        <v>0</v>
      </c>
      <c r="H706" s="135">
        <v>31</v>
      </c>
      <c r="I706" s="135">
        <v>69</v>
      </c>
      <c r="J706" s="135">
        <v>0</v>
      </c>
      <c r="K706" s="135">
        <v>21</v>
      </c>
      <c r="L706" s="135">
        <v>6</v>
      </c>
      <c r="M706" s="135">
        <v>0</v>
      </c>
      <c r="N706" s="135">
        <v>3</v>
      </c>
      <c r="O706" s="135">
        <v>249</v>
      </c>
      <c r="P706" s="135">
        <v>727</v>
      </c>
      <c r="Q706" s="136">
        <f t="shared" si="25"/>
        <v>0.34250343878954609</v>
      </c>
    </row>
    <row r="707" spans="1:17" s="30" customFormat="1" ht="14.45" customHeight="1" x14ac:dyDescent="0.25">
      <c r="A707" s="65">
        <v>506</v>
      </c>
      <c r="B707" s="66">
        <v>302</v>
      </c>
      <c r="C707" s="67" t="s">
        <v>142</v>
      </c>
      <c r="D707" s="140">
        <f t="shared" si="24"/>
        <v>41</v>
      </c>
      <c r="E707" s="141">
        <v>122</v>
      </c>
      <c r="F707" s="141">
        <v>19</v>
      </c>
      <c r="G707" s="141">
        <v>8</v>
      </c>
      <c r="H707" s="141">
        <v>33</v>
      </c>
      <c r="I707" s="141">
        <v>81</v>
      </c>
      <c r="J707" s="141">
        <v>0</v>
      </c>
      <c r="K707" s="141">
        <v>29</v>
      </c>
      <c r="L707" s="141">
        <v>4</v>
      </c>
      <c r="M707" s="141">
        <v>0</v>
      </c>
      <c r="N707" s="141">
        <v>5</v>
      </c>
      <c r="O707" s="141">
        <v>301</v>
      </c>
      <c r="P707" s="141">
        <v>727</v>
      </c>
      <c r="Q707" s="142">
        <f t="shared" si="25"/>
        <v>0.41403026134800552</v>
      </c>
    </row>
    <row r="708" spans="1:17" s="30" customFormat="1" ht="14.45" customHeight="1" x14ac:dyDescent="0.25">
      <c r="A708" s="71">
        <v>507</v>
      </c>
      <c r="B708" s="72">
        <v>302</v>
      </c>
      <c r="C708" s="73" t="s">
        <v>143</v>
      </c>
      <c r="D708" s="134">
        <f t="shared" si="24"/>
        <v>69</v>
      </c>
      <c r="E708" s="135">
        <v>123</v>
      </c>
      <c r="F708" s="135">
        <v>22</v>
      </c>
      <c r="G708" s="135">
        <v>5</v>
      </c>
      <c r="H708" s="135">
        <v>30</v>
      </c>
      <c r="I708" s="135">
        <v>54</v>
      </c>
      <c r="J708" s="135">
        <v>0</v>
      </c>
      <c r="K708" s="135">
        <v>23</v>
      </c>
      <c r="L708" s="135">
        <v>12</v>
      </c>
      <c r="M708" s="135">
        <v>0</v>
      </c>
      <c r="N708" s="135">
        <v>9</v>
      </c>
      <c r="O708" s="135">
        <v>278</v>
      </c>
      <c r="P708" s="135">
        <v>726</v>
      </c>
      <c r="Q708" s="136">
        <f t="shared" si="25"/>
        <v>0.38292011019283745</v>
      </c>
    </row>
    <row r="709" spans="1:17" s="30" customFormat="1" ht="14.45" customHeight="1" x14ac:dyDescent="0.25">
      <c r="A709" s="59" t="s">
        <v>260</v>
      </c>
      <c r="B709" s="60">
        <v>302</v>
      </c>
      <c r="C709" s="61" t="s">
        <v>18</v>
      </c>
      <c r="D709" s="137">
        <f t="shared" si="24"/>
        <v>427</v>
      </c>
      <c r="E709" s="138">
        <v>1040</v>
      </c>
      <c r="F709" s="138">
        <v>178</v>
      </c>
      <c r="G709" s="138">
        <v>51</v>
      </c>
      <c r="H709" s="138">
        <v>286</v>
      </c>
      <c r="I709" s="138">
        <v>613</v>
      </c>
      <c r="J709" s="138">
        <v>13</v>
      </c>
      <c r="K709" s="138">
        <v>215</v>
      </c>
      <c r="L709" s="138">
        <v>58</v>
      </c>
      <c r="M709" s="138">
        <v>1</v>
      </c>
      <c r="N709" s="138">
        <v>51</v>
      </c>
      <c r="O709" s="138">
        <v>2506</v>
      </c>
      <c r="P709" s="138">
        <v>6542</v>
      </c>
      <c r="Q709" s="139">
        <f t="shared" si="25"/>
        <v>0.38306328339957202</v>
      </c>
    </row>
    <row r="710" spans="1:17" s="30" customFormat="1" ht="14.45" customHeight="1" x14ac:dyDescent="0.25">
      <c r="A710" s="71">
        <v>508</v>
      </c>
      <c r="B710" s="72">
        <v>303</v>
      </c>
      <c r="C710" s="73" t="s">
        <v>126</v>
      </c>
      <c r="D710" s="134">
        <f t="shared" si="24"/>
        <v>30</v>
      </c>
      <c r="E710" s="135">
        <v>56</v>
      </c>
      <c r="F710" s="135">
        <v>38</v>
      </c>
      <c r="G710" s="135">
        <v>0</v>
      </c>
      <c r="H710" s="135">
        <v>26</v>
      </c>
      <c r="I710" s="135">
        <v>86</v>
      </c>
      <c r="J710" s="135">
        <v>1</v>
      </c>
      <c r="K710" s="135">
        <v>14</v>
      </c>
      <c r="L710" s="135">
        <v>4</v>
      </c>
      <c r="M710" s="135">
        <v>0</v>
      </c>
      <c r="N710" s="135">
        <v>14</v>
      </c>
      <c r="O710" s="135">
        <v>239</v>
      </c>
      <c r="P710" s="135">
        <v>621</v>
      </c>
      <c r="Q710" s="136">
        <f t="shared" si="25"/>
        <v>0.38486312399355876</v>
      </c>
    </row>
    <row r="711" spans="1:17" s="30" customFormat="1" ht="14.45" customHeight="1" x14ac:dyDescent="0.25">
      <c r="A711" s="65">
        <v>509</v>
      </c>
      <c r="B711" s="66">
        <v>303</v>
      </c>
      <c r="C711" s="67" t="s">
        <v>128</v>
      </c>
      <c r="D711" s="140">
        <f t="shared" si="24"/>
        <v>25</v>
      </c>
      <c r="E711" s="141">
        <v>61</v>
      </c>
      <c r="F711" s="141">
        <v>40</v>
      </c>
      <c r="G711" s="141">
        <v>1</v>
      </c>
      <c r="H711" s="141">
        <v>19</v>
      </c>
      <c r="I711" s="141">
        <v>86</v>
      </c>
      <c r="J711" s="141">
        <v>0</v>
      </c>
      <c r="K711" s="141">
        <v>9</v>
      </c>
      <c r="L711" s="141">
        <v>7</v>
      </c>
      <c r="M711" s="141">
        <v>0</v>
      </c>
      <c r="N711" s="141">
        <v>6</v>
      </c>
      <c r="O711" s="141">
        <v>229</v>
      </c>
      <c r="P711" s="141">
        <v>621</v>
      </c>
      <c r="Q711" s="142">
        <f t="shared" si="25"/>
        <v>0.3687600644122383</v>
      </c>
    </row>
    <row r="712" spans="1:17" s="30" customFormat="1" ht="14.45" customHeight="1" x14ac:dyDescent="0.25">
      <c r="A712" s="71">
        <v>510</v>
      </c>
      <c r="B712" s="72">
        <v>303</v>
      </c>
      <c r="C712" s="73" t="s">
        <v>129</v>
      </c>
      <c r="D712" s="134">
        <f t="shared" si="24"/>
        <v>24</v>
      </c>
      <c r="E712" s="135">
        <v>57</v>
      </c>
      <c r="F712" s="135">
        <v>32</v>
      </c>
      <c r="G712" s="135">
        <v>4</v>
      </c>
      <c r="H712" s="135">
        <v>17</v>
      </c>
      <c r="I712" s="135">
        <v>81</v>
      </c>
      <c r="J712" s="135">
        <v>2</v>
      </c>
      <c r="K712" s="135">
        <v>7</v>
      </c>
      <c r="L712" s="135">
        <v>1</v>
      </c>
      <c r="M712" s="135">
        <v>0</v>
      </c>
      <c r="N712" s="135">
        <v>9</v>
      </c>
      <c r="O712" s="135">
        <v>210</v>
      </c>
      <c r="P712" s="135">
        <v>621</v>
      </c>
      <c r="Q712" s="136">
        <f t="shared" si="25"/>
        <v>0.33816425120772947</v>
      </c>
    </row>
    <row r="713" spans="1:17" s="30" customFormat="1" ht="14.45" customHeight="1" x14ac:dyDescent="0.25">
      <c r="A713" s="65">
        <v>511</v>
      </c>
      <c r="B713" s="66">
        <v>303</v>
      </c>
      <c r="C713" s="67" t="s">
        <v>138</v>
      </c>
      <c r="D713" s="140">
        <f t="shared" ref="D713:D776" si="26">(LARGE(E713:N713,1)-LARGE(E713:N713,2))</f>
        <v>22</v>
      </c>
      <c r="E713" s="141">
        <v>58</v>
      </c>
      <c r="F713" s="141">
        <v>42</v>
      </c>
      <c r="G713" s="141">
        <v>3</v>
      </c>
      <c r="H713" s="141">
        <v>25</v>
      </c>
      <c r="I713" s="141">
        <v>80</v>
      </c>
      <c r="J713" s="141">
        <v>1</v>
      </c>
      <c r="K713" s="141">
        <v>17</v>
      </c>
      <c r="L713" s="141">
        <v>3</v>
      </c>
      <c r="M713" s="141">
        <v>0</v>
      </c>
      <c r="N713" s="141">
        <v>5</v>
      </c>
      <c r="O713" s="141">
        <v>234</v>
      </c>
      <c r="P713" s="141">
        <v>621</v>
      </c>
      <c r="Q713" s="142">
        <f t="shared" si="25"/>
        <v>0.37681159420289856</v>
      </c>
    </row>
    <row r="714" spans="1:17" s="30" customFormat="1" ht="14.45" customHeight="1" x14ac:dyDescent="0.25">
      <c r="A714" s="71">
        <v>512</v>
      </c>
      <c r="B714" s="72">
        <v>303</v>
      </c>
      <c r="C714" s="73" t="s">
        <v>139</v>
      </c>
      <c r="D714" s="134">
        <f t="shared" si="26"/>
        <v>9</v>
      </c>
      <c r="E714" s="135">
        <v>72</v>
      </c>
      <c r="F714" s="135">
        <v>33</v>
      </c>
      <c r="G714" s="135">
        <v>1</v>
      </c>
      <c r="H714" s="135">
        <v>19</v>
      </c>
      <c r="I714" s="135">
        <v>81</v>
      </c>
      <c r="J714" s="135">
        <v>0</v>
      </c>
      <c r="K714" s="135">
        <v>16</v>
      </c>
      <c r="L714" s="135">
        <v>3</v>
      </c>
      <c r="M714" s="135">
        <v>0</v>
      </c>
      <c r="N714" s="135">
        <v>9</v>
      </c>
      <c r="O714" s="135">
        <v>234</v>
      </c>
      <c r="P714" s="135">
        <v>621</v>
      </c>
      <c r="Q714" s="136">
        <f t="shared" si="25"/>
        <v>0.37681159420289856</v>
      </c>
    </row>
    <row r="715" spans="1:17" s="30" customFormat="1" ht="14.45" customHeight="1" x14ac:dyDescent="0.25">
      <c r="A715" s="59" t="s">
        <v>260</v>
      </c>
      <c r="B715" s="60">
        <v>303</v>
      </c>
      <c r="C715" s="61" t="s">
        <v>14</v>
      </c>
      <c r="D715" s="137">
        <f t="shared" si="26"/>
        <v>110</v>
      </c>
      <c r="E715" s="138">
        <v>304</v>
      </c>
      <c r="F715" s="138">
        <v>185</v>
      </c>
      <c r="G715" s="138">
        <v>9</v>
      </c>
      <c r="H715" s="138">
        <v>106</v>
      </c>
      <c r="I715" s="138">
        <v>414</v>
      </c>
      <c r="J715" s="138">
        <v>4</v>
      </c>
      <c r="K715" s="138">
        <v>63</v>
      </c>
      <c r="L715" s="138">
        <v>18</v>
      </c>
      <c r="M715" s="138">
        <v>0</v>
      </c>
      <c r="N715" s="138">
        <v>43</v>
      </c>
      <c r="O715" s="138">
        <v>1146</v>
      </c>
      <c r="P715" s="138">
        <v>3105</v>
      </c>
      <c r="Q715" s="139">
        <f t="shared" si="25"/>
        <v>0.36908212560386472</v>
      </c>
    </row>
    <row r="716" spans="1:17" s="30" customFormat="1" ht="14.45" customHeight="1" x14ac:dyDescent="0.25">
      <c r="A716" s="71">
        <v>513</v>
      </c>
      <c r="B716" s="72">
        <v>304</v>
      </c>
      <c r="C716" s="73" t="s">
        <v>126</v>
      </c>
      <c r="D716" s="134">
        <f t="shared" si="26"/>
        <v>14</v>
      </c>
      <c r="E716" s="135">
        <v>117</v>
      </c>
      <c r="F716" s="135">
        <v>24</v>
      </c>
      <c r="G716" s="135">
        <v>8</v>
      </c>
      <c r="H716" s="135">
        <v>34</v>
      </c>
      <c r="I716" s="135">
        <v>103</v>
      </c>
      <c r="J716" s="135">
        <v>3</v>
      </c>
      <c r="K716" s="135">
        <v>31</v>
      </c>
      <c r="L716" s="135">
        <v>6</v>
      </c>
      <c r="M716" s="135">
        <v>0</v>
      </c>
      <c r="N716" s="135">
        <v>9</v>
      </c>
      <c r="O716" s="135">
        <v>335</v>
      </c>
      <c r="P716" s="135">
        <v>672</v>
      </c>
      <c r="Q716" s="136">
        <f t="shared" si="25"/>
        <v>0.49851190476190477</v>
      </c>
    </row>
    <row r="717" spans="1:17" s="30" customFormat="1" ht="14.45" customHeight="1" x14ac:dyDescent="0.25">
      <c r="A717" s="65">
        <v>514</v>
      </c>
      <c r="B717" s="66">
        <v>304</v>
      </c>
      <c r="C717" s="67" t="s">
        <v>128</v>
      </c>
      <c r="D717" s="140">
        <f t="shared" si="26"/>
        <v>48</v>
      </c>
      <c r="E717" s="141">
        <v>134</v>
      </c>
      <c r="F717" s="141">
        <v>17</v>
      </c>
      <c r="G717" s="141">
        <v>7</v>
      </c>
      <c r="H717" s="141">
        <v>49</v>
      </c>
      <c r="I717" s="141">
        <v>86</v>
      </c>
      <c r="J717" s="141">
        <v>2</v>
      </c>
      <c r="K717" s="141">
        <v>20</v>
      </c>
      <c r="L717" s="141">
        <v>5</v>
      </c>
      <c r="M717" s="141">
        <v>0</v>
      </c>
      <c r="N717" s="141">
        <v>5</v>
      </c>
      <c r="O717" s="141">
        <v>325</v>
      </c>
      <c r="P717" s="141">
        <v>672</v>
      </c>
      <c r="Q717" s="142">
        <f t="shared" si="25"/>
        <v>0.48363095238095238</v>
      </c>
    </row>
    <row r="718" spans="1:17" s="30" customFormat="1" ht="14.45" customHeight="1" x14ac:dyDescent="0.25">
      <c r="A718" s="71">
        <v>515</v>
      </c>
      <c r="B718" s="72">
        <v>304</v>
      </c>
      <c r="C718" s="73" t="s">
        <v>129</v>
      </c>
      <c r="D718" s="134">
        <f t="shared" si="26"/>
        <v>4</v>
      </c>
      <c r="E718" s="135">
        <v>113</v>
      </c>
      <c r="F718" s="135">
        <v>24</v>
      </c>
      <c r="G718" s="135">
        <v>14</v>
      </c>
      <c r="H718" s="135">
        <v>39</v>
      </c>
      <c r="I718" s="135">
        <v>109</v>
      </c>
      <c r="J718" s="135">
        <v>0</v>
      </c>
      <c r="K718" s="135">
        <v>20</v>
      </c>
      <c r="L718" s="135">
        <v>7</v>
      </c>
      <c r="M718" s="135">
        <v>0</v>
      </c>
      <c r="N718" s="135">
        <v>9</v>
      </c>
      <c r="O718" s="135">
        <v>335</v>
      </c>
      <c r="P718" s="135">
        <v>672</v>
      </c>
      <c r="Q718" s="136">
        <f t="shared" si="25"/>
        <v>0.49851190476190477</v>
      </c>
    </row>
    <row r="719" spans="1:17" s="30" customFormat="1" ht="14.45" customHeight="1" x14ac:dyDescent="0.25">
      <c r="A719" s="65">
        <v>516</v>
      </c>
      <c r="B719" s="66">
        <v>304</v>
      </c>
      <c r="C719" s="67" t="s">
        <v>138</v>
      </c>
      <c r="D719" s="140">
        <f t="shared" si="26"/>
        <v>15</v>
      </c>
      <c r="E719" s="141">
        <v>125</v>
      </c>
      <c r="F719" s="141">
        <v>25</v>
      </c>
      <c r="G719" s="141">
        <v>10</v>
      </c>
      <c r="H719" s="141">
        <v>42</v>
      </c>
      <c r="I719" s="141">
        <v>110</v>
      </c>
      <c r="J719" s="141">
        <v>1</v>
      </c>
      <c r="K719" s="141">
        <v>26</v>
      </c>
      <c r="L719" s="141">
        <v>7</v>
      </c>
      <c r="M719" s="141">
        <v>0</v>
      </c>
      <c r="N719" s="141">
        <v>5</v>
      </c>
      <c r="O719" s="141">
        <v>351</v>
      </c>
      <c r="P719" s="141">
        <v>671</v>
      </c>
      <c r="Q719" s="142">
        <f t="shared" ref="Q719:Q782" si="27">O719/P719</f>
        <v>0.52309985096870337</v>
      </c>
    </row>
    <row r="720" spans="1:17" s="30" customFormat="1" ht="14.45" customHeight="1" x14ac:dyDescent="0.25">
      <c r="A720" s="59" t="s">
        <v>260</v>
      </c>
      <c r="B720" s="60">
        <v>304</v>
      </c>
      <c r="C720" s="61" t="s">
        <v>13</v>
      </c>
      <c r="D720" s="137">
        <f t="shared" si="26"/>
        <v>81</v>
      </c>
      <c r="E720" s="138">
        <v>489</v>
      </c>
      <c r="F720" s="138">
        <v>90</v>
      </c>
      <c r="G720" s="138">
        <v>39</v>
      </c>
      <c r="H720" s="138">
        <v>164</v>
      </c>
      <c r="I720" s="138">
        <v>408</v>
      </c>
      <c r="J720" s="138">
        <v>6</v>
      </c>
      <c r="K720" s="138">
        <v>97</v>
      </c>
      <c r="L720" s="138">
        <v>25</v>
      </c>
      <c r="M720" s="138">
        <v>0</v>
      </c>
      <c r="N720" s="138">
        <v>28</v>
      </c>
      <c r="O720" s="138">
        <v>1346</v>
      </c>
      <c r="P720" s="138">
        <v>2687</v>
      </c>
      <c r="Q720" s="139">
        <f t="shared" si="27"/>
        <v>0.50093040565686642</v>
      </c>
    </row>
    <row r="721" spans="1:17" s="30" customFormat="1" ht="14.85" customHeight="1" x14ac:dyDescent="0.25">
      <c r="A721" s="65">
        <v>517</v>
      </c>
      <c r="B721" s="66">
        <v>305</v>
      </c>
      <c r="C721" s="67" t="s">
        <v>126</v>
      </c>
      <c r="D721" s="140">
        <f t="shared" si="26"/>
        <v>10</v>
      </c>
      <c r="E721" s="141">
        <v>65</v>
      </c>
      <c r="F721" s="141">
        <v>9</v>
      </c>
      <c r="G721" s="141">
        <v>5</v>
      </c>
      <c r="H721" s="141">
        <v>25</v>
      </c>
      <c r="I721" s="141">
        <v>55</v>
      </c>
      <c r="J721" s="141">
        <v>0</v>
      </c>
      <c r="K721" s="141">
        <v>14</v>
      </c>
      <c r="L721" s="141">
        <v>2</v>
      </c>
      <c r="M721" s="141">
        <v>0</v>
      </c>
      <c r="N721" s="141">
        <v>2</v>
      </c>
      <c r="O721" s="141">
        <v>177</v>
      </c>
      <c r="P721" s="141">
        <v>386</v>
      </c>
      <c r="Q721" s="142">
        <f t="shared" si="27"/>
        <v>0.45854922279792748</v>
      </c>
    </row>
    <row r="722" spans="1:17" s="30" customFormat="1" ht="14.85" customHeight="1" x14ac:dyDescent="0.25">
      <c r="A722" s="71">
        <v>518</v>
      </c>
      <c r="B722" s="72">
        <v>305</v>
      </c>
      <c r="C722" s="73" t="s">
        <v>128</v>
      </c>
      <c r="D722" s="134">
        <f t="shared" si="26"/>
        <v>5</v>
      </c>
      <c r="E722" s="135">
        <v>63</v>
      </c>
      <c r="F722" s="135">
        <v>12</v>
      </c>
      <c r="G722" s="135">
        <v>3</v>
      </c>
      <c r="H722" s="135">
        <v>30</v>
      </c>
      <c r="I722" s="135">
        <v>58</v>
      </c>
      <c r="J722" s="135">
        <v>1</v>
      </c>
      <c r="K722" s="135">
        <v>15</v>
      </c>
      <c r="L722" s="135">
        <v>1</v>
      </c>
      <c r="M722" s="135">
        <v>0</v>
      </c>
      <c r="N722" s="135">
        <v>3</v>
      </c>
      <c r="O722" s="135">
        <v>186</v>
      </c>
      <c r="P722" s="135">
        <v>385</v>
      </c>
      <c r="Q722" s="136">
        <f t="shared" si="27"/>
        <v>0.48311688311688311</v>
      </c>
    </row>
    <row r="723" spans="1:17" s="30" customFormat="1" ht="14.85" customHeight="1" x14ac:dyDescent="0.25">
      <c r="A723" s="59" t="s">
        <v>260</v>
      </c>
      <c r="B723" s="60">
        <v>305</v>
      </c>
      <c r="C723" s="61" t="s">
        <v>11</v>
      </c>
      <c r="D723" s="137">
        <f t="shared" si="26"/>
        <v>15</v>
      </c>
      <c r="E723" s="138">
        <v>128</v>
      </c>
      <c r="F723" s="138">
        <v>21</v>
      </c>
      <c r="G723" s="138">
        <v>8</v>
      </c>
      <c r="H723" s="138">
        <v>55</v>
      </c>
      <c r="I723" s="138">
        <v>113</v>
      </c>
      <c r="J723" s="138">
        <v>1</v>
      </c>
      <c r="K723" s="138">
        <v>29</v>
      </c>
      <c r="L723" s="138">
        <v>3</v>
      </c>
      <c r="M723" s="138">
        <v>0</v>
      </c>
      <c r="N723" s="138">
        <v>5</v>
      </c>
      <c r="O723" s="138">
        <v>363</v>
      </c>
      <c r="P723" s="138">
        <v>771</v>
      </c>
      <c r="Q723" s="139">
        <f t="shared" si="27"/>
        <v>0.47081712062256809</v>
      </c>
    </row>
    <row r="724" spans="1:17" s="30" customFormat="1" ht="14.85" customHeight="1" x14ac:dyDescent="0.25">
      <c r="A724" s="71">
        <v>519</v>
      </c>
      <c r="B724" s="72">
        <v>306</v>
      </c>
      <c r="C724" s="73" t="s">
        <v>126</v>
      </c>
      <c r="D724" s="134">
        <f t="shared" si="26"/>
        <v>54</v>
      </c>
      <c r="E724" s="135">
        <v>120</v>
      </c>
      <c r="F724" s="135">
        <v>11</v>
      </c>
      <c r="G724" s="135">
        <v>5</v>
      </c>
      <c r="H724" s="135">
        <v>36</v>
      </c>
      <c r="I724" s="135">
        <v>66</v>
      </c>
      <c r="J724" s="135">
        <v>5</v>
      </c>
      <c r="K724" s="135">
        <v>18</v>
      </c>
      <c r="L724" s="135">
        <v>8</v>
      </c>
      <c r="M724" s="135">
        <v>0</v>
      </c>
      <c r="N724" s="135">
        <v>14</v>
      </c>
      <c r="O724" s="135">
        <v>283</v>
      </c>
      <c r="P724" s="135">
        <v>513</v>
      </c>
      <c r="Q724" s="136">
        <f t="shared" si="27"/>
        <v>0.55165692007797273</v>
      </c>
    </row>
    <row r="725" spans="1:17" s="30" customFormat="1" ht="14.85" customHeight="1" x14ac:dyDescent="0.25">
      <c r="A725" s="65">
        <v>520</v>
      </c>
      <c r="B725" s="66">
        <v>306</v>
      </c>
      <c r="C725" s="67" t="s">
        <v>128</v>
      </c>
      <c r="D725" s="140">
        <f t="shared" si="26"/>
        <v>44</v>
      </c>
      <c r="E725" s="141">
        <v>103</v>
      </c>
      <c r="F725" s="141">
        <v>17</v>
      </c>
      <c r="G725" s="141">
        <v>13</v>
      </c>
      <c r="H725" s="141">
        <v>38</v>
      </c>
      <c r="I725" s="141">
        <v>59</v>
      </c>
      <c r="J725" s="141">
        <v>6</v>
      </c>
      <c r="K725" s="141">
        <v>19</v>
      </c>
      <c r="L725" s="141">
        <v>13</v>
      </c>
      <c r="M725" s="141">
        <v>0</v>
      </c>
      <c r="N725" s="141">
        <v>9</v>
      </c>
      <c r="O725" s="141">
        <v>277</v>
      </c>
      <c r="P725" s="141">
        <v>513</v>
      </c>
      <c r="Q725" s="142">
        <f t="shared" si="27"/>
        <v>0.5399610136452242</v>
      </c>
    </row>
    <row r="726" spans="1:17" s="30" customFormat="1" ht="14.85" customHeight="1" x14ac:dyDescent="0.25">
      <c r="A726" s="59" t="s">
        <v>260</v>
      </c>
      <c r="B726" s="60">
        <v>306</v>
      </c>
      <c r="C726" s="61" t="s">
        <v>11</v>
      </c>
      <c r="D726" s="137">
        <f t="shared" si="26"/>
        <v>98</v>
      </c>
      <c r="E726" s="138">
        <v>223</v>
      </c>
      <c r="F726" s="138">
        <v>28</v>
      </c>
      <c r="G726" s="138">
        <v>18</v>
      </c>
      <c r="H726" s="138">
        <v>74</v>
      </c>
      <c r="I726" s="138">
        <v>125</v>
      </c>
      <c r="J726" s="138">
        <v>11</v>
      </c>
      <c r="K726" s="138">
        <v>37</v>
      </c>
      <c r="L726" s="138">
        <v>21</v>
      </c>
      <c r="M726" s="138">
        <v>0</v>
      </c>
      <c r="N726" s="138">
        <v>23</v>
      </c>
      <c r="O726" s="138">
        <v>560</v>
      </c>
      <c r="P726" s="138">
        <v>1026</v>
      </c>
      <c r="Q726" s="139">
        <f t="shared" si="27"/>
        <v>0.54580896686159841</v>
      </c>
    </row>
    <row r="727" spans="1:17" s="30" customFormat="1" ht="15.2" customHeight="1" x14ac:dyDescent="0.25">
      <c r="A727" s="65">
        <v>521</v>
      </c>
      <c r="B727" s="66">
        <v>307</v>
      </c>
      <c r="C727" s="67" t="s">
        <v>126</v>
      </c>
      <c r="D727" s="140">
        <f t="shared" si="26"/>
        <v>39</v>
      </c>
      <c r="E727" s="141">
        <v>92</v>
      </c>
      <c r="F727" s="141">
        <v>12</v>
      </c>
      <c r="G727" s="141">
        <v>2</v>
      </c>
      <c r="H727" s="141">
        <v>31</v>
      </c>
      <c r="I727" s="141">
        <v>53</v>
      </c>
      <c r="J727" s="141">
        <v>3</v>
      </c>
      <c r="K727" s="141">
        <v>12</v>
      </c>
      <c r="L727" s="141">
        <v>2</v>
      </c>
      <c r="M727" s="141">
        <v>0</v>
      </c>
      <c r="N727" s="141">
        <v>6</v>
      </c>
      <c r="O727" s="141">
        <v>213</v>
      </c>
      <c r="P727" s="141">
        <v>444</v>
      </c>
      <c r="Q727" s="142">
        <f t="shared" si="27"/>
        <v>0.47972972972972971</v>
      </c>
    </row>
    <row r="728" spans="1:17" s="30" customFormat="1" ht="15.2" customHeight="1" x14ac:dyDescent="0.25">
      <c r="A728" s="71">
        <v>522</v>
      </c>
      <c r="B728" s="72">
        <v>307</v>
      </c>
      <c r="C728" s="73" t="s">
        <v>128</v>
      </c>
      <c r="D728" s="134">
        <f t="shared" si="26"/>
        <v>49</v>
      </c>
      <c r="E728" s="135">
        <v>107</v>
      </c>
      <c r="F728" s="135">
        <v>13</v>
      </c>
      <c r="G728" s="135">
        <v>3</v>
      </c>
      <c r="H728" s="135">
        <v>21</v>
      </c>
      <c r="I728" s="135">
        <v>58</v>
      </c>
      <c r="J728" s="135">
        <v>1</v>
      </c>
      <c r="K728" s="135">
        <v>21</v>
      </c>
      <c r="L728" s="135">
        <v>4</v>
      </c>
      <c r="M728" s="135">
        <v>0</v>
      </c>
      <c r="N728" s="135">
        <v>8</v>
      </c>
      <c r="O728" s="135">
        <v>236</v>
      </c>
      <c r="P728" s="135">
        <v>443</v>
      </c>
      <c r="Q728" s="136">
        <f t="shared" si="27"/>
        <v>0.53273137697516926</v>
      </c>
    </row>
    <row r="729" spans="1:17" s="30" customFormat="1" ht="15.2" customHeight="1" x14ac:dyDescent="0.25">
      <c r="A729" s="59" t="s">
        <v>260</v>
      </c>
      <c r="B729" s="60">
        <v>307</v>
      </c>
      <c r="C729" s="61" t="s">
        <v>11</v>
      </c>
      <c r="D729" s="137">
        <f t="shared" si="26"/>
        <v>88</v>
      </c>
      <c r="E729" s="138">
        <v>199</v>
      </c>
      <c r="F729" s="138">
        <v>25</v>
      </c>
      <c r="G729" s="138">
        <v>5</v>
      </c>
      <c r="H729" s="138">
        <v>52</v>
      </c>
      <c r="I729" s="138">
        <v>111</v>
      </c>
      <c r="J729" s="138">
        <v>4</v>
      </c>
      <c r="K729" s="138">
        <v>33</v>
      </c>
      <c r="L729" s="138">
        <v>6</v>
      </c>
      <c r="M729" s="138">
        <v>0</v>
      </c>
      <c r="N729" s="138">
        <v>14</v>
      </c>
      <c r="O729" s="138">
        <v>449</v>
      </c>
      <c r="P729" s="138">
        <v>887</v>
      </c>
      <c r="Q729" s="139">
        <f t="shared" si="27"/>
        <v>0.5062006764374295</v>
      </c>
    </row>
    <row r="730" spans="1:17" s="30" customFormat="1" ht="15.2" customHeight="1" x14ac:dyDescent="0.25">
      <c r="A730" s="71">
        <v>523</v>
      </c>
      <c r="B730" s="72">
        <v>308</v>
      </c>
      <c r="C730" s="73" t="s">
        <v>126</v>
      </c>
      <c r="D730" s="134">
        <f t="shared" si="26"/>
        <v>24</v>
      </c>
      <c r="E730" s="135">
        <v>98</v>
      </c>
      <c r="F730" s="135">
        <v>22</v>
      </c>
      <c r="G730" s="135">
        <v>4</v>
      </c>
      <c r="H730" s="135">
        <v>26</v>
      </c>
      <c r="I730" s="135">
        <v>74</v>
      </c>
      <c r="J730" s="135">
        <v>0</v>
      </c>
      <c r="K730" s="135">
        <v>25</v>
      </c>
      <c r="L730" s="135">
        <v>13</v>
      </c>
      <c r="M730" s="135">
        <v>0</v>
      </c>
      <c r="N730" s="135">
        <v>1</v>
      </c>
      <c r="O730" s="135">
        <v>263</v>
      </c>
      <c r="P730" s="135">
        <v>492</v>
      </c>
      <c r="Q730" s="136">
        <f t="shared" si="27"/>
        <v>0.53455284552845528</v>
      </c>
    </row>
    <row r="731" spans="1:17" s="30" customFormat="1" ht="15.2" customHeight="1" x14ac:dyDescent="0.25">
      <c r="A731" s="65">
        <v>524</v>
      </c>
      <c r="B731" s="66">
        <v>308</v>
      </c>
      <c r="C731" s="67" t="s">
        <v>128</v>
      </c>
      <c r="D731" s="140">
        <f t="shared" si="26"/>
        <v>24</v>
      </c>
      <c r="E731" s="141">
        <v>97</v>
      </c>
      <c r="F731" s="141">
        <v>12</v>
      </c>
      <c r="G731" s="141">
        <v>8</v>
      </c>
      <c r="H731" s="141">
        <v>17</v>
      </c>
      <c r="I731" s="141">
        <v>73</v>
      </c>
      <c r="J731" s="141">
        <v>1</v>
      </c>
      <c r="K731" s="141">
        <v>12</v>
      </c>
      <c r="L731" s="141">
        <v>7</v>
      </c>
      <c r="M731" s="141">
        <v>0</v>
      </c>
      <c r="N731" s="141">
        <v>3</v>
      </c>
      <c r="O731" s="141">
        <v>230</v>
      </c>
      <c r="P731" s="141">
        <v>491</v>
      </c>
      <c r="Q731" s="142">
        <f t="shared" si="27"/>
        <v>0.46843177189409368</v>
      </c>
    </row>
    <row r="732" spans="1:17" s="30" customFormat="1" ht="15.2" customHeight="1" x14ac:dyDescent="0.25">
      <c r="A732" s="59" t="s">
        <v>260</v>
      </c>
      <c r="B732" s="60">
        <v>308</v>
      </c>
      <c r="C732" s="61" t="s">
        <v>11</v>
      </c>
      <c r="D732" s="137">
        <f t="shared" si="26"/>
        <v>48</v>
      </c>
      <c r="E732" s="138">
        <v>195</v>
      </c>
      <c r="F732" s="138">
        <v>34</v>
      </c>
      <c r="G732" s="138">
        <v>12</v>
      </c>
      <c r="H732" s="138">
        <v>43</v>
      </c>
      <c r="I732" s="138">
        <v>147</v>
      </c>
      <c r="J732" s="138">
        <v>1</v>
      </c>
      <c r="K732" s="138">
        <v>37</v>
      </c>
      <c r="L732" s="138">
        <v>20</v>
      </c>
      <c r="M732" s="138">
        <v>0</v>
      </c>
      <c r="N732" s="138">
        <v>4</v>
      </c>
      <c r="O732" s="138">
        <v>493</v>
      </c>
      <c r="P732" s="138">
        <v>983</v>
      </c>
      <c r="Q732" s="139">
        <f t="shared" si="27"/>
        <v>0.50152594099694814</v>
      </c>
    </row>
    <row r="733" spans="1:17" s="30" customFormat="1" ht="15.2" customHeight="1" x14ac:dyDescent="0.25">
      <c r="A733" s="65">
        <v>525</v>
      </c>
      <c r="B733" s="66">
        <v>309</v>
      </c>
      <c r="C733" s="67" t="s">
        <v>126</v>
      </c>
      <c r="D733" s="140">
        <f t="shared" si="26"/>
        <v>79</v>
      </c>
      <c r="E733" s="141">
        <v>162</v>
      </c>
      <c r="F733" s="141">
        <v>18</v>
      </c>
      <c r="G733" s="141">
        <v>14</v>
      </c>
      <c r="H733" s="141">
        <v>43</v>
      </c>
      <c r="I733" s="141">
        <v>83</v>
      </c>
      <c r="J733" s="141">
        <v>2</v>
      </c>
      <c r="K733" s="141">
        <v>14</v>
      </c>
      <c r="L733" s="141">
        <v>14</v>
      </c>
      <c r="M733" s="141">
        <v>0</v>
      </c>
      <c r="N733" s="141">
        <v>3</v>
      </c>
      <c r="O733" s="141">
        <v>353</v>
      </c>
      <c r="P733" s="141">
        <v>658</v>
      </c>
      <c r="Q733" s="142">
        <f t="shared" si="27"/>
        <v>0.53647416413373861</v>
      </c>
    </row>
    <row r="734" spans="1:17" s="30" customFormat="1" ht="15.2" customHeight="1" x14ac:dyDescent="0.25">
      <c r="A734" s="71">
        <v>526</v>
      </c>
      <c r="B734" s="72">
        <v>309</v>
      </c>
      <c r="C734" s="73" t="s">
        <v>128</v>
      </c>
      <c r="D734" s="134">
        <f t="shared" si="26"/>
        <v>53</v>
      </c>
      <c r="E734" s="135">
        <v>146</v>
      </c>
      <c r="F734" s="135">
        <v>18</v>
      </c>
      <c r="G734" s="135">
        <v>6</v>
      </c>
      <c r="H734" s="135">
        <v>37</v>
      </c>
      <c r="I734" s="135">
        <v>93</v>
      </c>
      <c r="J734" s="135">
        <v>2</v>
      </c>
      <c r="K734" s="135">
        <v>30</v>
      </c>
      <c r="L734" s="135">
        <v>5</v>
      </c>
      <c r="M734" s="135">
        <v>0</v>
      </c>
      <c r="N734" s="135">
        <v>8</v>
      </c>
      <c r="O734" s="135">
        <v>345</v>
      </c>
      <c r="P734" s="135">
        <v>657</v>
      </c>
      <c r="Q734" s="136">
        <f t="shared" si="27"/>
        <v>0.52511415525114158</v>
      </c>
    </row>
    <row r="735" spans="1:17" s="30" customFormat="1" ht="15.2" customHeight="1" x14ac:dyDescent="0.25">
      <c r="A735" s="59" t="s">
        <v>260</v>
      </c>
      <c r="B735" s="60">
        <v>309</v>
      </c>
      <c r="C735" s="61" t="s">
        <v>11</v>
      </c>
      <c r="D735" s="137">
        <f t="shared" si="26"/>
        <v>132</v>
      </c>
      <c r="E735" s="138">
        <v>308</v>
      </c>
      <c r="F735" s="138">
        <v>36</v>
      </c>
      <c r="G735" s="138">
        <v>20</v>
      </c>
      <c r="H735" s="138">
        <v>80</v>
      </c>
      <c r="I735" s="138">
        <v>176</v>
      </c>
      <c r="J735" s="138">
        <v>4</v>
      </c>
      <c r="K735" s="138">
        <v>44</v>
      </c>
      <c r="L735" s="138">
        <v>19</v>
      </c>
      <c r="M735" s="138">
        <v>0</v>
      </c>
      <c r="N735" s="138">
        <v>11</v>
      </c>
      <c r="O735" s="138">
        <v>698</v>
      </c>
      <c r="P735" s="138">
        <v>1315</v>
      </c>
      <c r="Q735" s="139">
        <f t="shared" si="27"/>
        <v>0.53079847908745248</v>
      </c>
    </row>
    <row r="736" spans="1:17" s="30" customFormat="1" ht="15.2" customHeight="1" x14ac:dyDescent="0.25">
      <c r="A736" s="71">
        <v>527</v>
      </c>
      <c r="B736" s="72">
        <v>310</v>
      </c>
      <c r="C736" s="73" t="s">
        <v>126</v>
      </c>
      <c r="D736" s="134">
        <f t="shared" si="26"/>
        <v>63</v>
      </c>
      <c r="E736" s="135">
        <v>128</v>
      </c>
      <c r="F736" s="135">
        <v>24</v>
      </c>
      <c r="G736" s="135">
        <v>3</v>
      </c>
      <c r="H736" s="135">
        <v>28</v>
      </c>
      <c r="I736" s="135">
        <v>65</v>
      </c>
      <c r="J736" s="135">
        <v>2</v>
      </c>
      <c r="K736" s="135">
        <v>26</v>
      </c>
      <c r="L736" s="135">
        <v>5</v>
      </c>
      <c r="M736" s="135">
        <v>0</v>
      </c>
      <c r="N736" s="135">
        <v>3</v>
      </c>
      <c r="O736" s="135">
        <v>284</v>
      </c>
      <c r="P736" s="135">
        <v>542</v>
      </c>
      <c r="Q736" s="136">
        <f t="shared" si="27"/>
        <v>0.52398523985239853</v>
      </c>
    </row>
    <row r="737" spans="1:17" s="30" customFormat="1" ht="15.2" customHeight="1" x14ac:dyDescent="0.25">
      <c r="A737" s="65">
        <v>528</v>
      </c>
      <c r="B737" s="66">
        <v>310</v>
      </c>
      <c r="C737" s="67" t="s">
        <v>128</v>
      </c>
      <c r="D737" s="140">
        <f t="shared" si="26"/>
        <v>56</v>
      </c>
      <c r="E737" s="141">
        <v>111</v>
      </c>
      <c r="F737" s="141">
        <v>29</v>
      </c>
      <c r="G737" s="141">
        <v>7</v>
      </c>
      <c r="H737" s="141">
        <v>20</v>
      </c>
      <c r="I737" s="141">
        <v>55</v>
      </c>
      <c r="J737" s="141">
        <v>4</v>
      </c>
      <c r="K737" s="141">
        <v>22</v>
      </c>
      <c r="L737" s="141">
        <v>10</v>
      </c>
      <c r="M737" s="141">
        <v>0</v>
      </c>
      <c r="N737" s="141">
        <v>5</v>
      </c>
      <c r="O737" s="141">
        <v>263</v>
      </c>
      <c r="P737" s="141">
        <v>542</v>
      </c>
      <c r="Q737" s="142">
        <f t="shared" si="27"/>
        <v>0.48523985239852396</v>
      </c>
    </row>
    <row r="738" spans="1:17" s="30" customFormat="1" ht="15.2" customHeight="1" x14ac:dyDescent="0.25">
      <c r="A738" s="77" t="s">
        <v>260</v>
      </c>
      <c r="B738" s="78">
        <v>310</v>
      </c>
      <c r="C738" s="79" t="s">
        <v>11</v>
      </c>
      <c r="D738" s="152">
        <f t="shared" si="26"/>
        <v>119</v>
      </c>
      <c r="E738" s="144">
        <v>239</v>
      </c>
      <c r="F738" s="144">
        <v>53</v>
      </c>
      <c r="G738" s="144">
        <v>10</v>
      </c>
      <c r="H738" s="144">
        <v>48</v>
      </c>
      <c r="I738" s="144">
        <v>120</v>
      </c>
      <c r="J738" s="144">
        <v>6</v>
      </c>
      <c r="K738" s="144">
        <v>48</v>
      </c>
      <c r="L738" s="144">
        <v>15</v>
      </c>
      <c r="M738" s="145">
        <v>0</v>
      </c>
      <c r="N738" s="144">
        <v>8</v>
      </c>
      <c r="O738" s="145">
        <v>547</v>
      </c>
      <c r="P738" s="145">
        <v>1084</v>
      </c>
      <c r="Q738" s="146">
        <f t="shared" si="27"/>
        <v>0.50461254612546125</v>
      </c>
    </row>
    <row r="739" spans="1:17" s="30" customFormat="1" ht="14.45" customHeight="1" x14ac:dyDescent="0.25">
      <c r="A739" s="53">
        <v>529</v>
      </c>
      <c r="B739" s="54">
        <v>311</v>
      </c>
      <c r="C739" s="55" t="s">
        <v>126</v>
      </c>
      <c r="D739" s="131">
        <f t="shared" si="26"/>
        <v>92</v>
      </c>
      <c r="E739" s="141">
        <v>169</v>
      </c>
      <c r="F739" s="141">
        <v>15</v>
      </c>
      <c r="G739" s="141">
        <v>9</v>
      </c>
      <c r="H739" s="141">
        <v>29</v>
      </c>
      <c r="I739" s="141">
        <v>77</v>
      </c>
      <c r="J739" s="141">
        <v>1</v>
      </c>
      <c r="K739" s="141">
        <v>25</v>
      </c>
      <c r="L739" s="141">
        <v>7</v>
      </c>
      <c r="M739" s="132">
        <v>0</v>
      </c>
      <c r="N739" s="141">
        <v>8</v>
      </c>
      <c r="O739" s="132">
        <v>340</v>
      </c>
      <c r="P739" s="132">
        <v>595</v>
      </c>
      <c r="Q739" s="133">
        <f t="shared" si="27"/>
        <v>0.5714285714285714</v>
      </c>
    </row>
    <row r="740" spans="1:17" s="30" customFormat="1" ht="14.45" customHeight="1" x14ac:dyDescent="0.25">
      <c r="A740" s="71">
        <v>530</v>
      </c>
      <c r="B740" s="72">
        <v>311</v>
      </c>
      <c r="C740" s="73" t="s">
        <v>128</v>
      </c>
      <c r="D740" s="134">
        <f t="shared" si="26"/>
        <v>103</v>
      </c>
      <c r="E740" s="135">
        <v>163</v>
      </c>
      <c r="F740" s="135">
        <v>14</v>
      </c>
      <c r="G740" s="135">
        <v>13</v>
      </c>
      <c r="H740" s="135">
        <v>27</v>
      </c>
      <c r="I740" s="135">
        <v>60</v>
      </c>
      <c r="J740" s="135">
        <v>1</v>
      </c>
      <c r="K740" s="135">
        <v>22</v>
      </c>
      <c r="L740" s="135">
        <v>10</v>
      </c>
      <c r="M740" s="135">
        <v>0</v>
      </c>
      <c r="N740" s="135">
        <v>5</v>
      </c>
      <c r="O740" s="135">
        <v>315</v>
      </c>
      <c r="P740" s="135">
        <v>594</v>
      </c>
      <c r="Q740" s="136">
        <f t="shared" si="27"/>
        <v>0.53030303030303028</v>
      </c>
    </row>
    <row r="741" spans="1:17" s="30" customFormat="1" ht="14.45" customHeight="1" x14ac:dyDescent="0.25">
      <c r="A741" s="59" t="s">
        <v>260</v>
      </c>
      <c r="B741" s="60">
        <v>311</v>
      </c>
      <c r="C741" s="61" t="s">
        <v>11</v>
      </c>
      <c r="D741" s="137">
        <f t="shared" si="26"/>
        <v>195</v>
      </c>
      <c r="E741" s="138">
        <v>332</v>
      </c>
      <c r="F741" s="138">
        <v>29</v>
      </c>
      <c r="G741" s="138">
        <v>22</v>
      </c>
      <c r="H741" s="138">
        <v>56</v>
      </c>
      <c r="I741" s="138">
        <v>137</v>
      </c>
      <c r="J741" s="138">
        <v>2</v>
      </c>
      <c r="K741" s="138">
        <v>47</v>
      </c>
      <c r="L741" s="138">
        <v>17</v>
      </c>
      <c r="M741" s="138">
        <v>0</v>
      </c>
      <c r="N741" s="138">
        <v>13</v>
      </c>
      <c r="O741" s="138">
        <v>655</v>
      </c>
      <c r="P741" s="138">
        <v>1189</v>
      </c>
      <c r="Q741" s="139">
        <f t="shared" si="27"/>
        <v>0.55088309503784694</v>
      </c>
    </row>
    <row r="742" spans="1:17" s="30" customFormat="1" ht="14.45" customHeight="1" x14ac:dyDescent="0.25">
      <c r="A742" s="71">
        <v>531</v>
      </c>
      <c r="B742" s="72">
        <v>312</v>
      </c>
      <c r="C742" s="73" t="s">
        <v>126</v>
      </c>
      <c r="D742" s="134">
        <f t="shared" si="26"/>
        <v>90</v>
      </c>
      <c r="E742" s="135">
        <v>166</v>
      </c>
      <c r="F742" s="135">
        <v>21</v>
      </c>
      <c r="G742" s="135">
        <v>7</v>
      </c>
      <c r="H742" s="135">
        <v>37</v>
      </c>
      <c r="I742" s="135">
        <v>76</v>
      </c>
      <c r="J742" s="135">
        <v>2</v>
      </c>
      <c r="K742" s="135">
        <v>31</v>
      </c>
      <c r="L742" s="135">
        <v>10</v>
      </c>
      <c r="M742" s="135">
        <v>0</v>
      </c>
      <c r="N742" s="135">
        <v>7</v>
      </c>
      <c r="O742" s="135">
        <v>357</v>
      </c>
      <c r="P742" s="135">
        <v>603</v>
      </c>
      <c r="Q742" s="136">
        <f t="shared" si="27"/>
        <v>0.59203980099502485</v>
      </c>
    </row>
    <row r="743" spans="1:17" s="30" customFormat="1" ht="14.45" customHeight="1" x14ac:dyDescent="0.25">
      <c r="A743" s="65">
        <v>532</v>
      </c>
      <c r="B743" s="66">
        <v>312</v>
      </c>
      <c r="C743" s="67" t="s">
        <v>128</v>
      </c>
      <c r="D743" s="140">
        <f t="shared" si="26"/>
        <v>96</v>
      </c>
      <c r="E743" s="141">
        <v>156</v>
      </c>
      <c r="F743" s="141">
        <v>21</v>
      </c>
      <c r="G743" s="141">
        <v>9</v>
      </c>
      <c r="H743" s="141">
        <v>55</v>
      </c>
      <c r="I743" s="141">
        <v>60</v>
      </c>
      <c r="J743" s="141">
        <v>0</v>
      </c>
      <c r="K743" s="141">
        <v>26</v>
      </c>
      <c r="L743" s="141">
        <v>14</v>
      </c>
      <c r="M743" s="141">
        <v>0</v>
      </c>
      <c r="N743" s="141">
        <v>4</v>
      </c>
      <c r="O743" s="141">
        <v>345</v>
      </c>
      <c r="P743" s="141">
        <v>603</v>
      </c>
      <c r="Q743" s="142">
        <f t="shared" si="27"/>
        <v>0.57213930348258701</v>
      </c>
    </row>
    <row r="744" spans="1:17" s="30" customFormat="1" ht="14.45" customHeight="1" x14ac:dyDescent="0.25">
      <c r="A744" s="71">
        <v>533</v>
      </c>
      <c r="B744" s="72">
        <v>312</v>
      </c>
      <c r="C744" s="73" t="s">
        <v>129</v>
      </c>
      <c r="D744" s="134">
        <f t="shared" si="26"/>
        <v>85</v>
      </c>
      <c r="E744" s="135">
        <v>155</v>
      </c>
      <c r="F744" s="135">
        <v>23</v>
      </c>
      <c r="G744" s="135">
        <v>11</v>
      </c>
      <c r="H744" s="135">
        <v>54</v>
      </c>
      <c r="I744" s="135">
        <v>70</v>
      </c>
      <c r="J744" s="135">
        <v>2</v>
      </c>
      <c r="K744" s="135">
        <v>18</v>
      </c>
      <c r="L744" s="135">
        <v>7</v>
      </c>
      <c r="M744" s="135">
        <v>0</v>
      </c>
      <c r="N744" s="135">
        <v>4</v>
      </c>
      <c r="O744" s="135">
        <v>344</v>
      </c>
      <c r="P744" s="135">
        <v>603</v>
      </c>
      <c r="Q744" s="136">
        <f t="shared" si="27"/>
        <v>0.57048092868988387</v>
      </c>
    </row>
    <row r="745" spans="1:17" s="30" customFormat="1" ht="14.45" customHeight="1" x14ac:dyDescent="0.25">
      <c r="A745" s="59" t="s">
        <v>260</v>
      </c>
      <c r="B745" s="60">
        <v>312</v>
      </c>
      <c r="C745" s="61" t="s">
        <v>12</v>
      </c>
      <c r="D745" s="137">
        <f t="shared" si="26"/>
        <v>271</v>
      </c>
      <c r="E745" s="138">
        <v>477</v>
      </c>
      <c r="F745" s="138">
        <v>65</v>
      </c>
      <c r="G745" s="138">
        <v>27</v>
      </c>
      <c r="H745" s="138">
        <v>146</v>
      </c>
      <c r="I745" s="138">
        <v>206</v>
      </c>
      <c r="J745" s="138">
        <v>4</v>
      </c>
      <c r="K745" s="138">
        <v>75</v>
      </c>
      <c r="L745" s="138">
        <v>31</v>
      </c>
      <c r="M745" s="138">
        <v>0</v>
      </c>
      <c r="N745" s="138">
        <v>15</v>
      </c>
      <c r="O745" s="138">
        <v>1046</v>
      </c>
      <c r="P745" s="138">
        <v>1809</v>
      </c>
      <c r="Q745" s="139">
        <f t="shared" si="27"/>
        <v>0.57822001105583198</v>
      </c>
    </row>
    <row r="746" spans="1:17" s="30" customFormat="1" ht="14.45" customHeight="1" x14ac:dyDescent="0.25">
      <c r="A746" s="71">
        <v>534</v>
      </c>
      <c r="B746" s="72">
        <v>313</v>
      </c>
      <c r="C746" s="73" t="s">
        <v>126</v>
      </c>
      <c r="D746" s="134">
        <f t="shared" si="26"/>
        <v>8</v>
      </c>
      <c r="E746" s="135">
        <v>102</v>
      </c>
      <c r="F746" s="135">
        <v>37</v>
      </c>
      <c r="G746" s="135">
        <v>11</v>
      </c>
      <c r="H746" s="135">
        <v>65</v>
      </c>
      <c r="I746" s="135">
        <v>94</v>
      </c>
      <c r="J746" s="135">
        <v>1</v>
      </c>
      <c r="K746" s="135">
        <v>28</v>
      </c>
      <c r="L746" s="135">
        <v>6</v>
      </c>
      <c r="M746" s="135">
        <v>0</v>
      </c>
      <c r="N746" s="135">
        <v>12</v>
      </c>
      <c r="O746" s="135">
        <v>356</v>
      </c>
      <c r="P746" s="135">
        <v>741</v>
      </c>
      <c r="Q746" s="136">
        <f t="shared" si="27"/>
        <v>0.48043184885290147</v>
      </c>
    </row>
    <row r="747" spans="1:17" s="30" customFormat="1" ht="14.45" customHeight="1" x14ac:dyDescent="0.25">
      <c r="A747" s="59" t="s">
        <v>260</v>
      </c>
      <c r="B747" s="60">
        <v>313</v>
      </c>
      <c r="C747" s="61" t="s">
        <v>9</v>
      </c>
      <c r="D747" s="137">
        <f t="shared" si="26"/>
        <v>8</v>
      </c>
      <c r="E747" s="138">
        <v>102</v>
      </c>
      <c r="F747" s="138">
        <v>37</v>
      </c>
      <c r="G747" s="138">
        <v>11</v>
      </c>
      <c r="H747" s="138">
        <v>65</v>
      </c>
      <c r="I747" s="138">
        <v>94</v>
      </c>
      <c r="J747" s="138">
        <v>1</v>
      </c>
      <c r="K747" s="138">
        <v>28</v>
      </c>
      <c r="L747" s="138">
        <v>6</v>
      </c>
      <c r="M747" s="138">
        <v>0</v>
      </c>
      <c r="N747" s="138">
        <v>12</v>
      </c>
      <c r="O747" s="138">
        <v>356</v>
      </c>
      <c r="P747" s="138">
        <v>741</v>
      </c>
      <c r="Q747" s="139">
        <f t="shared" si="27"/>
        <v>0.48043184885290147</v>
      </c>
    </row>
    <row r="748" spans="1:17" s="30" customFormat="1" ht="14.45" customHeight="1" x14ac:dyDescent="0.25">
      <c r="A748" s="71">
        <v>535</v>
      </c>
      <c r="B748" s="72">
        <v>314</v>
      </c>
      <c r="C748" s="73" t="s">
        <v>126</v>
      </c>
      <c r="D748" s="134">
        <f t="shared" si="26"/>
        <v>27</v>
      </c>
      <c r="E748" s="135">
        <v>65</v>
      </c>
      <c r="F748" s="135">
        <v>14</v>
      </c>
      <c r="G748" s="135">
        <v>8</v>
      </c>
      <c r="H748" s="135">
        <v>27</v>
      </c>
      <c r="I748" s="135">
        <v>38</v>
      </c>
      <c r="J748" s="135">
        <v>1</v>
      </c>
      <c r="K748" s="135">
        <v>14</v>
      </c>
      <c r="L748" s="135">
        <v>7</v>
      </c>
      <c r="M748" s="135">
        <v>0</v>
      </c>
      <c r="N748" s="135">
        <v>0</v>
      </c>
      <c r="O748" s="135">
        <v>174</v>
      </c>
      <c r="P748" s="135">
        <v>403</v>
      </c>
      <c r="Q748" s="136">
        <f t="shared" si="27"/>
        <v>0.4317617866004963</v>
      </c>
    </row>
    <row r="749" spans="1:17" s="30" customFormat="1" ht="14.45" customHeight="1" x14ac:dyDescent="0.25">
      <c r="A749" s="65">
        <v>536</v>
      </c>
      <c r="B749" s="66">
        <v>314</v>
      </c>
      <c r="C749" s="67" t="s">
        <v>128</v>
      </c>
      <c r="D749" s="140">
        <f t="shared" si="26"/>
        <v>3</v>
      </c>
      <c r="E749" s="141">
        <v>52</v>
      </c>
      <c r="F749" s="141">
        <v>14</v>
      </c>
      <c r="G749" s="141">
        <v>7</v>
      </c>
      <c r="H749" s="141">
        <v>26</v>
      </c>
      <c r="I749" s="141">
        <v>49</v>
      </c>
      <c r="J749" s="141">
        <v>0</v>
      </c>
      <c r="K749" s="141">
        <v>15</v>
      </c>
      <c r="L749" s="141">
        <v>4</v>
      </c>
      <c r="M749" s="141">
        <v>0</v>
      </c>
      <c r="N749" s="141">
        <v>3</v>
      </c>
      <c r="O749" s="141">
        <v>170</v>
      </c>
      <c r="P749" s="141">
        <v>403</v>
      </c>
      <c r="Q749" s="142">
        <f t="shared" si="27"/>
        <v>0.42183622828784118</v>
      </c>
    </row>
    <row r="750" spans="1:17" s="30" customFormat="1" ht="14.45" customHeight="1" x14ac:dyDescent="0.25">
      <c r="A750" s="59" t="s">
        <v>260</v>
      </c>
      <c r="B750" s="60">
        <v>314</v>
      </c>
      <c r="C750" s="61" t="s">
        <v>11</v>
      </c>
      <c r="D750" s="137">
        <f t="shared" si="26"/>
        <v>30</v>
      </c>
      <c r="E750" s="138">
        <v>117</v>
      </c>
      <c r="F750" s="138">
        <v>28</v>
      </c>
      <c r="G750" s="138">
        <v>15</v>
      </c>
      <c r="H750" s="138">
        <v>53</v>
      </c>
      <c r="I750" s="138">
        <v>87</v>
      </c>
      <c r="J750" s="138">
        <v>1</v>
      </c>
      <c r="K750" s="138">
        <v>29</v>
      </c>
      <c r="L750" s="138">
        <v>11</v>
      </c>
      <c r="M750" s="138">
        <v>0</v>
      </c>
      <c r="N750" s="138">
        <v>3</v>
      </c>
      <c r="O750" s="138">
        <v>344</v>
      </c>
      <c r="P750" s="138">
        <v>806</v>
      </c>
      <c r="Q750" s="139">
        <f t="shared" si="27"/>
        <v>0.42679900744416871</v>
      </c>
    </row>
    <row r="751" spans="1:17" s="30" customFormat="1" ht="14.45" customHeight="1" x14ac:dyDescent="0.25">
      <c r="A751" s="65">
        <v>537</v>
      </c>
      <c r="B751" s="66">
        <v>315</v>
      </c>
      <c r="C751" s="67" t="s">
        <v>126</v>
      </c>
      <c r="D751" s="140">
        <f t="shared" si="26"/>
        <v>50</v>
      </c>
      <c r="E751" s="141">
        <v>133</v>
      </c>
      <c r="F751" s="141">
        <v>19</v>
      </c>
      <c r="G751" s="141">
        <v>6</v>
      </c>
      <c r="H751" s="141">
        <v>45</v>
      </c>
      <c r="I751" s="141">
        <v>83</v>
      </c>
      <c r="J751" s="141">
        <v>3</v>
      </c>
      <c r="K751" s="141">
        <v>33</v>
      </c>
      <c r="L751" s="141">
        <v>13</v>
      </c>
      <c r="M751" s="141">
        <v>0</v>
      </c>
      <c r="N751" s="141">
        <v>7</v>
      </c>
      <c r="O751" s="141">
        <v>342</v>
      </c>
      <c r="P751" s="141">
        <v>684</v>
      </c>
      <c r="Q751" s="142">
        <f t="shared" si="27"/>
        <v>0.5</v>
      </c>
    </row>
    <row r="752" spans="1:17" s="30" customFormat="1" ht="14.45" customHeight="1" x14ac:dyDescent="0.25">
      <c r="A752" s="71">
        <v>538</v>
      </c>
      <c r="B752" s="72">
        <v>315</v>
      </c>
      <c r="C752" s="73" t="s">
        <v>128</v>
      </c>
      <c r="D752" s="134">
        <f t="shared" si="26"/>
        <v>93</v>
      </c>
      <c r="E752" s="135">
        <v>156</v>
      </c>
      <c r="F752" s="135">
        <v>18</v>
      </c>
      <c r="G752" s="135">
        <v>6</v>
      </c>
      <c r="H752" s="135">
        <v>49</v>
      </c>
      <c r="I752" s="135">
        <v>63</v>
      </c>
      <c r="J752" s="135">
        <v>5</v>
      </c>
      <c r="K752" s="135">
        <v>32</v>
      </c>
      <c r="L752" s="135">
        <v>12</v>
      </c>
      <c r="M752" s="135">
        <v>0</v>
      </c>
      <c r="N752" s="135">
        <v>10</v>
      </c>
      <c r="O752" s="135">
        <v>351</v>
      </c>
      <c r="P752" s="135">
        <v>684</v>
      </c>
      <c r="Q752" s="136">
        <f t="shared" si="27"/>
        <v>0.51315789473684215</v>
      </c>
    </row>
    <row r="753" spans="1:17" s="30" customFormat="1" ht="14.45" customHeight="1" x14ac:dyDescent="0.25">
      <c r="A753" s="59" t="s">
        <v>260</v>
      </c>
      <c r="B753" s="60">
        <v>315</v>
      </c>
      <c r="C753" s="61" t="s">
        <v>11</v>
      </c>
      <c r="D753" s="137">
        <f t="shared" si="26"/>
        <v>143</v>
      </c>
      <c r="E753" s="138">
        <v>289</v>
      </c>
      <c r="F753" s="138">
        <v>37</v>
      </c>
      <c r="G753" s="138">
        <v>12</v>
      </c>
      <c r="H753" s="138">
        <v>94</v>
      </c>
      <c r="I753" s="138">
        <v>146</v>
      </c>
      <c r="J753" s="138">
        <v>8</v>
      </c>
      <c r="K753" s="138">
        <v>65</v>
      </c>
      <c r="L753" s="138">
        <v>25</v>
      </c>
      <c r="M753" s="138">
        <v>0</v>
      </c>
      <c r="N753" s="138">
        <v>17</v>
      </c>
      <c r="O753" s="138">
        <v>693</v>
      </c>
      <c r="P753" s="138">
        <v>1368</v>
      </c>
      <c r="Q753" s="139">
        <f t="shared" si="27"/>
        <v>0.50657894736842102</v>
      </c>
    </row>
    <row r="754" spans="1:17" s="30" customFormat="1" ht="14.45" customHeight="1" x14ac:dyDescent="0.25">
      <c r="A754" s="71">
        <v>539</v>
      </c>
      <c r="B754" s="72">
        <v>316</v>
      </c>
      <c r="C754" s="73" t="s">
        <v>126</v>
      </c>
      <c r="D754" s="134">
        <f t="shared" si="26"/>
        <v>69</v>
      </c>
      <c r="E754" s="135">
        <v>133</v>
      </c>
      <c r="F754" s="135">
        <v>17</v>
      </c>
      <c r="G754" s="135">
        <v>7</v>
      </c>
      <c r="H754" s="135">
        <v>44</v>
      </c>
      <c r="I754" s="135">
        <v>64</v>
      </c>
      <c r="J754" s="135">
        <v>4</v>
      </c>
      <c r="K754" s="135">
        <v>23</v>
      </c>
      <c r="L754" s="135">
        <v>16</v>
      </c>
      <c r="M754" s="135">
        <v>0</v>
      </c>
      <c r="N754" s="135">
        <v>8</v>
      </c>
      <c r="O754" s="135">
        <v>316</v>
      </c>
      <c r="P754" s="135">
        <v>579</v>
      </c>
      <c r="Q754" s="136">
        <f t="shared" si="27"/>
        <v>0.54576856649395511</v>
      </c>
    </row>
    <row r="755" spans="1:17" s="30" customFormat="1" ht="14.45" customHeight="1" x14ac:dyDescent="0.25">
      <c r="A755" s="65">
        <v>540</v>
      </c>
      <c r="B755" s="66">
        <v>316</v>
      </c>
      <c r="C755" s="67" t="s">
        <v>128</v>
      </c>
      <c r="D755" s="140">
        <f t="shared" si="26"/>
        <v>53</v>
      </c>
      <c r="E755" s="141">
        <v>136</v>
      </c>
      <c r="F755" s="141">
        <v>16</v>
      </c>
      <c r="G755" s="141">
        <v>3</v>
      </c>
      <c r="H755" s="141">
        <v>43</v>
      </c>
      <c r="I755" s="141">
        <v>83</v>
      </c>
      <c r="J755" s="141">
        <v>2</v>
      </c>
      <c r="K755" s="141">
        <v>20</v>
      </c>
      <c r="L755" s="141">
        <v>10</v>
      </c>
      <c r="M755" s="141">
        <v>0</v>
      </c>
      <c r="N755" s="141">
        <v>8</v>
      </c>
      <c r="O755" s="141">
        <v>321</v>
      </c>
      <c r="P755" s="141">
        <v>579</v>
      </c>
      <c r="Q755" s="142">
        <f t="shared" si="27"/>
        <v>0.55440414507772018</v>
      </c>
    </row>
    <row r="756" spans="1:17" s="30" customFormat="1" ht="14.45" customHeight="1" x14ac:dyDescent="0.25">
      <c r="A756" s="59" t="s">
        <v>260</v>
      </c>
      <c r="B756" s="60">
        <v>316</v>
      </c>
      <c r="C756" s="61" t="s">
        <v>11</v>
      </c>
      <c r="D756" s="137">
        <f t="shared" si="26"/>
        <v>122</v>
      </c>
      <c r="E756" s="138">
        <v>269</v>
      </c>
      <c r="F756" s="138">
        <v>33</v>
      </c>
      <c r="G756" s="138">
        <v>10</v>
      </c>
      <c r="H756" s="138">
        <v>87</v>
      </c>
      <c r="I756" s="138">
        <v>147</v>
      </c>
      <c r="J756" s="138">
        <v>6</v>
      </c>
      <c r="K756" s="138">
        <v>43</v>
      </c>
      <c r="L756" s="138">
        <v>26</v>
      </c>
      <c r="M756" s="138">
        <v>0</v>
      </c>
      <c r="N756" s="138">
        <v>16</v>
      </c>
      <c r="O756" s="138">
        <v>637</v>
      </c>
      <c r="P756" s="138">
        <v>1158</v>
      </c>
      <c r="Q756" s="139">
        <f t="shared" si="27"/>
        <v>0.55008635578583764</v>
      </c>
    </row>
    <row r="757" spans="1:17" s="30" customFormat="1" ht="14.45" customHeight="1" x14ac:dyDescent="0.25">
      <c r="A757" s="65">
        <v>541</v>
      </c>
      <c r="B757" s="66">
        <v>317</v>
      </c>
      <c r="C757" s="67" t="s">
        <v>126</v>
      </c>
      <c r="D757" s="140">
        <f t="shared" si="26"/>
        <v>69</v>
      </c>
      <c r="E757" s="141">
        <v>125</v>
      </c>
      <c r="F757" s="141">
        <v>12</v>
      </c>
      <c r="G757" s="141">
        <v>9</v>
      </c>
      <c r="H757" s="141">
        <v>24</v>
      </c>
      <c r="I757" s="141">
        <v>56</v>
      </c>
      <c r="J757" s="141">
        <v>1</v>
      </c>
      <c r="K757" s="141">
        <v>27</v>
      </c>
      <c r="L757" s="141">
        <v>8</v>
      </c>
      <c r="M757" s="141">
        <v>1</v>
      </c>
      <c r="N757" s="141">
        <v>3</v>
      </c>
      <c r="O757" s="141">
        <v>266</v>
      </c>
      <c r="P757" s="141">
        <v>567</v>
      </c>
      <c r="Q757" s="142">
        <f t="shared" si="27"/>
        <v>0.46913580246913578</v>
      </c>
    </row>
    <row r="758" spans="1:17" s="30" customFormat="1" ht="14.45" customHeight="1" x14ac:dyDescent="0.25">
      <c r="A758" s="59" t="s">
        <v>260</v>
      </c>
      <c r="B758" s="60">
        <v>317</v>
      </c>
      <c r="C758" s="61" t="s">
        <v>9</v>
      </c>
      <c r="D758" s="137">
        <f t="shared" si="26"/>
        <v>69</v>
      </c>
      <c r="E758" s="138">
        <v>125</v>
      </c>
      <c r="F758" s="138">
        <v>12</v>
      </c>
      <c r="G758" s="138">
        <v>9</v>
      </c>
      <c r="H758" s="138">
        <v>24</v>
      </c>
      <c r="I758" s="138">
        <v>56</v>
      </c>
      <c r="J758" s="138">
        <v>1</v>
      </c>
      <c r="K758" s="138">
        <v>27</v>
      </c>
      <c r="L758" s="138">
        <v>8</v>
      </c>
      <c r="M758" s="138">
        <v>1</v>
      </c>
      <c r="N758" s="138">
        <v>3</v>
      </c>
      <c r="O758" s="138">
        <v>266</v>
      </c>
      <c r="P758" s="138">
        <v>567</v>
      </c>
      <c r="Q758" s="139">
        <f t="shared" si="27"/>
        <v>0.46913580246913578</v>
      </c>
    </row>
    <row r="759" spans="1:17" s="30" customFormat="1" ht="14.45" customHeight="1" x14ac:dyDescent="0.25">
      <c r="A759" s="65">
        <v>542</v>
      </c>
      <c r="B759" s="66">
        <v>318</v>
      </c>
      <c r="C759" s="67" t="s">
        <v>126</v>
      </c>
      <c r="D759" s="140">
        <f t="shared" si="26"/>
        <v>38</v>
      </c>
      <c r="E759" s="141">
        <v>98</v>
      </c>
      <c r="F759" s="141">
        <v>22</v>
      </c>
      <c r="G759" s="141">
        <v>4</v>
      </c>
      <c r="H759" s="141">
        <v>39</v>
      </c>
      <c r="I759" s="141">
        <v>60</v>
      </c>
      <c r="J759" s="141">
        <v>1</v>
      </c>
      <c r="K759" s="141">
        <v>22</v>
      </c>
      <c r="L759" s="141">
        <v>4</v>
      </c>
      <c r="M759" s="141">
        <v>0</v>
      </c>
      <c r="N759" s="141">
        <v>7</v>
      </c>
      <c r="O759" s="141">
        <v>257</v>
      </c>
      <c r="P759" s="141">
        <v>511</v>
      </c>
      <c r="Q759" s="142">
        <f t="shared" si="27"/>
        <v>0.50293542074363995</v>
      </c>
    </row>
    <row r="760" spans="1:17" s="30" customFormat="1" ht="14.45" customHeight="1" x14ac:dyDescent="0.25">
      <c r="A760" s="59" t="s">
        <v>260</v>
      </c>
      <c r="B760" s="60">
        <v>318</v>
      </c>
      <c r="C760" s="61" t="s">
        <v>9</v>
      </c>
      <c r="D760" s="137">
        <f t="shared" si="26"/>
        <v>38</v>
      </c>
      <c r="E760" s="138">
        <v>98</v>
      </c>
      <c r="F760" s="138">
        <v>22</v>
      </c>
      <c r="G760" s="138">
        <v>4</v>
      </c>
      <c r="H760" s="138">
        <v>39</v>
      </c>
      <c r="I760" s="138">
        <v>60</v>
      </c>
      <c r="J760" s="138">
        <v>1</v>
      </c>
      <c r="K760" s="138">
        <v>22</v>
      </c>
      <c r="L760" s="138">
        <v>4</v>
      </c>
      <c r="M760" s="138">
        <v>0</v>
      </c>
      <c r="N760" s="138">
        <v>7</v>
      </c>
      <c r="O760" s="138">
        <v>257</v>
      </c>
      <c r="P760" s="138">
        <v>511</v>
      </c>
      <c r="Q760" s="139">
        <f t="shared" si="27"/>
        <v>0.50293542074363995</v>
      </c>
    </row>
    <row r="761" spans="1:17" s="30" customFormat="1" ht="14.45" customHeight="1" x14ac:dyDescent="0.25">
      <c r="A761" s="65">
        <v>543</v>
      </c>
      <c r="B761" s="66">
        <v>319</v>
      </c>
      <c r="C761" s="67" t="s">
        <v>126</v>
      </c>
      <c r="D761" s="140">
        <f t="shared" si="26"/>
        <v>49</v>
      </c>
      <c r="E761" s="141">
        <v>118</v>
      </c>
      <c r="F761" s="141">
        <v>16</v>
      </c>
      <c r="G761" s="141">
        <v>7</v>
      </c>
      <c r="H761" s="141">
        <v>34</v>
      </c>
      <c r="I761" s="141">
        <v>69</v>
      </c>
      <c r="J761" s="141">
        <v>2</v>
      </c>
      <c r="K761" s="141">
        <v>12</v>
      </c>
      <c r="L761" s="141">
        <v>6</v>
      </c>
      <c r="M761" s="141">
        <v>0</v>
      </c>
      <c r="N761" s="141">
        <v>4</v>
      </c>
      <c r="O761" s="141">
        <v>268</v>
      </c>
      <c r="P761" s="141">
        <v>520</v>
      </c>
      <c r="Q761" s="142">
        <f t="shared" si="27"/>
        <v>0.51538461538461533</v>
      </c>
    </row>
    <row r="762" spans="1:17" s="30" customFormat="1" ht="14.45" customHeight="1" x14ac:dyDescent="0.25">
      <c r="A762" s="71">
        <v>544</v>
      </c>
      <c r="B762" s="72">
        <v>319</v>
      </c>
      <c r="C762" s="73" t="s">
        <v>128</v>
      </c>
      <c r="D762" s="134">
        <f t="shared" si="26"/>
        <v>48</v>
      </c>
      <c r="E762" s="135">
        <v>109</v>
      </c>
      <c r="F762" s="135">
        <v>23</v>
      </c>
      <c r="G762" s="135">
        <v>2</v>
      </c>
      <c r="H762" s="135">
        <v>28</v>
      </c>
      <c r="I762" s="135">
        <v>61</v>
      </c>
      <c r="J762" s="135">
        <v>2</v>
      </c>
      <c r="K762" s="135">
        <v>16</v>
      </c>
      <c r="L762" s="135">
        <v>4</v>
      </c>
      <c r="M762" s="135">
        <v>0</v>
      </c>
      <c r="N762" s="135">
        <v>3</v>
      </c>
      <c r="O762" s="135">
        <v>248</v>
      </c>
      <c r="P762" s="135">
        <v>520</v>
      </c>
      <c r="Q762" s="136">
        <f t="shared" si="27"/>
        <v>0.47692307692307695</v>
      </c>
    </row>
    <row r="763" spans="1:17" s="30" customFormat="1" ht="14.45" customHeight="1" x14ac:dyDescent="0.25">
      <c r="A763" s="65">
        <v>545</v>
      </c>
      <c r="B763" s="66">
        <v>319</v>
      </c>
      <c r="C763" s="67" t="s">
        <v>129</v>
      </c>
      <c r="D763" s="140">
        <f t="shared" si="26"/>
        <v>82</v>
      </c>
      <c r="E763" s="141">
        <v>122</v>
      </c>
      <c r="F763" s="141">
        <v>20</v>
      </c>
      <c r="G763" s="141">
        <v>3</v>
      </c>
      <c r="H763" s="141">
        <v>40</v>
      </c>
      <c r="I763" s="141">
        <v>38</v>
      </c>
      <c r="J763" s="141">
        <v>0</v>
      </c>
      <c r="K763" s="141">
        <v>12</v>
      </c>
      <c r="L763" s="141">
        <v>6</v>
      </c>
      <c r="M763" s="141">
        <v>0</v>
      </c>
      <c r="N763" s="141">
        <v>7</v>
      </c>
      <c r="O763" s="141">
        <v>248</v>
      </c>
      <c r="P763" s="141">
        <v>520</v>
      </c>
      <c r="Q763" s="142">
        <f t="shared" si="27"/>
        <v>0.47692307692307695</v>
      </c>
    </row>
    <row r="764" spans="1:17" s="30" customFormat="1" ht="14.45" customHeight="1" x14ac:dyDescent="0.25">
      <c r="A764" s="59" t="s">
        <v>260</v>
      </c>
      <c r="B764" s="60">
        <v>319</v>
      </c>
      <c r="C764" s="61" t="s">
        <v>12</v>
      </c>
      <c r="D764" s="137">
        <f t="shared" si="26"/>
        <v>181</v>
      </c>
      <c r="E764" s="138">
        <v>349</v>
      </c>
      <c r="F764" s="138">
        <v>59</v>
      </c>
      <c r="G764" s="138">
        <v>12</v>
      </c>
      <c r="H764" s="138">
        <v>102</v>
      </c>
      <c r="I764" s="138">
        <v>168</v>
      </c>
      <c r="J764" s="138">
        <v>4</v>
      </c>
      <c r="K764" s="138">
        <v>40</v>
      </c>
      <c r="L764" s="138">
        <v>16</v>
      </c>
      <c r="M764" s="138">
        <v>0</v>
      </c>
      <c r="N764" s="138">
        <v>14</v>
      </c>
      <c r="O764" s="138">
        <v>764</v>
      </c>
      <c r="P764" s="138">
        <v>1560</v>
      </c>
      <c r="Q764" s="139">
        <f t="shared" si="27"/>
        <v>0.48974358974358972</v>
      </c>
    </row>
    <row r="765" spans="1:17" s="30" customFormat="1" ht="14.45" customHeight="1" x14ac:dyDescent="0.25">
      <c r="A765" s="65">
        <v>546</v>
      </c>
      <c r="B765" s="66">
        <v>320</v>
      </c>
      <c r="C765" s="67" t="s">
        <v>126</v>
      </c>
      <c r="D765" s="140">
        <f t="shared" si="26"/>
        <v>45</v>
      </c>
      <c r="E765" s="141">
        <v>107</v>
      </c>
      <c r="F765" s="141">
        <v>17</v>
      </c>
      <c r="G765" s="141">
        <v>5</v>
      </c>
      <c r="H765" s="141">
        <v>16</v>
      </c>
      <c r="I765" s="141">
        <v>62</v>
      </c>
      <c r="J765" s="141">
        <v>2</v>
      </c>
      <c r="K765" s="141">
        <v>23</v>
      </c>
      <c r="L765" s="141">
        <v>9</v>
      </c>
      <c r="M765" s="141">
        <v>0</v>
      </c>
      <c r="N765" s="141">
        <v>2</v>
      </c>
      <c r="O765" s="141">
        <v>243</v>
      </c>
      <c r="P765" s="141">
        <v>526</v>
      </c>
      <c r="Q765" s="142">
        <f t="shared" si="27"/>
        <v>0.46197718631178708</v>
      </c>
    </row>
    <row r="766" spans="1:17" s="30" customFormat="1" ht="14.45" customHeight="1" x14ac:dyDescent="0.25">
      <c r="A766" s="71">
        <v>547</v>
      </c>
      <c r="B766" s="72">
        <v>320</v>
      </c>
      <c r="C766" s="73" t="s">
        <v>128</v>
      </c>
      <c r="D766" s="134">
        <f t="shared" si="26"/>
        <v>26</v>
      </c>
      <c r="E766" s="135">
        <v>88</v>
      </c>
      <c r="F766" s="135">
        <v>21</v>
      </c>
      <c r="G766" s="135">
        <v>5</v>
      </c>
      <c r="H766" s="135">
        <v>42</v>
      </c>
      <c r="I766" s="135">
        <v>62</v>
      </c>
      <c r="J766" s="135">
        <v>1</v>
      </c>
      <c r="K766" s="135">
        <v>18</v>
      </c>
      <c r="L766" s="135">
        <v>8</v>
      </c>
      <c r="M766" s="135">
        <v>0</v>
      </c>
      <c r="N766" s="135">
        <v>5</v>
      </c>
      <c r="O766" s="135">
        <v>250</v>
      </c>
      <c r="P766" s="135">
        <v>526</v>
      </c>
      <c r="Q766" s="136">
        <f t="shared" si="27"/>
        <v>0.47528517110266161</v>
      </c>
    </row>
    <row r="767" spans="1:17" s="30" customFormat="1" ht="14.45" customHeight="1" x14ac:dyDescent="0.25">
      <c r="A767" s="65">
        <v>548</v>
      </c>
      <c r="B767" s="66">
        <v>320</v>
      </c>
      <c r="C767" s="67" t="s">
        <v>129</v>
      </c>
      <c r="D767" s="140">
        <f t="shared" si="26"/>
        <v>52</v>
      </c>
      <c r="E767" s="141">
        <v>100</v>
      </c>
      <c r="F767" s="141">
        <v>17</v>
      </c>
      <c r="G767" s="141">
        <v>8</v>
      </c>
      <c r="H767" s="141">
        <v>30</v>
      </c>
      <c r="I767" s="141">
        <v>48</v>
      </c>
      <c r="J767" s="141">
        <v>1</v>
      </c>
      <c r="K767" s="141">
        <v>20</v>
      </c>
      <c r="L767" s="141">
        <v>3</v>
      </c>
      <c r="M767" s="141">
        <v>0</v>
      </c>
      <c r="N767" s="141">
        <v>4</v>
      </c>
      <c r="O767" s="141">
        <v>231</v>
      </c>
      <c r="P767" s="141">
        <v>525</v>
      </c>
      <c r="Q767" s="142">
        <f t="shared" si="27"/>
        <v>0.44</v>
      </c>
    </row>
    <row r="768" spans="1:17" s="30" customFormat="1" ht="14.45" customHeight="1" x14ac:dyDescent="0.25">
      <c r="A768" s="59" t="s">
        <v>260</v>
      </c>
      <c r="B768" s="60">
        <v>320</v>
      </c>
      <c r="C768" s="61" t="s">
        <v>12</v>
      </c>
      <c r="D768" s="137">
        <f t="shared" si="26"/>
        <v>123</v>
      </c>
      <c r="E768" s="138">
        <v>295</v>
      </c>
      <c r="F768" s="138">
        <v>55</v>
      </c>
      <c r="G768" s="138">
        <v>18</v>
      </c>
      <c r="H768" s="138">
        <v>88</v>
      </c>
      <c r="I768" s="138">
        <v>172</v>
      </c>
      <c r="J768" s="138">
        <v>4</v>
      </c>
      <c r="K768" s="138">
        <v>61</v>
      </c>
      <c r="L768" s="138">
        <v>20</v>
      </c>
      <c r="M768" s="138">
        <v>0</v>
      </c>
      <c r="N768" s="138">
        <v>11</v>
      </c>
      <c r="O768" s="138">
        <v>724</v>
      </c>
      <c r="P768" s="138">
        <v>1577</v>
      </c>
      <c r="Q768" s="139">
        <f t="shared" si="27"/>
        <v>0.45909955611921371</v>
      </c>
    </row>
    <row r="769" spans="1:17" s="30" customFormat="1" ht="14.45" customHeight="1" x14ac:dyDescent="0.25">
      <c r="A769" s="65">
        <v>549</v>
      </c>
      <c r="B769" s="66">
        <v>321</v>
      </c>
      <c r="C769" s="67" t="s">
        <v>126</v>
      </c>
      <c r="D769" s="140">
        <f t="shared" si="26"/>
        <v>26</v>
      </c>
      <c r="E769" s="141">
        <v>68</v>
      </c>
      <c r="F769" s="141">
        <v>20</v>
      </c>
      <c r="G769" s="141">
        <v>3</v>
      </c>
      <c r="H769" s="141">
        <v>37</v>
      </c>
      <c r="I769" s="141">
        <v>42</v>
      </c>
      <c r="J769" s="141">
        <v>1</v>
      </c>
      <c r="K769" s="141">
        <v>41</v>
      </c>
      <c r="L769" s="141">
        <v>2</v>
      </c>
      <c r="M769" s="141">
        <v>0</v>
      </c>
      <c r="N769" s="141">
        <v>4</v>
      </c>
      <c r="O769" s="141">
        <v>218</v>
      </c>
      <c r="P769" s="141">
        <v>524</v>
      </c>
      <c r="Q769" s="142">
        <f t="shared" si="27"/>
        <v>0.41603053435114506</v>
      </c>
    </row>
    <row r="770" spans="1:17" s="30" customFormat="1" ht="14.45" customHeight="1" x14ac:dyDescent="0.25">
      <c r="A770" s="71">
        <v>550</v>
      </c>
      <c r="B770" s="72">
        <v>321</v>
      </c>
      <c r="C770" s="73" t="s">
        <v>128</v>
      </c>
      <c r="D770" s="134">
        <f t="shared" si="26"/>
        <v>13</v>
      </c>
      <c r="E770" s="135">
        <v>64</v>
      </c>
      <c r="F770" s="135">
        <v>4</v>
      </c>
      <c r="G770" s="135">
        <v>4</v>
      </c>
      <c r="H770" s="135">
        <v>32</v>
      </c>
      <c r="I770" s="135">
        <v>51</v>
      </c>
      <c r="J770" s="135">
        <v>1</v>
      </c>
      <c r="K770" s="135">
        <v>24</v>
      </c>
      <c r="L770" s="135">
        <v>5</v>
      </c>
      <c r="M770" s="135">
        <v>0</v>
      </c>
      <c r="N770" s="135">
        <v>8</v>
      </c>
      <c r="O770" s="135">
        <v>193</v>
      </c>
      <c r="P770" s="135">
        <v>524</v>
      </c>
      <c r="Q770" s="136">
        <f t="shared" si="27"/>
        <v>0.36832061068702288</v>
      </c>
    </row>
    <row r="771" spans="1:17" s="30" customFormat="1" ht="14.45" customHeight="1" x14ac:dyDescent="0.25">
      <c r="A771" s="65">
        <v>551</v>
      </c>
      <c r="B771" s="66">
        <v>321</v>
      </c>
      <c r="C771" s="67" t="s">
        <v>129</v>
      </c>
      <c r="D771" s="140">
        <f t="shared" si="26"/>
        <v>13</v>
      </c>
      <c r="E771" s="141">
        <v>57</v>
      </c>
      <c r="F771" s="141">
        <v>13</v>
      </c>
      <c r="G771" s="141">
        <v>3</v>
      </c>
      <c r="H771" s="141">
        <v>44</v>
      </c>
      <c r="I771" s="141">
        <v>41</v>
      </c>
      <c r="J771" s="141">
        <v>0</v>
      </c>
      <c r="K771" s="141">
        <v>28</v>
      </c>
      <c r="L771" s="141">
        <v>3</v>
      </c>
      <c r="M771" s="141">
        <v>0</v>
      </c>
      <c r="N771" s="141">
        <v>3</v>
      </c>
      <c r="O771" s="141">
        <v>192</v>
      </c>
      <c r="P771" s="141">
        <v>523</v>
      </c>
      <c r="Q771" s="142">
        <f t="shared" si="27"/>
        <v>0.36711281070745699</v>
      </c>
    </row>
    <row r="772" spans="1:17" s="30" customFormat="1" ht="14.45" customHeight="1" x14ac:dyDescent="0.25">
      <c r="A772" s="59" t="s">
        <v>260</v>
      </c>
      <c r="B772" s="60">
        <v>321</v>
      </c>
      <c r="C772" s="61" t="s">
        <v>12</v>
      </c>
      <c r="D772" s="137">
        <f t="shared" si="26"/>
        <v>55</v>
      </c>
      <c r="E772" s="138">
        <v>189</v>
      </c>
      <c r="F772" s="138">
        <v>37</v>
      </c>
      <c r="G772" s="138">
        <v>10</v>
      </c>
      <c r="H772" s="138">
        <v>113</v>
      </c>
      <c r="I772" s="138">
        <v>134</v>
      </c>
      <c r="J772" s="138">
        <v>2</v>
      </c>
      <c r="K772" s="138">
        <v>93</v>
      </c>
      <c r="L772" s="138">
        <v>10</v>
      </c>
      <c r="M772" s="138">
        <v>0</v>
      </c>
      <c r="N772" s="138">
        <v>15</v>
      </c>
      <c r="O772" s="138">
        <v>603</v>
      </c>
      <c r="P772" s="138">
        <v>1571</v>
      </c>
      <c r="Q772" s="139">
        <f t="shared" si="27"/>
        <v>0.38383195416931892</v>
      </c>
    </row>
    <row r="773" spans="1:17" s="30" customFormat="1" ht="14.45" customHeight="1" x14ac:dyDescent="0.25">
      <c r="A773" s="65">
        <v>552</v>
      </c>
      <c r="B773" s="66">
        <v>322</v>
      </c>
      <c r="C773" s="67" t="s">
        <v>126</v>
      </c>
      <c r="D773" s="140">
        <f t="shared" si="26"/>
        <v>125</v>
      </c>
      <c r="E773" s="141">
        <v>186</v>
      </c>
      <c r="F773" s="141">
        <v>21</v>
      </c>
      <c r="G773" s="141">
        <v>7</v>
      </c>
      <c r="H773" s="141">
        <v>49</v>
      </c>
      <c r="I773" s="141">
        <v>61</v>
      </c>
      <c r="J773" s="141">
        <v>0</v>
      </c>
      <c r="K773" s="141">
        <v>29</v>
      </c>
      <c r="L773" s="141">
        <v>7</v>
      </c>
      <c r="M773" s="141">
        <v>0</v>
      </c>
      <c r="N773" s="141">
        <v>4</v>
      </c>
      <c r="O773" s="141">
        <v>364</v>
      </c>
      <c r="P773" s="141">
        <v>651</v>
      </c>
      <c r="Q773" s="142">
        <f t="shared" si="27"/>
        <v>0.55913978494623651</v>
      </c>
    </row>
    <row r="774" spans="1:17" s="30" customFormat="1" ht="14.45" customHeight="1" x14ac:dyDescent="0.25">
      <c r="A774" s="71">
        <v>553</v>
      </c>
      <c r="B774" s="72">
        <v>322</v>
      </c>
      <c r="C774" s="73" t="s">
        <v>128</v>
      </c>
      <c r="D774" s="134">
        <f t="shared" si="26"/>
        <v>95</v>
      </c>
      <c r="E774" s="135">
        <v>173</v>
      </c>
      <c r="F774" s="135">
        <v>24</v>
      </c>
      <c r="G774" s="135">
        <v>3</v>
      </c>
      <c r="H774" s="135">
        <v>36</v>
      </c>
      <c r="I774" s="135">
        <v>78</v>
      </c>
      <c r="J774" s="135">
        <v>2</v>
      </c>
      <c r="K774" s="135">
        <v>30</v>
      </c>
      <c r="L774" s="135">
        <v>5</v>
      </c>
      <c r="M774" s="135">
        <v>0</v>
      </c>
      <c r="N774" s="135">
        <v>4</v>
      </c>
      <c r="O774" s="135">
        <v>355</v>
      </c>
      <c r="P774" s="135">
        <v>651</v>
      </c>
      <c r="Q774" s="136">
        <f t="shared" si="27"/>
        <v>0.54531490015360984</v>
      </c>
    </row>
    <row r="775" spans="1:17" s="30" customFormat="1" ht="14.45" customHeight="1" x14ac:dyDescent="0.25">
      <c r="A775" s="65">
        <v>554</v>
      </c>
      <c r="B775" s="66">
        <v>322</v>
      </c>
      <c r="C775" s="67" t="s">
        <v>129</v>
      </c>
      <c r="D775" s="140">
        <f t="shared" si="26"/>
        <v>124</v>
      </c>
      <c r="E775" s="141">
        <v>188</v>
      </c>
      <c r="F775" s="141">
        <v>12</v>
      </c>
      <c r="G775" s="141">
        <v>8</v>
      </c>
      <c r="H775" s="141">
        <v>32</v>
      </c>
      <c r="I775" s="141">
        <v>64</v>
      </c>
      <c r="J775" s="141">
        <v>0</v>
      </c>
      <c r="K775" s="141">
        <v>20</v>
      </c>
      <c r="L775" s="141">
        <v>5</v>
      </c>
      <c r="M775" s="141">
        <v>0</v>
      </c>
      <c r="N775" s="141">
        <v>0</v>
      </c>
      <c r="O775" s="141">
        <v>329</v>
      </c>
      <c r="P775" s="141">
        <v>650</v>
      </c>
      <c r="Q775" s="142">
        <f t="shared" si="27"/>
        <v>0.50615384615384618</v>
      </c>
    </row>
    <row r="776" spans="1:17" s="30" customFormat="1" ht="14.45" customHeight="1" x14ac:dyDescent="0.25">
      <c r="A776" s="71">
        <v>555</v>
      </c>
      <c r="B776" s="72">
        <v>322</v>
      </c>
      <c r="C776" s="73" t="s">
        <v>138</v>
      </c>
      <c r="D776" s="134">
        <f t="shared" si="26"/>
        <v>95</v>
      </c>
      <c r="E776" s="135">
        <v>164</v>
      </c>
      <c r="F776" s="135">
        <v>24</v>
      </c>
      <c r="G776" s="135">
        <v>3</v>
      </c>
      <c r="H776" s="135">
        <v>46</v>
      </c>
      <c r="I776" s="135">
        <v>69</v>
      </c>
      <c r="J776" s="135">
        <v>4</v>
      </c>
      <c r="K776" s="135">
        <v>20</v>
      </c>
      <c r="L776" s="135">
        <v>14</v>
      </c>
      <c r="M776" s="135">
        <v>0</v>
      </c>
      <c r="N776" s="135">
        <v>3</v>
      </c>
      <c r="O776" s="135">
        <v>347</v>
      </c>
      <c r="P776" s="135">
        <v>650</v>
      </c>
      <c r="Q776" s="136">
        <f t="shared" si="27"/>
        <v>0.53384615384615386</v>
      </c>
    </row>
    <row r="777" spans="1:17" s="30" customFormat="1" ht="14.45" customHeight="1" x14ac:dyDescent="0.25">
      <c r="A777" s="65">
        <v>556</v>
      </c>
      <c r="B777" s="66">
        <v>322</v>
      </c>
      <c r="C777" s="67" t="s">
        <v>139</v>
      </c>
      <c r="D777" s="140">
        <f t="shared" ref="D777:D840" si="28">(LARGE(E777:N777,1)-LARGE(E777:N777,2))</f>
        <v>91</v>
      </c>
      <c r="E777" s="141">
        <v>170</v>
      </c>
      <c r="F777" s="141">
        <v>17</v>
      </c>
      <c r="G777" s="141">
        <v>6</v>
      </c>
      <c r="H777" s="141">
        <v>24</v>
      </c>
      <c r="I777" s="141">
        <v>79</v>
      </c>
      <c r="J777" s="141">
        <v>2</v>
      </c>
      <c r="K777" s="141">
        <v>30</v>
      </c>
      <c r="L777" s="141">
        <v>6</v>
      </c>
      <c r="M777" s="141">
        <v>0</v>
      </c>
      <c r="N777" s="141">
        <v>5</v>
      </c>
      <c r="O777" s="141">
        <v>339</v>
      </c>
      <c r="P777" s="141">
        <v>650</v>
      </c>
      <c r="Q777" s="142">
        <f t="shared" si="27"/>
        <v>0.52153846153846151</v>
      </c>
    </row>
    <row r="778" spans="1:17" s="30" customFormat="1" ht="14.45" customHeight="1" x14ac:dyDescent="0.25">
      <c r="A778" s="71">
        <v>557</v>
      </c>
      <c r="B778" s="72">
        <v>322</v>
      </c>
      <c r="C778" s="73" t="s">
        <v>140</v>
      </c>
      <c r="D778" s="134">
        <f t="shared" si="28"/>
        <v>117</v>
      </c>
      <c r="E778" s="135">
        <v>182</v>
      </c>
      <c r="F778" s="135">
        <v>13</v>
      </c>
      <c r="G778" s="135">
        <v>6</v>
      </c>
      <c r="H778" s="135">
        <v>25</v>
      </c>
      <c r="I778" s="135">
        <v>65</v>
      </c>
      <c r="J778" s="135">
        <v>2</v>
      </c>
      <c r="K778" s="135">
        <v>26</v>
      </c>
      <c r="L778" s="135">
        <v>2</v>
      </c>
      <c r="M778" s="135">
        <v>0</v>
      </c>
      <c r="N778" s="135">
        <v>7</v>
      </c>
      <c r="O778" s="135">
        <v>328</v>
      </c>
      <c r="P778" s="135">
        <v>650</v>
      </c>
      <c r="Q778" s="136">
        <f t="shared" si="27"/>
        <v>0.50461538461538458</v>
      </c>
    </row>
    <row r="779" spans="1:17" s="30" customFormat="1" ht="14.45" customHeight="1" x14ac:dyDescent="0.25">
      <c r="A779" s="65">
        <v>558</v>
      </c>
      <c r="B779" s="66">
        <v>322</v>
      </c>
      <c r="C779" s="67" t="s">
        <v>141</v>
      </c>
      <c r="D779" s="140">
        <f t="shared" si="28"/>
        <v>92</v>
      </c>
      <c r="E779" s="141">
        <v>160</v>
      </c>
      <c r="F779" s="141">
        <v>21</v>
      </c>
      <c r="G779" s="141">
        <v>15</v>
      </c>
      <c r="H779" s="141">
        <v>35</v>
      </c>
      <c r="I779" s="141">
        <v>68</v>
      </c>
      <c r="J779" s="141">
        <v>1</v>
      </c>
      <c r="K779" s="141">
        <v>21</v>
      </c>
      <c r="L779" s="141">
        <v>6</v>
      </c>
      <c r="M779" s="141">
        <v>0</v>
      </c>
      <c r="N779" s="141">
        <v>3</v>
      </c>
      <c r="O779" s="141">
        <v>330</v>
      </c>
      <c r="P779" s="141">
        <v>650</v>
      </c>
      <c r="Q779" s="142">
        <f t="shared" si="27"/>
        <v>0.50769230769230766</v>
      </c>
    </row>
    <row r="780" spans="1:17" s="30" customFormat="1" ht="14.45" customHeight="1" x14ac:dyDescent="0.25">
      <c r="A780" s="59" t="s">
        <v>260</v>
      </c>
      <c r="B780" s="60">
        <v>322</v>
      </c>
      <c r="C780" s="61" t="s">
        <v>16</v>
      </c>
      <c r="D780" s="137">
        <f t="shared" si="28"/>
        <v>739</v>
      </c>
      <c r="E780" s="138">
        <v>1223</v>
      </c>
      <c r="F780" s="138">
        <v>132</v>
      </c>
      <c r="G780" s="138">
        <v>48</v>
      </c>
      <c r="H780" s="138">
        <v>247</v>
      </c>
      <c r="I780" s="138">
        <v>484</v>
      </c>
      <c r="J780" s="138">
        <v>11</v>
      </c>
      <c r="K780" s="138">
        <v>176</v>
      </c>
      <c r="L780" s="138">
        <v>45</v>
      </c>
      <c r="M780" s="138">
        <v>0</v>
      </c>
      <c r="N780" s="138">
        <v>26</v>
      </c>
      <c r="O780" s="138">
        <v>2392</v>
      </c>
      <c r="P780" s="138">
        <v>4552</v>
      </c>
      <c r="Q780" s="139">
        <f t="shared" si="27"/>
        <v>0.52548330404217924</v>
      </c>
    </row>
    <row r="781" spans="1:17" s="30" customFormat="1" ht="14.45" customHeight="1" x14ac:dyDescent="0.25">
      <c r="A781" s="65">
        <v>559</v>
      </c>
      <c r="B781" s="66">
        <v>323</v>
      </c>
      <c r="C781" s="67" t="s">
        <v>126</v>
      </c>
      <c r="D781" s="140">
        <f t="shared" si="28"/>
        <v>18</v>
      </c>
      <c r="E781" s="141">
        <v>55</v>
      </c>
      <c r="F781" s="141">
        <v>16</v>
      </c>
      <c r="G781" s="141">
        <v>5</v>
      </c>
      <c r="H781" s="141">
        <v>37</v>
      </c>
      <c r="I781" s="141">
        <v>34</v>
      </c>
      <c r="J781" s="141">
        <v>0</v>
      </c>
      <c r="K781" s="141">
        <v>16</v>
      </c>
      <c r="L781" s="141">
        <v>5</v>
      </c>
      <c r="M781" s="141">
        <v>0</v>
      </c>
      <c r="N781" s="141">
        <v>4</v>
      </c>
      <c r="O781" s="141">
        <v>172</v>
      </c>
      <c r="P781" s="141">
        <v>508</v>
      </c>
      <c r="Q781" s="142">
        <f t="shared" si="27"/>
        <v>0.33858267716535434</v>
      </c>
    </row>
    <row r="782" spans="1:17" s="30" customFormat="1" ht="14.45" customHeight="1" x14ac:dyDescent="0.25">
      <c r="A782" s="71">
        <v>560</v>
      </c>
      <c r="B782" s="72">
        <v>323</v>
      </c>
      <c r="C782" s="73" t="s">
        <v>128</v>
      </c>
      <c r="D782" s="134">
        <f t="shared" si="28"/>
        <v>10</v>
      </c>
      <c r="E782" s="135">
        <v>45</v>
      </c>
      <c r="F782" s="135">
        <v>6</v>
      </c>
      <c r="G782" s="135">
        <v>4</v>
      </c>
      <c r="H782" s="135">
        <v>35</v>
      </c>
      <c r="I782" s="135">
        <v>26</v>
      </c>
      <c r="J782" s="135">
        <v>1</v>
      </c>
      <c r="K782" s="135">
        <v>33</v>
      </c>
      <c r="L782" s="135">
        <v>4</v>
      </c>
      <c r="M782" s="135">
        <v>0</v>
      </c>
      <c r="N782" s="135">
        <v>3</v>
      </c>
      <c r="O782" s="135">
        <v>157</v>
      </c>
      <c r="P782" s="135">
        <v>508</v>
      </c>
      <c r="Q782" s="136">
        <f t="shared" si="27"/>
        <v>0.30905511811023623</v>
      </c>
    </row>
    <row r="783" spans="1:17" s="30" customFormat="1" ht="14.45" customHeight="1" x14ac:dyDescent="0.25">
      <c r="A783" s="65">
        <v>561</v>
      </c>
      <c r="B783" s="66">
        <v>323</v>
      </c>
      <c r="C783" s="67" t="s">
        <v>129</v>
      </c>
      <c r="D783" s="140">
        <f t="shared" si="28"/>
        <v>4</v>
      </c>
      <c r="E783" s="141">
        <v>46</v>
      </c>
      <c r="F783" s="141">
        <v>11</v>
      </c>
      <c r="G783" s="141">
        <v>3</v>
      </c>
      <c r="H783" s="141">
        <v>36</v>
      </c>
      <c r="I783" s="141">
        <v>42</v>
      </c>
      <c r="J783" s="141">
        <v>1</v>
      </c>
      <c r="K783" s="141">
        <v>22</v>
      </c>
      <c r="L783" s="141">
        <v>3</v>
      </c>
      <c r="M783" s="141">
        <v>0</v>
      </c>
      <c r="N783" s="141">
        <v>8</v>
      </c>
      <c r="O783" s="141">
        <v>172</v>
      </c>
      <c r="P783" s="141">
        <v>507</v>
      </c>
      <c r="Q783" s="142">
        <f t="shared" ref="Q783:Q846" si="29">O783/P783</f>
        <v>0.33925049309664695</v>
      </c>
    </row>
    <row r="784" spans="1:17" s="30" customFormat="1" ht="14.45" customHeight="1" x14ac:dyDescent="0.25">
      <c r="A784" s="59" t="s">
        <v>260</v>
      </c>
      <c r="B784" s="60">
        <v>323</v>
      </c>
      <c r="C784" s="61" t="s">
        <v>12</v>
      </c>
      <c r="D784" s="137">
        <f t="shared" si="28"/>
        <v>38</v>
      </c>
      <c r="E784" s="138">
        <v>146</v>
      </c>
      <c r="F784" s="138">
        <v>33</v>
      </c>
      <c r="G784" s="138">
        <v>12</v>
      </c>
      <c r="H784" s="138">
        <v>108</v>
      </c>
      <c r="I784" s="138">
        <v>102</v>
      </c>
      <c r="J784" s="138">
        <v>2</v>
      </c>
      <c r="K784" s="138">
        <v>71</v>
      </c>
      <c r="L784" s="138">
        <v>12</v>
      </c>
      <c r="M784" s="138">
        <v>0</v>
      </c>
      <c r="N784" s="138">
        <v>15</v>
      </c>
      <c r="O784" s="138">
        <v>501</v>
      </c>
      <c r="P784" s="138">
        <v>1523</v>
      </c>
      <c r="Q784" s="139">
        <f t="shared" si="29"/>
        <v>0.32895600787918583</v>
      </c>
    </row>
    <row r="785" spans="1:17" s="30" customFormat="1" ht="14.45" customHeight="1" x14ac:dyDescent="0.25">
      <c r="A785" s="65">
        <v>562</v>
      </c>
      <c r="B785" s="66">
        <v>324</v>
      </c>
      <c r="C785" s="67" t="s">
        <v>126</v>
      </c>
      <c r="D785" s="140">
        <f t="shared" si="28"/>
        <v>57</v>
      </c>
      <c r="E785" s="141">
        <v>113</v>
      </c>
      <c r="F785" s="141">
        <v>24</v>
      </c>
      <c r="G785" s="141">
        <v>6</v>
      </c>
      <c r="H785" s="141">
        <v>36</v>
      </c>
      <c r="I785" s="141">
        <v>56</v>
      </c>
      <c r="J785" s="141">
        <v>2</v>
      </c>
      <c r="K785" s="141">
        <v>22</v>
      </c>
      <c r="L785" s="141">
        <v>8</v>
      </c>
      <c r="M785" s="141">
        <v>0</v>
      </c>
      <c r="N785" s="141">
        <v>4</v>
      </c>
      <c r="O785" s="141">
        <v>271</v>
      </c>
      <c r="P785" s="141">
        <v>615</v>
      </c>
      <c r="Q785" s="142">
        <f t="shared" si="29"/>
        <v>0.44065040650406506</v>
      </c>
    </row>
    <row r="786" spans="1:17" s="30" customFormat="1" ht="14.45" customHeight="1" x14ac:dyDescent="0.25">
      <c r="A786" s="71">
        <v>563</v>
      </c>
      <c r="B786" s="72">
        <v>324</v>
      </c>
      <c r="C786" s="73" t="s">
        <v>128</v>
      </c>
      <c r="D786" s="134">
        <f t="shared" si="28"/>
        <v>29</v>
      </c>
      <c r="E786" s="135">
        <v>98</v>
      </c>
      <c r="F786" s="135">
        <v>21</v>
      </c>
      <c r="G786" s="135">
        <v>7</v>
      </c>
      <c r="H786" s="135">
        <v>44</v>
      </c>
      <c r="I786" s="135">
        <v>69</v>
      </c>
      <c r="J786" s="135">
        <v>1</v>
      </c>
      <c r="K786" s="135">
        <v>22</v>
      </c>
      <c r="L786" s="135">
        <v>4</v>
      </c>
      <c r="M786" s="135">
        <v>0</v>
      </c>
      <c r="N786" s="135">
        <v>5</v>
      </c>
      <c r="O786" s="135">
        <v>271</v>
      </c>
      <c r="P786" s="135">
        <v>614</v>
      </c>
      <c r="Q786" s="136">
        <f t="shared" si="29"/>
        <v>0.44136807817589574</v>
      </c>
    </row>
    <row r="787" spans="1:17" s="30" customFormat="1" ht="14.45" customHeight="1" x14ac:dyDescent="0.25">
      <c r="A787" s="59" t="s">
        <v>260</v>
      </c>
      <c r="B787" s="60">
        <v>324</v>
      </c>
      <c r="C787" s="61" t="s">
        <v>11</v>
      </c>
      <c r="D787" s="137">
        <f t="shared" si="28"/>
        <v>86</v>
      </c>
      <c r="E787" s="138">
        <v>211</v>
      </c>
      <c r="F787" s="138">
        <v>45</v>
      </c>
      <c r="G787" s="138">
        <v>13</v>
      </c>
      <c r="H787" s="138">
        <v>80</v>
      </c>
      <c r="I787" s="138">
        <v>125</v>
      </c>
      <c r="J787" s="138">
        <v>3</v>
      </c>
      <c r="K787" s="138">
        <v>44</v>
      </c>
      <c r="L787" s="138">
        <v>12</v>
      </c>
      <c r="M787" s="138">
        <v>0</v>
      </c>
      <c r="N787" s="138">
        <v>9</v>
      </c>
      <c r="O787" s="138">
        <v>542</v>
      </c>
      <c r="P787" s="138">
        <v>1229</v>
      </c>
      <c r="Q787" s="139">
        <f t="shared" si="29"/>
        <v>0.44100895036615134</v>
      </c>
    </row>
    <row r="788" spans="1:17" s="30" customFormat="1" ht="14.45" customHeight="1" x14ac:dyDescent="0.25">
      <c r="A788" s="71">
        <v>564</v>
      </c>
      <c r="B788" s="72">
        <v>325</v>
      </c>
      <c r="C788" s="73" t="s">
        <v>126</v>
      </c>
      <c r="D788" s="134">
        <f t="shared" si="28"/>
        <v>57</v>
      </c>
      <c r="E788" s="135">
        <v>111</v>
      </c>
      <c r="F788" s="135">
        <v>25</v>
      </c>
      <c r="G788" s="135">
        <v>5</v>
      </c>
      <c r="H788" s="135">
        <v>41</v>
      </c>
      <c r="I788" s="135">
        <v>54</v>
      </c>
      <c r="J788" s="135">
        <v>1</v>
      </c>
      <c r="K788" s="135">
        <v>22</v>
      </c>
      <c r="L788" s="135">
        <v>6</v>
      </c>
      <c r="M788" s="135">
        <v>0</v>
      </c>
      <c r="N788" s="135">
        <v>10</v>
      </c>
      <c r="O788" s="135">
        <v>275</v>
      </c>
      <c r="P788" s="135">
        <v>610</v>
      </c>
      <c r="Q788" s="136">
        <f t="shared" si="29"/>
        <v>0.45081967213114754</v>
      </c>
    </row>
    <row r="789" spans="1:17" s="30" customFormat="1" ht="14.45" customHeight="1" x14ac:dyDescent="0.25">
      <c r="A789" s="65">
        <v>565</v>
      </c>
      <c r="B789" s="66">
        <v>325</v>
      </c>
      <c r="C789" s="67" t="s">
        <v>128</v>
      </c>
      <c r="D789" s="140">
        <f t="shared" si="28"/>
        <v>49</v>
      </c>
      <c r="E789" s="141">
        <v>102</v>
      </c>
      <c r="F789" s="141">
        <v>20</v>
      </c>
      <c r="G789" s="141">
        <v>11</v>
      </c>
      <c r="H789" s="141">
        <v>53</v>
      </c>
      <c r="I789" s="141">
        <v>52</v>
      </c>
      <c r="J789" s="141">
        <v>1</v>
      </c>
      <c r="K789" s="141">
        <v>18</v>
      </c>
      <c r="L789" s="141">
        <v>7</v>
      </c>
      <c r="M789" s="141">
        <v>0</v>
      </c>
      <c r="N789" s="141">
        <v>10</v>
      </c>
      <c r="O789" s="141">
        <v>274</v>
      </c>
      <c r="P789" s="141">
        <v>609</v>
      </c>
      <c r="Q789" s="142">
        <f t="shared" si="29"/>
        <v>0.44991789819376027</v>
      </c>
    </row>
    <row r="790" spans="1:17" s="30" customFormat="1" ht="14.45" customHeight="1" x14ac:dyDescent="0.25">
      <c r="A790" s="71">
        <v>566</v>
      </c>
      <c r="B790" s="72">
        <v>325</v>
      </c>
      <c r="C790" s="73" t="s">
        <v>129</v>
      </c>
      <c r="D790" s="134">
        <f t="shared" si="28"/>
        <v>17</v>
      </c>
      <c r="E790" s="135">
        <v>83</v>
      </c>
      <c r="F790" s="135">
        <v>16</v>
      </c>
      <c r="G790" s="135">
        <v>9</v>
      </c>
      <c r="H790" s="135">
        <v>48</v>
      </c>
      <c r="I790" s="135">
        <v>66</v>
      </c>
      <c r="J790" s="135">
        <v>1</v>
      </c>
      <c r="K790" s="135">
        <v>20</v>
      </c>
      <c r="L790" s="135">
        <v>2</v>
      </c>
      <c r="M790" s="135">
        <v>0</v>
      </c>
      <c r="N790" s="135">
        <v>9</v>
      </c>
      <c r="O790" s="135">
        <v>254</v>
      </c>
      <c r="P790" s="135">
        <v>609</v>
      </c>
      <c r="Q790" s="136">
        <f t="shared" si="29"/>
        <v>0.41707717569786534</v>
      </c>
    </row>
    <row r="791" spans="1:17" s="30" customFormat="1" ht="14.45" customHeight="1" x14ac:dyDescent="0.25">
      <c r="A791" s="77" t="s">
        <v>260</v>
      </c>
      <c r="B791" s="78">
        <v>325</v>
      </c>
      <c r="C791" s="79" t="s">
        <v>12</v>
      </c>
      <c r="D791" s="143">
        <f t="shared" si="28"/>
        <v>124</v>
      </c>
      <c r="E791" s="144">
        <v>296</v>
      </c>
      <c r="F791" s="144">
        <v>61</v>
      </c>
      <c r="G791" s="144">
        <v>25</v>
      </c>
      <c r="H791" s="144">
        <v>142</v>
      </c>
      <c r="I791" s="144">
        <v>172</v>
      </c>
      <c r="J791" s="144">
        <v>3</v>
      </c>
      <c r="K791" s="144">
        <v>60</v>
      </c>
      <c r="L791" s="144">
        <v>15</v>
      </c>
      <c r="M791" s="145">
        <v>0</v>
      </c>
      <c r="N791" s="144">
        <v>29</v>
      </c>
      <c r="O791" s="145">
        <v>803</v>
      </c>
      <c r="P791" s="145">
        <v>1828</v>
      </c>
      <c r="Q791" s="146">
        <f t="shared" si="29"/>
        <v>0.43927789934354483</v>
      </c>
    </row>
    <row r="792" spans="1:17" s="30" customFormat="1" ht="15.95" customHeight="1" x14ac:dyDescent="0.25">
      <c r="A792" s="104">
        <v>567</v>
      </c>
      <c r="B792" s="105">
        <v>326</v>
      </c>
      <c r="C792" s="106" t="s">
        <v>126</v>
      </c>
      <c r="D792" s="134">
        <f t="shared" si="28"/>
        <v>14</v>
      </c>
      <c r="E792" s="135">
        <v>54</v>
      </c>
      <c r="F792" s="135">
        <v>17</v>
      </c>
      <c r="G792" s="135">
        <v>4</v>
      </c>
      <c r="H792" s="135">
        <v>34</v>
      </c>
      <c r="I792" s="135">
        <v>40</v>
      </c>
      <c r="J792" s="135">
        <v>1</v>
      </c>
      <c r="K792" s="135">
        <v>19</v>
      </c>
      <c r="L792" s="135">
        <v>2</v>
      </c>
      <c r="M792" s="147">
        <v>0</v>
      </c>
      <c r="N792" s="135">
        <v>4</v>
      </c>
      <c r="O792" s="147">
        <v>175</v>
      </c>
      <c r="P792" s="147">
        <v>413</v>
      </c>
      <c r="Q792" s="148">
        <f t="shared" si="29"/>
        <v>0.42372881355932202</v>
      </c>
    </row>
    <row r="793" spans="1:17" s="30" customFormat="1" ht="15.95" customHeight="1" x14ac:dyDescent="0.25">
      <c r="A793" s="65">
        <v>568</v>
      </c>
      <c r="B793" s="66">
        <v>326</v>
      </c>
      <c r="C793" s="67" t="s">
        <v>128</v>
      </c>
      <c r="D793" s="140">
        <f t="shared" si="28"/>
        <v>16</v>
      </c>
      <c r="E793" s="141">
        <v>60</v>
      </c>
      <c r="F793" s="141">
        <v>17</v>
      </c>
      <c r="G793" s="141">
        <v>3</v>
      </c>
      <c r="H793" s="141">
        <v>44</v>
      </c>
      <c r="I793" s="141">
        <v>27</v>
      </c>
      <c r="J793" s="141">
        <v>1</v>
      </c>
      <c r="K793" s="141">
        <v>23</v>
      </c>
      <c r="L793" s="141">
        <v>4</v>
      </c>
      <c r="M793" s="141">
        <v>1</v>
      </c>
      <c r="N793" s="141">
        <v>5</v>
      </c>
      <c r="O793" s="141">
        <v>185</v>
      </c>
      <c r="P793" s="141">
        <v>412</v>
      </c>
      <c r="Q793" s="142">
        <f t="shared" si="29"/>
        <v>0.44902912621359226</v>
      </c>
    </row>
    <row r="794" spans="1:17" s="30" customFormat="1" ht="15.95" customHeight="1" x14ac:dyDescent="0.25">
      <c r="A794" s="59" t="s">
        <v>260</v>
      </c>
      <c r="B794" s="60">
        <v>326</v>
      </c>
      <c r="C794" s="61" t="s">
        <v>11</v>
      </c>
      <c r="D794" s="137">
        <f t="shared" si="28"/>
        <v>36</v>
      </c>
      <c r="E794" s="138">
        <v>114</v>
      </c>
      <c r="F794" s="138">
        <v>34</v>
      </c>
      <c r="G794" s="138">
        <v>7</v>
      </c>
      <c r="H794" s="138">
        <v>78</v>
      </c>
      <c r="I794" s="138">
        <v>67</v>
      </c>
      <c r="J794" s="138">
        <v>2</v>
      </c>
      <c r="K794" s="138">
        <v>42</v>
      </c>
      <c r="L794" s="138">
        <v>6</v>
      </c>
      <c r="M794" s="138">
        <v>1</v>
      </c>
      <c r="N794" s="138">
        <v>9</v>
      </c>
      <c r="O794" s="138">
        <v>360</v>
      </c>
      <c r="P794" s="138">
        <v>825</v>
      </c>
      <c r="Q794" s="139">
        <f t="shared" si="29"/>
        <v>0.43636363636363634</v>
      </c>
    </row>
    <row r="795" spans="1:17" s="30" customFormat="1" ht="15.95" customHeight="1" x14ac:dyDescent="0.25">
      <c r="A795" s="65">
        <v>569</v>
      </c>
      <c r="B795" s="66">
        <v>327</v>
      </c>
      <c r="C795" s="67" t="s">
        <v>126</v>
      </c>
      <c r="D795" s="140">
        <f t="shared" si="28"/>
        <v>1</v>
      </c>
      <c r="E795" s="141">
        <v>85</v>
      </c>
      <c r="F795" s="141">
        <v>16</v>
      </c>
      <c r="G795" s="141">
        <v>4</v>
      </c>
      <c r="H795" s="141">
        <v>86</v>
      </c>
      <c r="I795" s="141">
        <v>40</v>
      </c>
      <c r="J795" s="141">
        <v>3</v>
      </c>
      <c r="K795" s="141">
        <v>15</v>
      </c>
      <c r="L795" s="141">
        <v>10</v>
      </c>
      <c r="M795" s="141">
        <v>0</v>
      </c>
      <c r="N795" s="141">
        <v>14</v>
      </c>
      <c r="O795" s="141">
        <v>273</v>
      </c>
      <c r="P795" s="141">
        <v>598</v>
      </c>
      <c r="Q795" s="142">
        <f t="shared" si="29"/>
        <v>0.45652173913043476</v>
      </c>
    </row>
    <row r="796" spans="1:17" s="30" customFormat="1" ht="15.95" customHeight="1" x14ac:dyDescent="0.25">
      <c r="A796" s="71">
        <v>570</v>
      </c>
      <c r="B796" s="72">
        <v>327</v>
      </c>
      <c r="C796" s="73" t="s">
        <v>128</v>
      </c>
      <c r="D796" s="134">
        <f t="shared" si="28"/>
        <v>3</v>
      </c>
      <c r="E796" s="135">
        <v>74</v>
      </c>
      <c r="F796" s="135">
        <v>12</v>
      </c>
      <c r="G796" s="135">
        <v>6</v>
      </c>
      <c r="H796" s="135">
        <v>77</v>
      </c>
      <c r="I796" s="135">
        <v>55</v>
      </c>
      <c r="J796" s="135">
        <v>2</v>
      </c>
      <c r="K796" s="135">
        <v>28</v>
      </c>
      <c r="L796" s="135">
        <v>6</v>
      </c>
      <c r="M796" s="135">
        <v>0</v>
      </c>
      <c r="N796" s="135">
        <v>4</v>
      </c>
      <c r="O796" s="135">
        <v>264</v>
      </c>
      <c r="P796" s="135">
        <v>597</v>
      </c>
      <c r="Q796" s="136">
        <f t="shared" si="29"/>
        <v>0.44221105527638194</v>
      </c>
    </row>
    <row r="797" spans="1:17" s="30" customFormat="1" ht="15.95" customHeight="1" x14ac:dyDescent="0.25">
      <c r="A797" s="65">
        <v>571</v>
      </c>
      <c r="B797" s="66">
        <v>327</v>
      </c>
      <c r="C797" s="67" t="s">
        <v>129</v>
      </c>
      <c r="D797" s="140">
        <f t="shared" si="28"/>
        <v>12</v>
      </c>
      <c r="E797" s="141">
        <v>79</v>
      </c>
      <c r="F797" s="141">
        <v>18</v>
      </c>
      <c r="G797" s="141">
        <v>4</v>
      </c>
      <c r="H797" s="141">
        <v>91</v>
      </c>
      <c r="I797" s="141">
        <v>59</v>
      </c>
      <c r="J797" s="141">
        <v>2</v>
      </c>
      <c r="K797" s="141">
        <v>14</v>
      </c>
      <c r="L797" s="141">
        <v>12</v>
      </c>
      <c r="M797" s="141">
        <v>0</v>
      </c>
      <c r="N797" s="141">
        <v>5</v>
      </c>
      <c r="O797" s="141">
        <v>284</v>
      </c>
      <c r="P797" s="141">
        <v>597</v>
      </c>
      <c r="Q797" s="142">
        <f t="shared" si="29"/>
        <v>0.47571189279731996</v>
      </c>
    </row>
    <row r="798" spans="1:17" s="30" customFormat="1" ht="15.95" customHeight="1" x14ac:dyDescent="0.25">
      <c r="A798" s="59" t="s">
        <v>260</v>
      </c>
      <c r="B798" s="60">
        <v>327</v>
      </c>
      <c r="C798" s="61" t="s">
        <v>12</v>
      </c>
      <c r="D798" s="137">
        <f t="shared" si="28"/>
        <v>16</v>
      </c>
      <c r="E798" s="138">
        <v>238</v>
      </c>
      <c r="F798" s="138">
        <v>46</v>
      </c>
      <c r="G798" s="138">
        <v>14</v>
      </c>
      <c r="H798" s="138">
        <v>254</v>
      </c>
      <c r="I798" s="138">
        <v>154</v>
      </c>
      <c r="J798" s="138">
        <v>7</v>
      </c>
      <c r="K798" s="138">
        <v>57</v>
      </c>
      <c r="L798" s="138">
        <v>28</v>
      </c>
      <c r="M798" s="138">
        <v>0</v>
      </c>
      <c r="N798" s="138">
        <v>23</v>
      </c>
      <c r="O798" s="138">
        <v>821</v>
      </c>
      <c r="P798" s="138">
        <v>1792</v>
      </c>
      <c r="Q798" s="139">
        <f t="shared" si="29"/>
        <v>0.45814732142857145</v>
      </c>
    </row>
    <row r="799" spans="1:17" s="30" customFormat="1" ht="15.95" customHeight="1" x14ac:dyDescent="0.25">
      <c r="A799" s="65">
        <v>572</v>
      </c>
      <c r="B799" s="66">
        <v>328</v>
      </c>
      <c r="C799" s="67" t="s">
        <v>126</v>
      </c>
      <c r="D799" s="140">
        <f t="shared" si="28"/>
        <v>15</v>
      </c>
      <c r="E799" s="141">
        <v>99</v>
      </c>
      <c r="F799" s="141">
        <v>26</v>
      </c>
      <c r="G799" s="141">
        <v>8</v>
      </c>
      <c r="H799" s="141">
        <v>57</v>
      </c>
      <c r="I799" s="141">
        <v>84</v>
      </c>
      <c r="J799" s="141">
        <v>1</v>
      </c>
      <c r="K799" s="141">
        <v>36</v>
      </c>
      <c r="L799" s="141">
        <v>9</v>
      </c>
      <c r="M799" s="141">
        <v>0</v>
      </c>
      <c r="N799" s="141">
        <v>3</v>
      </c>
      <c r="O799" s="141">
        <v>323</v>
      </c>
      <c r="P799" s="141">
        <v>727</v>
      </c>
      <c r="Q799" s="142">
        <f t="shared" si="29"/>
        <v>0.44429160935350759</v>
      </c>
    </row>
    <row r="800" spans="1:17" s="30" customFormat="1" ht="15.95" customHeight="1" x14ac:dyDescent="0.25">
      <c r="A800" s="71">
        <v>573</v>
      </c>
      <c r="B800" s="72">
        <v>328</v>
      </c>
      <c r="C800" s="73" t="s">
        <v>128</v>
      </c>
      <c r="D800" s="134">
        <f t="shared" si="28"/>
        <v>35</v>
      </c>
      <c r="E800" s="135">
        <v>102</v>
      </c>
      <c r="F800" s="135">
        <v>21</v>
      </c>
      <c r="G800" s="135">
        <v>7</v>
      </c>
      <c r="H800" s="135">
        <v>64</v>
      </c>
      <c r="I800" s="135">
        <v>67</v>
      </c>
      <c r="J800" s="135">
        <v>0</v>
      </c>
      <c r="K800" s="135">
        <v>21</v>
      </c>
      <c r="L800" s="135">
        <v>10</v>
      </c>
      <c r="M800" s="135">
        <v>1</v>
      </c>
      <c r="N800" s="135">
        <v>10</v>
      </c>
      <c r="O800" s="135">
        <v>303</v>
      </c>
      <c r="P800" s="135">
        <v>726</v>
      </c>
      <c r="Q800" s="136">
        <f t="shared" si="29"/>
        <v>0.41735537190082644</v>
      </c>
    </row>
    <row r="801" spans="1:17" s="30" customFormat="1" ht="15.95" customHeight="1" x14ac:dyDescent="0.25">
      <c r="A801" s="59" t="s">
        <v>260</v>
      </c>
      <c r="B801" s="60">
        <v>328</v>
      </c>
      <c r="C801" s="61" t="s">
        <v>11</v>
      </c>
      <c r="D801" s="137">
        <f t="shared" si="28"/>
        <v>50</v>
      </c>
      <c r="E801" s="138">
        <v>201</v>
      </c>
      <c r="F801" s="138">
        <v>47</v>
      </c>
      <c r="G801" s="138">
        <v>15</v>
      </c>
      <c r="H801" s="138">
        <v>121</v>
      </c>
      <c r="I801" s="138">
        <v>151</v>
      </c>
      <c r="J801" s="138">
        <v>1</v>
      </c>
      <c r="K801" s="138">
        <v>57</v>
      </c>
      <c r="L801" s="138">
        <v>19</v>
      </c>
      <c r="M801" s="138">
        <v>1</v>
      </c>
      <c r="N801" s="138">
        <v>13</v>
      </c>
      <c r="O801" s="138">
        <v>626</v>
      </c>
      <c r="P801" s="138">
        <v>1453</v>
      </c>
      <c r="Q801" s="139">
        <f t="shared" si="29"/>
        <v>0.43083275980729524</v>
      </c>
    </row>
    <row r="802" spans="1:17" s="30" customFormat="1" ht="15.95" customHeight="1" x14ac:dyDescent="0.25">
      <c r="A802" s="71">
        <v>574</v>
      </c>
      <c r="B802" s="72">
        <v>329</v>
      </c>
      <c r="C802" s="73" t="s">
        <v>126</v>
      </c>
      <c r="D802" s="134">
        <f t="shared" si="28"/>
        <v>38</v>
      </c>
      <c r="E802" s="135">
        <v>88</v>
      </c>
      <c r="F802" s="135">
        <v>23</v>
      </c>
      <c r="G802" s="135">
        <v>3</v>
      </c>
      <c r="H802" s="135">
        <v>33</v>
      </c>
      <c r="I802" s="135">
        <v>50</v>
      </c>
      <c r="J802" s="135">
        <v>3</v>
      </c>
      <c r="K802" s="135">
        <v>28</v>
      </c>
      <c r="L802" s="135">
        <v>2</v>
      </c>
      <c r="M802" s="135">
        <v>0</v>
      </c>
      <c r="N802" s="135">
        <v>5</v>
      </c>
      <c r="O802" s="135">
        <v>235</v>
      </c>
      <c r="P802" s="135">
        <v>498</v>
      </c>
      <c r="Q802" s="136">
        <f t="shared" si="29"/>
        <v>0.4718875502008032</v>
      </c>
    </row>
    <row r="803" spans="1:17" s="30" customFormat="1" ht="15.95" customHeight="1" x14ac:dyDescent="0.25">
      <c r="A803" s="65">
        <v>575</v>
      </c>
      <c r="B803" s="66">
        <v>329</v>
      </c>
      <c r="C803" s="67" t="s">
        <v>128</v>
      </c>
      <c r="D803" s="140">
        <f t="shared" si="28"/>
        <v>16</v>
      </c>
      <c r="E803" s="141">
        <v>74</v>
      </c>
      <c r="F803" s="141">
        <v>35</v>
      </c>
      <c r="G803" s="141">
        <v>4</v>
      </c>
      <c r="H803" s="141">
        <v>31</v>
      </c>
      <c r="I803" s="141">
        <v>58</v>
      </c>
      <c r="J803" s="141">
        <v>1</v>
      </c>
      <c r="K803" s="141">
        <v>31</v>
      </c>
      <c r="L803" s="141">
        <v>12</v>
      </c>
      <c r="M803" s="141">
        <v>0</v>
      </c>
      <c r="N803" s="141">
        <v>5</v>
      </c>
      <c r="O803" s="141">
        <v>251</v>
      </c>
      <c r="P803" s="141">
        <v>498</v>
      </c>
      <c r="Q803" s="142">
        <f t="shared" si="29"/>
        <v>0.50401606425702816</v>
      </c>
    </row>
    <row r="804" spans="1:17" s="30" customFormat="1" ht="15.95" customHeight="1" x14ac:dyDescent="0.25">
      <c r="A804" s="59" t="s">
        <v>260</v>
      </c>
      <c r="B804" s="60">
        <v>329</v>
      </c>
      <c r="C804" s="61" t="s">
        <v>11</v>
      </c>
      <c r="D804" s="137">
        <f t="shared" si="28"/>
        <v>54</v>
      </c>
      <c r="E804" s="138">
        <v>162</v>
      </c>
      <c r="F804" s="138">
        <v>58</v>
      </c>
      <c r="G804" s="138">
        <v>7</v>
      </c>
      <c r="H804" s="138">
        <v>64</v>
      </c>
      <c r="I804" s="138">
        <v>108</v>
      </c>
      <c r="J804" s="138">
        <v>4</v>
      </c>
      <c r="K804" s="138">
        <v>59</v>
      </c>
      <c r="L804" s="138">
        <v>14</v>
      </c>
      <c r="M804" s="138">
        <v>0</v>
      </c>
      <c r="N804" s="138">
        <v>10</v>
      </c>
      <c r="O804" s="138">
        <v>486</v>
      </c>
      <c r="P804" s="138">
        <v>996</v>
      </c>
      <c r="Q804" s="139">
        <f t="shared" si="29"/>
        <v>0.48795180722891568</v>
      </c>
    </row>
    <row r="805" spans="1:17" s="30" customFormat="1" ht="15.95" customHeight="1" x14ac:dyDescent="0.25">
      <c r="A805" s="65">
        <v>576</v>
      </c>
      <c r="B805" s="66">
        <v>330</v>
      </c>
      <c r="C805" s="67" t="s">
        <v>126</v>
      </c>
      <c r="D805" s="140">
        <f t="shared" si="28"/>
        <v>88</v>
      </c>
      <c r="E805" s="141">
        <v>152</v>
      </c>
      <c r="F805" s="141">
        <v>22</v>
      </c>
      <c r="G805" s="141">
        <v>10</v>
      </c>
      <c r="H805" s="141">
        <v>27</v>
      </c>
      <c r="I805" s="141">
        <v>64</v>
      </c>
      <c r="J805" s="141">
        <v>1</v>
      </c>
      <c r="K805" s="141">
        <v>19</v>
      </c>
      <c r="L805" s="141">
        <v>12</v>
      </c>
      <c r="M805" s="141">
        <v>0</v>
      </c>
      <c r="N805" s="141">
        <v>9</v>
      </c>
      <c r="O805" s="141">
        <v>316</v>
      </c>
      <c r="P805" s="141">
        <v>609</v>
      </c>
      <c r="Q805" s="142">
        <f t="shared" si="29"/>
        <v>0.51888341543513961</v>
      </c>
    </row>
    <row r="806" spans="1:17" s="30" customFormat="1" ht="15.95" customHeight="1" x14ac:dyDescent="0.25">
      <c r="A806" s="71">
        <v>577</v>
      </c>
      <c r="B806" s="72">
        <v>330</v>
      </c>
      <c r="C806" s="73" t="s">
        <v>128</v>
      </c>
      <c r="D806" s="134">
        <f t="shared" si="28"/>
        <v>83</v>
      </c>
      <c r="E806" s="135">
        <v>140</v>
      </c>
      <c r="F806" s="135">
        <v>20</v>
      </c>
      <c r="G806" s="135">
        <v>9</v>
      </c>
      <c r="H806" s="135">
        <v>43</v>
      </c>
      <c r="I806" s="135">
        <v>57</v>
      </c>
      <c r="J806" s="135">
        <v>4</v>
      </c>
      <c r="K806" s="135">
        <v>20</v>
      </c>
      <c r="L806" s="135">
        <v>10</v>
      </c>
      <c r="M806" s="135">
        <v>0</v>
      </c>
      <c r="N806" s="135">
        <v>5</v>
      </c>
      <c r="O806" s="135">
        <v>308</v>
      </c>
      <c r="P806" s="135">
        <v>608</v>
      </c>
      <c r="Q806" s="136">
        <f t="shared" si="29"/>
        <v>0.50657894736842102</v>
      </c>
    </row>
    <row r="807" spans="1:17" s="30" customFormat="1" ht="15.95" customHeight="1" x14ac:dyDescent="0.25">
      <c r="A807" s="59" t="s">
        <v>260</v>
      </c>
      <c r="B807" s="60">
        <v>330</v>
      </c>
      <c r="C807" s="61" t="s">
        <v>11</v>
      </c>
      <c r="D807" s="137">
        <f t="shared" si="28"/>
        <v>171</v>
      </c>
      <c r="E807" s="138">
        <v>292</v>
      </c>
      <c r="F807" s="138">
        <v>42</v>
      </c>
      <c r="G807" s="138">
        <v>19</v>
      </c>
      <c r="H807" s="138">
        <v>70</v>
      </c>
      <c r="I807" s="138">
        <v>121</v>
      </c>
      <c r="J807" s="138">
        <v>5</v>
      </c>
      <c r="K807" s="138">
        <v>39</v>
      </c>
      <c r="L807" s="138">
        <v>22</v>
      </c>
      <c r="M807" s="138">
        <v>0</v>
      </c>
      <c r="N807" s="138">
        <v>14</v>
      </c>
      <c r="O807" s="138">
        <v>624</v>
      </c>
      <c r="P807" s="138">
        <v>1217</v>
      </c>
      <c r="Q807" s="139">
        <f t="shared" si="29"/>
        <v>0.51273623664749379</v>
      </c>
    </row>
    <row r="808" spans="1:17" s="30" customFormat="1" ht="15.95" customHeight="1" x14ac:dyDescent="0.25">
      <c r="A808" s="71">
        <v>578</v>
      </c>
      <c r="B808" s="72">
        <v>331</v>
      </c>
      <c r="C808" s="73" t="s">
        <v>126</v>
      </c>
      <c r="D808" s="134">
        <f t="shared" si="28"/>
        <v>61</v>
      </c>
      <c r="E808" s="135">
        <v>122</v>
      </c>
      <c r="F808" s="135">
        <v>15</v>
      </c>
      <c r="G808" s="135">
        <v>9</v>
      </c>
      <c r="H808" s="135">
        <v>27</v>
      </c>
      <c r="I808" s="135">
        <v>61</v>
      </c>
      <c r="J808" s="135">
        <v>3</v>
      </c>
      <c r="K808" s="135">
        <v>47</v>
      </c>
      <c r="L808" s="135">
        <v>9</v>
      </c>
      <c r="M808" s="135">
        <v>0</v>
      </c>
      <c r="N808" s="135">
        <v>6</v>
      </c>
      <c r="O808" s="135">
        <v>299</v>
      </c>
      <c r="P808" s="135">
        <v>591</v>
      </c>
      <c r="Q808" s="136">
        <f t="shared" si="29"/>
        <v>0.50592216582064298</v>
      </c>
    </row>
    <row r="809" spans="1:17" s="30" customFormat="1" ht="15.95" customHeight="1" x14ac:dyDescent="0.25">
      <c r="A809" s="65">
        <v>579</v>
      </c>
      <c r="B809" s="66">
        <v>331</v>
      </c>
      <c r="C809" s="67" t="s">
        <v>128</v>
      </c>
      <c r="D809" s="140">
        <f t="shared" si="28"/>
        <v>56</v>
      </c>
      <c r="E809" s="141">
        <v>116</v>
      </c>
      <c r="F809" s="141">
        <v>23</v>
      </c>
      <c r="G809" s="141">
        <v>10</v>
      </c>
      <c r="H809" s="141">
        <v>33</v>
      </c>
      <c r="I809" s="141">
        <v>60</v>
      </c>
      <c r="J809" s="141">
        <v>1</v>
      </c>
      <c r="K809" s="141">
        <v>27</v>
      </c>
      <c r="L809" s="141">
        <v>6</v>
      </c>
      <c r="M809" s="141">
        <v>0</v>
      </c>
      <c r="N809" s="141">
        <v>5</v>
      </c>
      <c r="O809" s="141">
        <v>281</v>
      </c>
      <c r="P809" s="141">
        <v>591</v>
      </c>
      <c r="Q809" s="142">
        <f t="shared" si="29"/>
        <v>0.47546531302876482</v>
      </c>
    </row>
    <row r="810" spans="1:17" s="30" customFormat="1" ht="15.95" customHeight="1" x14ac:dyDescent="0.25">
      <c r="A810" s="71">
        <v>580</v>
      </c>
      <c r="B810" s="72">
        <v>331</v>
      </c>
      <c r="C810" s="73" t="s">
        <v>129</v>
      </c>
      <c r="D810" s="134">
        <f t="shared" si="28"/>
        <v>38</v>
      </c>
      <c r="E810" s="135">
        <v>104</v>
      </c>
      <c r="F810" s="135">
        <v>14</v>
      </c>
      <c r="G810" s="135">
        <v>3</v>
      </c>
      <c r="H810" s="135">
        <v>38</v>
      </c>
      <c r="I810" s="135">
        <v>66</v>
      </c>
      <c r="J810" s="135">
        <v>2</v>
      </c>
      <c r="K810" s="135">
        <v>41</v>
      </c>
      <c r="L810" s="135">
        <v>7</v>
      </c>
      <c r="M810" s="135">
        <v>0</v>
      </c>
      <c r="N810" s="135">
        <v>4</v>
      </c>
      <c r="O810" s="135">
        <v>279</v>
      </c>
      <c r="P810" s="135">
        <v>591</v>
      </c>
      <c r="Q810" s="136">
        <f t="shared" si="29"/>
        <v>0.4720812182741117</v>
      </c>
    </row>
    <row r="811" spans="1:17" s="30" customFormat="1" ht="15.6" customHeight="1" x14ac:dyDescent="0.25">
      <c r="A811" s="59" t="s">
        <v>260</v>
      </c>
      <c r="B811" s="60">
        <v>331</v>
      </c>
      <c r="C811" s="61" t="s">
        <v>12</v>
      </c>
      <c r="D811" s="137">
        <f t="shared" si="28"/>
        <v>155</v>
      </c>
      <c r="E811" s="138">
        <v>342</v>
      </c>
      <c r="F811" s="138">
        <v>52</v>
      </c>
      <c r="G811" s="138">
        <v>22</v>
      </c>
      <c r="H811" s="138">
        <v>98</v>
      </c>
      <c r="I811" s="138">
        <v>187</v>
      </c>
      <c r="J811" s="138">
        <v>6</v>
      </c>
      <c r="K811" s="138">
        <v>115</v>
      </c>
      <c r="L811" s="138">
        <v>22</v>
      </c>
      <c r="M811" s="138">
        <v>0</v>
      </c>
      <c r="N811" s="138">
        <v>15</v>
      </c>
      <c r="O811" s="138">
        <v>859</v>
      </c>
      <c r="P811" s="138">
        <v>1773</v>
      </c>
      <c r="Q811" s="139">
        <f t="shared" si="29"/>
        <v>0.4844895657078398</v>
      </c>
    </row>
    <row r="812" spans="1:17" s="30" customFormat="1" ht="15.6" customHeight="1" x14ac:dyDescent="0.25">
      <c r="A812" s="71">
        <v>581</v>
      </c>
      <c r="B812" s="72">
        <v>332</v>
      </c>
      <c r="C812" s="73" t="s">
        <v>126</v>
      </c>
      <c r="D812" s="134">
        <f t="shared" si="28"/>
        <v>37</v>
      </c>
      <c r="E812" s="135">
        <v>89</v>
      </c>
      <c r="F812" s="135">
        <v>35</v>
      </c>
      <c r="G812" s="135">
        <v>8</v>
      </c>
      <c r="H812" s="135">
        <v>37</v>
      </c>
      <c r="I812" s="135">
        <v>52</v>
      </c>
      <c r="J812" s="135">
        <v>3</v>
      </c>
      <c r="K812" s="135">
        <v>22</v>
      </c>
      <c r="L812" s="135">
        <v>5</v>
      </c>
      <c r="M812" s="135">
        <v>0</v>
      </c>
      <c r="N812" s="135">
        <v>6</v>
      </c>
      <c r="O812" s="135">
        <v>257</v>
      </c>
      <c r="P812" s="135">
        <v>742</v>
      </c>
      <c r="Q812" s="136">
        <f t="shared" si="29"/>
        <v>0.34636118598382748</v>
      </c>
    </row>
    <row r="813" spans="1:17" s="30" customFormat="1" ht="15.6" customHeight="1" x14ac:dyDescent="0.25">
      <c r="A813" s="65">
        <v>582</v>
      </c>
      <c r="B813" s="66">
        <v>332</v>
      </c>
      <c r="C813" s="67" t="s">
        <v>128</v>
      </c>
      <c r="D813" s="140">
        <f t="shared" si="28"/>
        <v>30</v>
      </c>
      <c r="E813" s="141">
        <v>85</v>
      </c>
      <c r="F813" s="141">
        <v>40</v>
      </c>
      <c r="G813" s="141">
        <v>5</v>
      </c>
      <c r="H813" s="141">
        <v>33</v>
      </c>
      <c r="I813" s="141">
        <v>55</v>
      </c>
      <c r="J813" s="141">
        <v>1</v>
      </c>
      <c r="K813" s="141">
        <v>28</v>
      </c>
      <c r="L813" s="141">
        <v>5</v>
      </c>
      <c r="M813" s="141">
        <v>1</v>
      </c>
      <c r="N813" s="141">
        <v>10</v>
      </c>
      <c r="O813" s="141">
        <v>263</v>
      </c>
      <c r="P813" s="141">
        <v>741</v>
      </c>
      <c r="Q813" s="142">
        <f t="shared" si="29"/>
        <v>0.35492577597840758</v>
      </c>
    </row>
    <row r="814" spans="1:17" s="30" customFormat="1" ht="15.6" customHeight="1" x14ac:dyDescent="0.25">
      <c r="A814" s="59" t="s">
        <v>260</v>
      </c>
      <c r="B814" s="60">
        <v>332</v>
      </c>
      <c r="C814" s="61" t="s">
        <v>11</v>
      </c>
      <c r="D814" s="137">
        <f t="shared" si="28"/>
        <v>67</v>
      </c>
      <c r="E814" s="138">
        <v>174</v>
      </c>
      <c r="F814" s="138">
        <v>75</v>
      </c>
      <c r="G814" s="138">
        <v>13</v>
      </c>
      <c r="H814" s="138">
        <v>70</v>
      </c>
      <c r="I814" s="138">
        <v>107</v>
      </c>
      <c r="J814" s="138">
        <v>4</v>
      </c>
      <c r="K814" s="138">
        <v>50</v>
      </c>
      <c r="L814" s="138">
        <v>10</v>
      </c>
      <c r="M814" s="138">
        <v>1</v>
      </c>
      <c r="N814" s="138">
        <v>16</v>
      </c>
      <c r="O814" s="138">
        <v>520</v>
      </c>
      <c r="P814" s="138">
        <v>1483</v>
      </c>
      <c r="Q814" s="139">
        <f t="shared" si="29"/>
        <v>0.35064059339177345</v>
      </c>
    </row>
    <row r="815" spans="1:17" s="30" customFormat="1" ht="15.6" customHeight="1" x14ac:dyDescent="0.25">
      <c r="A815" s="65">
        <v>583</v>
      </c>
      <c r="B815" s="66">
        <v>333</v>
      </c>
      <c r="C815" s="67" t="s">
        <v>126</v>
      </c>
      <c r="D815" s="140">
        <f t="shared" si="28"/>
        <v>22</v>
      </c>
      <c r="E815" s="141">
        <v>61</v>
      </c>
      <c r="F815" s="141">
        <v>18</v>
      </c>
      <c r="G815" s="141">
        <v>7</v>
      </c>
      <c r="H815" s="141">
        <v>34</v>
      </c>
      <c r="I815" s="141">
        <v>83</v>
      </c>
      <c r="J815" s="141">
        <v>0</v>
      </c>
      <c r="K815" s="141">
        <v>19</v>
      </c>
      <c r="L815" s="141">
        <v>5</v>
      </c>
      <c r="M815" s="141">
        <v>0</v>
      </c>
      <c r="N815" s="141">
        <v>6</v>
      </c>
      <c r="O815" s="141">
        <v>233</v>
      </c>
      <c r="P815" s="141">
        <v>593</v>
      </c>
      <c r="Q815" s="142">
        <f t="shared" si="29"/>
        <v>0.39291736930860033</v>
      </c>
    </row>
    <row r="816" spans="1:17" s="30" customFormat="1" ht="15.6" customHeight="1" x14ac:dyDescent="0.25">
      <c r="A816" s="71">
        <v>584</v>
      </c>
      <c r="B816" s="72">
        <v>333</v>
      </c>
      <c r="C816" s="73" t="s">
        <v>128</v>
      </c>
      <c r="D816" s="134">
        <f t="shared" si="28"/>
        <v>16</v>
      </c>
      <c r="E816" s="135">
        <v>79</v>
      </c>
      <c r="F816" s="135">
        <v>21</v>
      </c>
      <c r="G816" s="135">
        <v>5</v>
      </c>
      <c r="H816" s="135">
        <v>32</v>
      </c>
      <c r="I816" s="135">
        <v>95</v>
      </c>
      <c r="J816" s="135">
        <v>2</v>
      </c>
      <c r="K816" s="135">
        <v>17</v>
      </c>
      <c r="L816" s="135">
        <v>2</v>
      </c>
      <c r="M816" s="135">
        <v>0</v>
      </c>
      <c r="N816" s="135">
        <v>6</v>
      </c>
      <c r="O816" s="135">
        <v>259</v>
      </c>
      <c r="P816" s="135">
        <v>592</v>
      </c>
      <c r="Q816" s="136">
        <f t="shared" si="29"/>
        <v>0.4375</v>
      </c>
    </row>
    <row r="817" spans="1:17" s="30" customFormat="1" ht="15.6" customHeight="1" x14ac:dyDescent="0.25">
      <c r="A817" s="59" t="s">
        <v>260</v>
      </c>
      <c r="B817" s="60">
        <v>333</v>
      </c>
      <c r="C817" s="61" t="s">
        <v>11</v>
      </c>
      <c r="D817" s="137">
        <f t="shared" si="28"/>
        <v>38</v>
      </c>
      <c r="E817" s="138">
        <v>140</v>
      </c>
      <c r="F817" s="138">
        <v>39</v>
      </c>
      <c r="G817" s="138">
        <v>12</v>
      </c>
      <c r="H817" s="138">
        <v>66</v>
      </c>
      <c r="I817" s="138">
        <v>178</v>
      </c>
      <c r="J817" s="138">
        <v>2</v>
      </c>
      <c r="K817" s="138">
        <v>36</v>
      </c>
      <c r="L817" s="138">
        <v>7</v>
      </c>
      <c r="M817" s="138">
        <v>0</v>
      </c>
      <c r="N817" s="138">
        <v>12</v>
      </c>
      <c r="O817" s="138">
        <v>492</v>
      </c>
      <c r="P817" s="138">
        <v>1185</v>
      </c>
      <c r="Q817" s="139">
        <f t="shared" si="29"/>
        <v>0.41518987341772151</v>
      </c>
    </row>
    <row r="818" spans="1:17" s="30" customFormat="1" ht="15.6" customHeight="1" x14ac:dyDescent="0.25">
      <c r="A818" s="71">
        <v>585</v>
      </c>
      <c r="B818" s="72">
        <v>334</v>
      </c>
      <c r="C818" s="73" t="s">
        <v>126</v>
      </c>
      <c r="D818" s="134">
        <f t="shared" si="28"/>
        <v>25</v>
      </c>
      <c r="E818" s="135">
        <v>69</v>
      </c>
      <c r="F818" s="135">
        <v>23</v>
      </c>
      <c r="G818" s="135">
        <v>2</v>
      </c>
      <c r="H818" s="135">
        <v>36</v>
      </c>
      <c r="I818" s="135">
        <v>44</v>
      </c>
      <c r="J818" s="135">
        <v>3</v>
      </c>
      <c r="K818" s="135">
        <v>29</v>
      </c>
      <c r="L818" s="135">
        <v>4</v>
      </c>
      <c r="M818" s="135">
        <v>0</v>
      </c>
      <c r="N818" s="135">
        <v>8</v>
      </c>
      <c r="O818" s="135">
        <v>218</v>
      </c>
      <c r="P818" s="135">
        <v>568</v>
      </c>
      <c r="Q818" s="136">
        <f t="shared" si="29"/>
        <v>0.38380281690140844</v>
      </c>
    </row>
    <row r="819" spans="1:17" s="30" customFormat="1" ht="15.6" customHeight="1" x14ac:dyDescent="0.25">
      <c r="A819" s="65">
        <v>586</v>
      </c>
      <c r="B819" s="66">
        <v>334</v>
      </c>
      <c r="C819" s="67" t="s">
        <v>128</v>
      </c>
      <c r="D819" s="140">
        <f t="shared" si="28"/>
        <v>30</v>
      </c>
      <c r="E819" s="141">
        <v>71</v>
      </c>
      <c r="F819" s="141">
        <v>15</v>
      </c>
      <c r="G819" s="141">
        <v>5</v>
      </c>
      <c r="H819" s="141">
        <v>41</v>
      </c>
      <c r="I819" s="141">
        <v>37</v>
      </c>
      <c r="J819" s="141">
        <v>3</v>
      </c>
      <c r="K819" s="141">
        <v>15</v>
      </c>
      <c r="L819" s="141">
        <v>8</v>
      </c>
      <c r="M819" s="141">
        <v>0</v>
      </c>
      <c r="N819" s="141">
        <v>0</v>
      </c>
      <c r="O819" s="141">
        <v>195</v>
      </c>
      <c r="P819" s="141">
        <v>567</v>
      </c>
      <c r="Q819" s="142">
        <f t="shared" si="29"/>
        <v>0.3439153439153439</v>
      </c>
    </row>
    <row r="820" spans="1:17" s="30" customFormat="1" ht="15.6" customHeight="1" x14ac:dyDescent="0.25">
      <c r="A820" s="59" t="s">
        <v>260</v>
      </c>
      <c r="B820" s="60">
        <v>334</v>
      </c>
      <c r="C820" s="61" t="s">
        <v>11</v>
      </c>
      <c r="D820" s="137">
        <f t="shared" si="28"/>
        <v>59</v>
      </c>
      <c r="E820" s="138">
        <v>140</v>
      </c>
      <c r="F820" s="138">
        <v>38</v>
      </c>
      <c r="G820" s="138">
        <v>7</v>
      </c>
      <c r="H820" s="138">
        <v>77</v>
      </c>
      <c r="I820" s="138">
        <v>81</v>
      </c>
      <c r="J820" s="138">
        <v>6</v>
      </c>
      <c r="K820" s="138">
        <v>44</v>
      </c>
      <c r="L820" s="138">
        <v>12</v>
      </c>
      <c r="M820" s="138">
        <v>0</v>
      </c>
      <c r="N820" s="138">
        <v>8</v>
      </c>
      <c r="O820" s="138">
        <v>413</v>
      </c>
      <c r="P820" s="138">
        <v>1135</v>
      </c>
      <c r="Q820" s="139">
        <f t="shared" si="29"/>
        <v>0.36387665198237884</v>
      </c>
    </row>
    <row r="821" spans="1:17" s="30" customFormat="1" ht="15.6" customHeight="1" x14ac:dyDescent="0.25">
      <c r="A821" s="65">
        <v>587</v>
      </c>
      <c r="B821" s="66">
        <v>335</v>
      </c>
      <c r="C821" s="67" t="s">
        <v>126</v>
      </c>
      <c r="D821" s="140">
        <f t="shared" si="28"/>
        <v>30</v>
      </c>
      <c r="E821" s="141">
        <v>55</v>
      </c>
      <c r="F821" s="141">
        <v>33</v>
      </c>
      <c r="G821" s="141">
        <v>4</v>
      </c>
      <c r="H821" s="141">
        <v>31</v>
      </c>
      <c r="I821" s="141">
        <v>85</v>
      </c>
      <c r="J821" s="141">
        <v>0</v>
      </c>
      <c r="K821" s="141">
        <v>21</v>
      </c>
      <c r="L821" s="141">
        <v>3</v>
      </c>
      <c r="M821" s="141">
        <v>0</v>
      </c>
      <c r="N821" s="141">
        <v>7</v>
      </c>
      <c r="O821" s="141">
        <v>239</v>
      </c>
      <c r="P821" s="141">
        <v>668</v>
      </c>
      <c r="Q821" s="142">
        <f t="shared" si="29"/>
        <v>0.35778443113772457</v>
      </c>
    </row>
    <row r="822" spans="1:17" s="30" customFormat="1" ht="15.6" customHeight="1" x14ac:dyDescent="0.25">
      <c r="A822" s="71">
        <v>588</v>
      </c>
      <c r="B822" s="72">
        <v>335</v>
      </c>
      <c r="C822" s="73" t="s">
        <v>128</v>
      </c>
      <c r="D822" s="134">
        <f t="shared" si="28"/>
        <v>26</v>
      </c>
      <c r="E822" s="135">
        <v>64</v>
      </c>
      <c r="F822" s="135">
        <v>32</v>
      </c>
      <c r="G822" s="135">
        <v>3</v>
      </c>
      <c r="H822" s="135">
        <v>31</v>
      </c>
      <c r="I822" s="135">
        <v>90</v>
      </c>
      <c r="J822" s="135">
        <v>0</v>
      </c>
      <c r="K822" s="135">
        <v>14</v>
      </c>
      <c r="L822" s="135">
        <v>5</v>
      </c>
      <c r="M822" s="135">
        <v>0</v>
      </c>
      <c r="N822" s="135">
        <v>6</v>
      </c>
      <c r="O822" s="135">
        <v>245</v>
      </c>
      <c r="P822" s="135">
        <v>668</v>
      </c>
      <c r="Q822" s="136">
        <f t="shared" si="29"/>
        <v>0.36676646706586824</v>
      </c>
    </row>
    <row r="823" spans="1:17" s="30" customFormat="1" ht="15.6" customHeight="1" x14ac:dyDescent="0.25">
      <c r="A823" s="59" t="s">
        <v>260</v>
      </c>
      <c r="B823" s="60">
        <v>335</v>
      </c>
      <c r="C823" s="61" t="s">
        <v>11</v>
      </c>
      <c r="D823" s="137">
        <f t="shared" si="28"/>
        <v>56</v>
      </c>
      <c r="E823" s="138">
        <v>119</v>
      </c>
      <c r="F823" s="138">
        <v>65</v>
      </c>
      <c r="G823" s="138">
        <v>7</v>
      </c>
      <c r="H823" s="138">
        <v>62</v>
      </c>
      <c r="I823" s="138">
        <v>175</v>
      </c>
      <c r="J823" s="138">
        <v>0</v>
      </c>
      <c r="K823" s="138">
        <v>35</v>
      </c>
      <c r="L823" s="138">
        <v>8</v>
      </c>
      <c r="M823" s="138">
        <v>0</v>
      </c>
      <c r="N823" s="138">
        <v>13</v>
      </c>
      <c r="O823" s="138">
        <v>484</v>
      </c>
      <c r="P823" s="138">
        <v>1336</v>
      </c>
      <c r="Q823" s="139">
        <f t="shared" si="29"/>
        <v>0.36227544910179643</v>
      </c>
    </row>
    <row r="824" spans="1:17" s="30" customFormat="1" ht="15.6" customHeight="1" x14ac:dyDescent="0.25">
      <c r="A824" s="71">
        <v>589</v>
      </c>
      <c r="B824" s="72">
        <v>336</v>
      </c>
      <c r="C824" s="73" t="s">
        <v>126</v>
      </c>
      <c r="D824" s="134">
        <f t="shared" si="28"/>
        <v>6</v>
      </c>
      <c r="E824" s="135">
        <v>73</v>
      </c>
      <c r="F824" s="135">
        <v>28</v>
      </c>
      <c r="G824" s="135">
        <v>7</v>
      </c>
      <c r="H824" s="135">
        <v>45</v>
      </c>
      <c r="I824" s="135">
        <v>67</v>
      </c>
      <c r="J824" s="135">
        <v>2</v>
      </c>
      <c r="K824" s="135">
        <v>27</v>
      </c>
      <c r="L824" s="135">
        <v>7</v>
      </c>
      <c r="M824" s="135">
        <v>0</v>
      </c>
      <c r="N824" s="135">
        <v>1</v>
      </c>
      <c r="O824" s="135">
        <v>257</v>
      </c>
      <c r="P824" s="135">
        <v>692</v>
      </c>
      <c r="Q824" s="136">
        <f t="shared" si="29"/>
        <v>0.37138728323699421</v>
      </c>
    </row>
    <row r="825" spans="1:17" s="30" customFormat="1" ht="15.6" customHeight="1" x14ac:dyDescent="0.25">
      <c r="A825" s="65">
        <v>590</v>
      </c>
      <c r="B825" s="66">
        <v>336</v>
      </c>
      <c r="C825" s="67" t="s">
        <v>128</v>
      </c>
      <c r="D825" s="140">
        <f t="shared" si="28"/>
        <v>2</v>
      </c>
      <c r="E825" s="141">
        <v>70</v>
      </c>
      <c r="F825" s="141">
        <v>32</v>
      </c>
      <c r="G825" s="141">
        <v>6</v>
      </c>
      <c r="H825" s="141">
        <v>34</v>
      </c>
      <c r="I825" s="141">
        <v>68</v>
      </c>
      <c r="J825" s="141">
        <v>0</v>
      </c>
      <c r="K825" s="141">
        <v>34</v>
      </c>
      <c r="L825" s="141">
        <v>8</v>
      </c>
      <c r="M825" s="141">
        <v>0</v>
      </c>
      <c r="N825" s="141">
        <v>13</v>
      </c>
      <c r="O825" s="141">
        <v>265</v>
      </c>
      <c r="P825" s="141">
        <v>692</v>
      </c>
      <c r="Q825" s="142">
        <f t="shared" si="29"/>
        <v>0.38294797687861271</v>
      </c>
    </row>
    <row r="826" spans="1:17" s="30" customFormat="1" ht="15.6" customHeight="1" x14ac:dyDescent="0.25">
      <c r="A826" s="59" t="s">
        <v>260</v>
      </c>
      <c r="B826" s="60">
        <v>336</v>
      </c>
      <c r="C826" s="61" t="s">
        <v>11</v>
      </c>
      <c r="D826" s="137">
        <f t="shared" si="28"/>
        <v>8</v>
      </c>
      <c r="E826" s="138">
        <v>143</v>
      </c>
      <c r="F826" s="138">
        <v>60</v>
      </c>
      <c r="G826" s="138">
        <v>13</v>
      </c>
      <c r="H826" s="138">
        <v>79</v>
      </c>
      <c r="I826" s="138">
        <v>135</v>
      </c>
      <c r="J826" s="138">
        <v>2</v>
      </c>
      <c r="K826" s="138">
        <v>61</v>
      </c>
      <c r="L826" s="138">
        <v>15</v>
      </c>
      <c r="M826" s="138">
        <v>0</v>
      </c>
      <c r="N826" s="138">
        <v>14</v>
      </c>
      <c r="O826" s="138">
        <v>522</v>
      </c>
      <c r="P826" s="138">
        <v>1384</v>
      </c>
      <c r="Q826" s="139">
        <f t="shared" si="29"/>
        <v>0.37716763005780346</v>
      </c>
    </row>
    <row r="827" spans="1:17" s="30" customFormat="1" ht="15.6" customHeight="1" x14ac:dyDescent="0.25">
      <c r="A827" s="65">
        <v>591</v>
      </c>
      <c r="B827" s="66">
        <v>337</v>
      </c>
      <c r="C827" s="67" t="s">
        <v>126</v>
      </c>
      <c r="D827" s="140">
        <f t="shared" si="28"/>
        <v>26</v>
      </c>
      <c r="E827" s="141">
        <v>50</v>
      </c>
      <c r="F827" s="141">
        <v>9</v>
      </c>
      <c r="G827" s="141">
        <v>3</v>
      </c>
      <c r="H827" s="141">
        <v>76</v>
      </c>
      <c r="I827" s="141">
        <v>46</v>
      </c>
      <c r="J827" s="141">
        <v>1</v>
      </c>
      <c r="K827" s="141">
        <v>23</v>
      </c>
      <c r="L827" s="141">
        <v>2</v>
      </c>
      <c r="M827" s="141">
        <v>0</v>
      </c>
      <c r="N827" s="141">
        <v>3</v>
      </c>
      <c r="O827" s="141">
        <v>213</v>
      </c>
      <c r="P827" s="141">
        <v>554</v>
      </c>
      <c r="Q827" s="142">
        <f t="shared" si="29"/>
        <v>0.3844765342960289</v>
      </c>
    </row>
    <row r="828" spans="1:17" s="30" customFormat="1" ht="15.6" customHeight="1" x14ac:dyDescent="0.25">
      <c r="A828" s="71">
        <v>592</v>
      </c>
      <c r="B828" s="72">
        <v>337</v>
      </c>
      <c r="C828" s="73" t="s">
        <v>128</v>
      </c>
      <c r="D828" s="134">
        <f t="shared" si="28"/>
        <v>15</v>
      </c>
      <c r="E828" s="135">
        <v>60</v>
      </c>
      <c r="F828" s="135">
        <v>10</v>
      </c>
      <c r="G828" s="135">
        <v>0</v>
      </c>
      <c r="H828" s="135">
        <v>45</v>
      </c>
      <c r="I828" s="135">
        <v>42</v>
      </c>
      <c r="J828" s="135">
        <v>1</v>
      </c>
      <c r="K828" s="135">
        <v>29</v>
      </c>
      <c r="L828" s="135">
        <v>1</v>
      </c>
      <c r="M828" s="135">
        <v>0</v>
      </c>
      <c r="N828" s="135">
        <v>7</v>
      </c>
      <c r="O828" s="135">
        <v>195</v>
      </c>
      <c r="P828" s="135">
        <v>553</v>
      </c>
      <c r="Q828" s="136">
        <f t="shared" si="29"/>
        <v>0.35262206148282099</v>
      </c>
    </row>
    <row r="829" spans="1:17" s="30" customFormat="1" ht="15.6" customHeight="1" x14ac:dyDescent="0.25">
      <c r="A829" s="59" t="s">
        <v>260</v>
      </c>
      <c r="B829" s="60">
        <v>337</v>
      </c>
      <c r="C829" s="61" t="s">
        <v>11</v>
      </c>
      <c r="D829" s="137">
        <f t="shared" si="28"/>
        <v>11</v>
      </c>
      <c r="E829" s="138">
        <v>110</v>
      </c>
      <c r="F829" s="138">
        <v>19</v>
      </c>
      <c r="G829" s="138">
        <v>3</v>
      </c>
      <c r="H829" s="138">
        <v>121</v>
      </c>
      <c r="I829" s="138">
        <v>88</v>
      </c>
      <c r="J829" s="138">
        <v>2</v>
      </c>
      <c r="K829" s="138">
        <v>52</v>
      </c>
      <c r="L829" s="138">
        <v>3</v>
      </c>
      <c r="M829" s="138">
        <v>0</v>
      </c>
      <c r="N829" s="138">
        <v>10</v>
      </c>
      <c r="O829" s="138">
        <v>408</v>
      </c>
      <c r="P829" s="138">
        <v>1107</v>
      </c>
      <c r="Q829" s="139">
        <f t="shared" si="29"/>
        <v>0.36856368563685638</v>
      </c>
    </row>
    <row r="830" spans="1:17" s="30" customFormat="1" ht="15.6" customHeight="1" x14ac:dyDescent="0.25">
      <c r="A830" s="71">
        <v>593</v>
      </c>
      <c r="B830" s="72">
        <v>338</v>
      </c>
      <c r="C830" s="73" t="s">
        <v>126</v>
      </c>
      <c r="D830" s="134">
        <f t="shared" si="28"/>
        <v>31</v>
      </c>
      <c r="E830" s="135">
        <v>85</v>
      </c>
      <c r="F830" s="135">
        <v>18</v>
      </c>
      <c r="G830" s="135">
        <v>4</v>
      </c>
      <c r="H830" s="135">
        <v>54</v>
      </c>
      <c r="I830" s="135">
        <v>43</v>
      </c>
      <c r="J830" s="135">
        <v>1</v>
      </c>
      <c r="K830" s="135">
        <v>21</v>
      </c>
      <c r="L830" s="135">
        <v>11</v>
      </c>
      <c r="M830" s="135">
        <v>0</v>
      </c>
      <c r="N830" s="135">
        <v>8</v>
      </c>
      <c r="O830" s="135">
        <v>245</v>
      </c>
      <c r="P830" s="135">
        <v>522</v>
      </c>
      <c r="Q830" s="136">
        <f t="shared" si="29"/>
        <v>0.46934865900383144</v>
      </c>
    </row>
    <row r="831" spans="1:17" s="30" customFormat="1" ht="15.6" customHeight="1" x14ac:dyDescent="0.25">
      <c r="A831" s="65">
        <v>594</v>
      </c>
      <c r="B831" s="66">
        <v>338</v>
      </c>
      <c r="C831" s="67" t="s">
        <v>128</v>
      </c>
      <c r="D831" s="140">
        <f t="shared" si="28"/>
        <v>44</v>
      </c>
      <c r="E831" s="141">
        <v>101</v>
      </c>
      <c r="F831" s="141">
        <v>19</v>
      </c>
      <c r="G831" s="141">
        <v>3</v>
      </c>
      <c r="H831" s="141">
        <v>40</v>
      </c>
      <c r="I831" s="141">
        <v>57</v>
      </c>
      <c r="J831" s="141">
        <v>1</v>
      </c>
      <c r="K831" s="141">
        <v>19</v>
      </c>
      <c r="L831" s="141">
        <v>1</v>
      </c>
      <c r="M831" s="141">
        <v>0</v>
      </c>
      <c r="N831" s="141">
        <v>2</v>
      </c>
      <c r="O831" s="141">
        <v>243</v>
      </c>
      <c r="P831" s="141">
        <v>522</v>
      </c>
      <c r="Q831" s="142">
        <f t="shared" si="29"/>
        <v>0.46551724137931033</v>
      </c>
    </row>
    <row r="832" spans="1:17" s="30" customFormat="1" ht="15.6" customHeight="1" x14ac:dyDescent="0.25">
      <c r="A832" s="71">
        <v>595</v>
      </c>
      <c r="B832" s="72">
        <v>338</v>
      </c>
      <c r="C832" s="73" t="s">
        <v>129</v>
      </c>
      <c r="D832" s="134">
        <f t="shared" si="28"/>
        <v>48</v>
      </c>
      <c r="E832" s="135">
        <v>98</v>
      </c>
      <c r="F832" s="135">
        <v>21</v>
      </c>
      <c r="G832" s="135">
        <v>3</v>
      </c>
      <c r="H832" s="135">
        <v>50</v>
      </c>
      <c r="I832" s="135">
        <v>50</v>
      </c>
      <c r="J832" s="135">
        <v>0</v>
      </c>
      <c r="K832" s="135">
        <v>15</v>
      </c>
      <c r="L832" s="135">
        <v>8</v>
      </c>
      <c r="M832" s="135">
        <v>0</v>
      </c>
      <c r="N832" s="135">
        <v>4</v>
      </c>
      <c r="O832" s="135">
        <v>249</v>
      </c>
      <c r="P832" s="135">
        <v>522</v>
      </c>
      <c r="Q832" s="136">
        <f t="shared" si="29"/>
        <v>0.47701149425287354</v>
      </c>
    </row>
    <row r="833" spans="1:17" s="30" customFormat="1" ht="15.6" customHeight="1" x14ac:dyDescent="0.25">
      <c r="A833" s="59" t="s">
        <v>260</v>
      </c>
      <c r="B833" s="60">
        <v>338</v>
      </c>
      <c r="C833" s="61" t="s">
        <v>12</v>
      </c>
      <c r="D833" s="137">
        <f t="shared" si="28"/>
        <v>134</v>
      </c>
      <c r="E833" s="138">
        <v>284</v>
      </c>
      <c r="F833" s="138">
        <v>58</v>
      </c>
      <c r="G833" s="138">
        <v>10</v>
      </c>
      <c r="H833" s="138">
        <v>144</v>
      </c>
      <c r="I833" s="138">
        <v>150</v>
      </c>
      <c r="J833" s="138">
        <v>2</v>
      </c>
      <c r="K833" s="138">
        <v>55</v>
      </c>
      <c r="L833" s="138">
        <v>20</v>
      </c>
      <c r="M833" s="138">
        <v>0</v>
      </c>
      <c r="N833" s="138">
        <v>14</v>
      </c>
      <c r="O833" s="138">
        <v>737</v>
      </c>
      <c r="P833" s="138">
        <v>1566</v>
      </c>
      <c r="Q833" s="139">
        <f t="shared" si="29"/>
        <v>0.47062579821200512</v>
      </c>
    </row>
    <row r="834" spans="1:17" s="30" customFormat="1" ht="15.6" customHeight="1" x14ac:dyDescent="0.25">
      <c r="A834" s="71">
        <v>596</v>
      </c>
      <c r="B834" s="72">
        <v>339</v>
      </c>
      <c r="C834" s="73" t="s">
        <v>126</v>
      </c>
      <c r="D834" s="134">
        <f t="shared" si="28"/>
        <v>33</v>
      </c>
      <c r="E834" s="135">
        <v>87</v>
      </c>
      <c r="F834" s="135">
        <v>21</v>
      </c>
      <c r="G834" s="135">
        <v>5</v>
      </c>
      <c r="H834" s="135">
        <v>40</v>
      </c>
      <c r="I834" s="135">
        <v>54</v>
      </c>
      <c r="J834" s="135">
        <v>0</v>
      </c>
      <c r="K834" s="135">
        <v>19</v>
      </c>
      <c r="L834" s="135">
        <v>4</v>
      </c>
      <c r="M834" s="135">
        <v>0</v>
      </c>
      <c r="N834" s="135">
        <v>3</v>
      </c>
      <c r="O834" s="135">
        <v>233</v>
      </c>
      <c r="P834" s="135">
        <v>655</v>
      </c>
      <c r="Q834" s="136">
        <f t="shared" si="29"/>
        <v>0.35572519083969467</v>
      </c>
    </row>
    <row r="835" spans="1:17" s="30" customFormat="1" ht="15.6" customHeight="1" x14ac:dyDescent="0.25">
      <c r="A835" s="65">
        <v>597</v>
      </c>
      <c r="B835" s="66">
        <v>339</v>
      </c>
      <c r="C835" s="67" t="s">
        <v>128</v>
      </c>
      <c r="D835" s="140">
        <f t="shared" si="28"/>
        <v>1</v>
      </c>
      <c r="E835" s="141">
        <v>72</v>
      </c>
      <c r="F835" s="141">
        <v>18</v>
      </c>
      <c r="G835" s="141">
        <v>5</v>
      </c>
      <c r="H835" s="141">
        <v>34</v>
      </c>
      <c r="I835" s="141">
        <v>73</v>
      </c>
      <c r="J835" s="141">
        <v>2</v>
      </c>
      <c r="K835" s="141">
        <v>12</v>
      </c>
      <c r="L835" s="141">
        <v>3</v>
      </c>
      <c r="M835" s="141">
        <v>0</v>
      </c>
      <c r="N835" s="141">
        <v>5</v>
      </c>
      <c r="O835" s="141">
        <v>224</v>
      </c>
      <c r="P835" s="141">
        <v>655</v>
      </c>
      <c r="Q835" s="142">
        <f t="shared" si="29"/>
        <v>0.34198473282442748</v>
      </c>
    </row>
    <row r="836" spans="1:17" s="30" customFormat="1" ht="15.6" customHeight="1" x14ac:dyDescent="0.25">
      <c r="A836" s="71">
        <v>598</v>
      </c>
      <c r="B836" s="72">
        <v>339</v>
      </c>
      <c r="C836" s="73" t="s">
        <v>129</v>
      </c>
      <c r="D836" s="134">
        <f t="shared" si="28"/>
        <v>17</v>
      </c>
      <c r="E836" s="135">
        <v>79</v>
      </c>
      <c r="F836" s="135">
        <v>27</v>
      </c>
      <c r="G836" s="135">
        <v>2</v>
      </c>
      <c r="H836" s="135">
        <v>23</v>
      </c>
      <c r="I836" s="135">
        <v>62</v>
      </c>
      <c r="J836" s="135">
        <v>0</v>
      </c>
      <c r="K836" s="135">
        <v>32</v>
      </c>
      <c r="L836" s="135">
        <v>9</v>
      </c>
      <c r="M836" s="135">
        <v>0</v>
      </c>
      <c r="N836" s="135">
        <v>3</v>
      </c>
      <c r="O836" s="135">
        <v>237</v>
      </c>
      <c r="P836" s="135">
        <v>655</v>
      </c>
      <c r="Q836" s="136">
        <f t="shared" si="29"/>
        <v>0.3618320610687023</v>
      </c>
    </row>
    <row r="837" spans="1:17" s="30" customFormat="1" ht="15.6" customHeight="1" x14ac:dyDescent="0.25">
      <c r="A837" s="65">
        <v>599</v>
      </c>
      <c r="B837" s="66">
        <v>339</v>
      </c>
      <c r="C837" s="67" t="s">
        <v>138</v>
      </c>
      <c r="D837" s="140">
        <f t="shared" si="28"/>
        <v>7</v>
      </c>
      <c r="E837" s="141">
        <v>66</v>
      </c>
      <c r="F837" s="141">
        <v>27</v>
      </c>
      <c r="G837" s="141">
        <v>3</v>
      </c>
      <c r="H837" s="141">
        <v>34</v>
      </c>
      <c r="I837" s="141">
        <v>59</v>
      </c>
      <c r="J837" s="141">
        <v>2</v>
      </c>
      <c r="K837" s="141">
        <v>20</v>
      </c>
      <c r="L837" s="141">
        <v>5</v>
      </c>
      <c r="M837" s="141">
        <v>0</v>
      </c>
      <c r="N837" s="141">
        <v>5</v>
      </c>
      <c r="O837" s="141">
        <v>221</v>
      </c>
      <c r="P837" s="141">
        <v>655</v>
      </c>
      <c r="Q837" s="142">
        <f t="shared" si="29"/>
        <v>0.33740458015267177</v>
      </c>
    </row>
    <row r="838" spans="1:17" s="30" customFormat="1" ht="15.6" customHeight="1" x14ac:dyDescent="0.25">
      <c r="A838" s="71">
        <v>600</v>
      </c>
      <c r="B838" s="72">
        <v>339</v>
      </c>
      <c r="C838" s="73" t="s">
        <v>139</v>
      </c>
      <c r="D838" s="134">
        <f t="shared" si="28"/>
        <v>27</v>
      </c>
      <c r="E838" s="135">
        <v>80</v>
      </c>
      <c r="F838" s="135">
        <v>18</v>
      </c>
      <c r="G838" s="135">
        <v>2</v>
      </c>
      <c r="H838" s="135">
        <v>27</v>
      </c>
      <c r="I838" s="135">
        <v>53</v>
      </c>
      <c r="J838" s="135">
        <v>4</v>
      </c>
      <c r="K838" s="135">
        <v>24</v>
      </c>
      <c r="L838" s="135">
        <v>9</v>
      </c>
      <c r="M838" s="135">
        <v>0</v>
      </c>
      <c r="N838" s="135">
        <v>6</v>
      </c>
      <c r="O838" s="135">
        <v>223</v>
      </c>
      <c r="P838" s="135">
        <v>655</v>
      </c>
      <c r="Q838" s="136">
        <f t="shared" si="29"/>
        <v>0.34045801526717556</v>
      </c>
    </row>
    <row r="839" spans="1:17" s="30" customFormat="1" ht="15.6" customHeight="1" x14ac:dyDescent="0.25">
      <c r="A839" s="65">
        <v>601</v>
      </c>
      <c r="B839" s="66">
        <v>339</v>
      </c>
      <c r="C839" s="67" t="s">
        <v>140</v>
      </c>
      <c r="D839" s="140">
        <f t="shared" si="28"/>
        <v>8</v>
      </c>
      <c r="E839" s="141">
        <v>71</v>
      </c>
      <c r="F839" s="141">
        <v>26</v>
      </c>
      <c r="G839" s="141">
        <v>4</v>
      </c>
      <c r="H839" s="141">
        <v>36</v>
      </c>
      <c r="I839" s="141">
        <v>63</v>
      </c>
      <c r="J839" s="141">
        <v>2</v>
      </c>
      <c r="K839" s="141">
        <v>11</v>
      </c>
      <c r="L839" s="141">
        <v>4</v>
      </c>
      <c r="M839" s="141">
        <v>0</v>
      </c>
      <c r="N839" s="141">
        <v>9</v>
      </c>
      <c r="O839" s="141">
        <v>226</v>
      </c>
      <c r="P839" s="141">
        <v>655</v>
      </c>
      <c r="Q839" s="142">
        <f t="shared" si="29"/>
        <v>0.34503816793893127</v>
      </c>
    </row>
    <row r="840" spans="1:17" s="30" customFormat="1" ht="15.6" customHeight="1" x14ac:dyDescent="0.25">
      <c r="A840" s="77" t="s">
        <v>260</v>
      </c>
      <c r="B840" s="78">
        <v>339</v>
      </c>
      <c r="C840" s="79" t="s">
        <v>15</v>
      </c>
      <c r="D840" s="143">
        <f t="shared" si="28"/>
        <v>91</v>
      </c>
      <c r="E840" s="144">
        <v>455</v>
      </c>
      <c r="F840" s="144">
        <v>137</v>
      </c>
      <c r="G840" s="144">
        <v>21</v>
      </c>
      <c r="H840" s="144">
        <v>194</v>
      </c>
      <c r="I840" s="144">
        <v>364</v>
      </c>
      <c r="J840" s="144">
        <v>10</v>
      </c>
      <c r="K840" s="144">
        <v>118</v>
      </c>
      <c r="L840" s="144">
        <v>34</v>
      </c>
      <c r="M840" s="145">
        <v>0</v>
      </c>
      <c r="N840" s="144">
        <v>31</v>
      </c>
      <c r="O840" s="145">
        <v>1364</v>
      </c>
      <c r="P840" s="145">
        <v>3930</v>
      </c>
      <c r="Q840" s="146">
        <f t="shared" si="29"/>
        <v>0.3470737913486005</v>
      </c>
    </row>
    <row r="841" spans="1:17" s="30" customFormat="1" ht="14.85" customHeight="1" x14ac:dyDescent="0.25">
      <c r="A841" s="53">
        <v>602</v>
      </c>
      <c r="B841" s="54">
        <v>340</v>
      </c>
      <c r="C841" s="55" t="s">
        <v>126</v>
      </c>
      <c r="D841" s="140">
        <f t="shared" ref="D841:D904" si="30">(LARGE(E841:N841,1)-LARGE(E841:N841,2))</f>
        <v>15</v>
      </c>
      <c r="E841" s="141">
        <v>72</v>
      </c>
      <c r="F841" s="141">
        <v>21</v>
      </c>
      <c r="G841" s="141">
        <v>5</v>
      </c>
      <c r="H841" s="141">
        <v>40</v>
      </c>
      <c r="I841" s="141">
        <v>57</v>
      </c>
      <c r="J841" s="141">
        <v>2</v>
      </c>
      <c r="K841" s="141">
        <v>31</v>
      </c>
      <c r="L841" s="141">
        <v>4</v>
      </c>
      <c r="M841" s="132">
        <v>1</v>
      </c>
      <c r="N841" s="141">
        <v>6</v>
      </c>
      <c r="O841" s="132">
        <v>239</v>
      </c>
      <c r="P841" s="132">
        <v>686</v>
      </c>
      <c r="Q841" s="133">
        <f t="shared" si="29"/>
        <v>0.34839650145772594</v>
      </c>
    </row>
    <row r="842" spans="1:17" s="30" customFormat="1" ht="14.85" customHeight="1" x14ac:dyDescent="0.25">
      <c r="A842" s="71">
        <v>603</v>
      </c>
      <c r="B842" s="72">
        <v>340</v>
      </c>
      <c r="C842" s="73" t="s">
        <v>128</v>
      </c>
      <c r="D842" s="134">
        <f t="shared" si="30"/>
        <v>15</v>
      </c>
      <c r="E842" s="135">
        <v>63</v>
      </c>
      <c r="F842" s="135">
        <v>29</v>
      </c>
      <c r="G842" s="135">
        <v>9</v>
      </c>
      <c r="H842" s="135">
        <v>32</v>
      </c>
      <c r="I842" s="135">
        <v>48</v>
      </c>
      <c r="J842" s="135">
        <v>1</v>
      </c>
      <c r="K842" s="135">
        <v>38</v>
      </c>
      <c r="L842" s="135">
        <v>5</v>
      </c>
      <c r="M842" s="135">
        <v>1</v>
      </c>
      <c r="N842" s="135">
        <v>6</v>
      </c>
      <c r="O842" s="135">
        <v>232</v>
      </c>
      <c r="P842" s="135">
        <v>685</v>
      </c>
      <c r="Q842" s="136">
        <f t="shared" si="29"/>
        <v>0.33868613138686132</v>
      </c>
    </row>
    <row r="843" spans="1:17" s="30" customFormat="1" ht="14.85" customHeight="1" x14ac:dyDescent="0.25">
      <c r="A843" s="65">
        <v>604</v>
      </c>
      <c r="B843" s="66">
        <v>340</v>
      </c>
      <c r="C843" s="67" t="s">
        <v>129</v>
      </c>
      <c r="D843" s="140">
        <f t="shared" si="30"/>
        <v>26</v>
      </c>
      <c r="E843" s="141">
        <v>82</v>
      </c>
      <c r="F843" s="141">
        <v>21</v>
      </c>
      <c r="G843" s="141">
        <v>10</v>
      </c>
      <c r="H843" s="141">
        <v>23</v>
      </c>
      <c r="I843" s="141">
        <v>56</v>
      </c>
      <c r="J843" s="141">
        <v>1</v>
      </c>
      <c r="K843" s="141">
        <v>20</v>
      </c>
      <c r="L843" s="141">
        <v>7</v>
      </c>
      <c r="M843" s="141">
        <v>0</v>
      </c>
      <c r="N843" s="141">
        <v>5</v>
      </c>
      <c r="O843" s="141">
        <v>225</v>
      </c>
      <c r="P843" s="141">
        <v>685</v>
      </c>
      <c r="Q843" s="142">
        <f t="shared" si="29"/>
        <v>0.32846715328467152</v>
      </c>
    </row>
    <row r="844" spans="1:17" s="30" customFormat="1" ht="14.85" customHeight="1" x14ac:dyDescent="0.25">
      <c r="A844" s="71">
        <v>605</v>
      </c>
      <c r="B844" s="72">
        <v>340</v>
      </c>
      <c r="C844" s="73" t="s">
        <v>138</v>
      </c>
      <c r="D844" s="134">
        <f t="shared" si="30"/>
        <v>40</v>
      </c>
      <c r="E844" s="135">
        <v>76</v>
      </c>
      <c r="F844" s="135">
        <v>21</v>
      </c>
      <c r="G844" s="135">
        <v>5</v>
      </c>
      <c r="H844" s="135">
        <v>27</v>
      </c>
      <c r="I844" s="135">
        <v>36</v>
      </c>
      <c r="J844" s="135">
        <v>2</v>
      </c>
      <c r="K844" s="135">
        <v>31</v>
      </c>
      <c r="L844" s="135">
        <v>11</v>
      </c>
      <c r="M844" s="135">
        <v>0</v>
      </c>
      <c r="N844" s="135">
        <v>6</v>
      </c>
      <c r="O844" s="135">
        <v>215</v>
      </c>
      <c r="P844" s="135">
        <v>685</v>
      </c>
      <c r="Q844" s="136">
        <f t="shared" si="29"/>
        <v>0.31386861313868614</v>
      </c>
    </row>
    <row r="845" spans="1:17" s="30" customFormat="1" ht="14.85" customHeight="1" x14ac:dyDescent="0.25">
      <c r="A845" s="65">
        <v>606</v>
      </c>
      <c r="B845" s="66">
        <v>340</v>
      </c>
      <c r="C845" s="67" t="s">
        <v>139</v>
      </c>
      <c r="D845" s="140">
        <f t="shared" si="30"/>
        <v>12</v>
      </c>
      <c r="E845" s="141">
        <v>73</v>
      </c>
      <c r="F845" s="141">
        <v>19</v>
      </c>
      <c r="G845" s="141">
        <v>4</v>
      </c>
      <c r="H845" s="141">
        <v>45</v>
      </c>
      <c r="I845" s="141">
        <v>61</v>
      </c>
      <c r="J845" s="141">
        <v>2</v>
      </c>
      <c r="K845" s="141">
        <v>18</v>
      </c>
      <c r="L845" s="141">
        <v>3</v>
      </c>
      <c r="M845" s="141">
        <v>0</v>
      </c>
      <c r="N845" s="141">
        <v>5</v>
      </c>
      <c r="O845" s="141">
        <v>230</v>
      </c>
      <c r="P845" s="141">
        <v>685</v>
      </c>
      <c r="Q845" s="142">
        <f t="shared" si="29"/>
        <v>0.33576642335766421</v>
      </c>
    </row>
    <row r="846" spans="1:17" s="30" customFormat="1" ht="14.85" customHeight="1" x14ac:dyDescent="0.25">
      <c r="A846" s="59" t="s">
        <v>260</v>
      </c>
      <c r="B846" s="60">
        <v>340</v>
      </c>
      <c r="C846" s="61" t="s">
        <v>14</v>
      </c>
      <c r="D846" s="137">
        <f t="shared" si="30"/>
        <v>108</v>
      </c>
      <c r="E846" s="138">
        <v>366</v>
      </c>
      <c r="F846" s="138">
        <v>111</v>
      </c>
      <c r="G846" s="138">
        <v>33</v>
      </c>
      <c r="H846" s="138">
        <v>167</v>
      </c>
      <c r="I846" s="138">
        <v>258</v>
      </c>
      <c r="J846" s="138">
        <v>8</v>
      </c>
      <c r="K846" s="138">
        <v>138</v>
      </c>
      <c r="L846" s="138">
        <v>30</v>
      </c>
      <c r="M846" s="138">
        <v>2</v>
      </c>
      <c r="N846" s="138">
        <v>28</v>
      </c>
      <c r="O846" s="138">
        <v>1141</v>
      </c>
      <c r="P846" s="138">
        <v>3426</v>
      </c>
      <c r="Q846" s="139">
        <f t="shared" si="29"/>
        <v>0.33304144775248101</v>
      </c>
    </row>
    <row r="847" spans="1:17" s="30" customFormat="1" ht="14.85" customHeight="1" x14ac:dyDescent="0.25">
      <c r="A847" s="65">
        <v>607</v>
      </c>
      <c r="B847" s="66">
        <v>341</v>
      </c>
      <c r="C847" s="67" t="s">
        <v>126</v>
      </c>
      <c r="D847" s="140">
        <f t="shared" si="30"/>
        <v>5</v>
      </c>
      <c r="E847" s="141">
        <v>73</v>
      </c>
      <c r="F847" s="141">
        <v>14</v>
      </c>
      <c r="G847" s="141">
        <v>4</v>
      </c>
      <c r="H847" s="141">
        <v>30</v>
      </c>
      <c r="I847" s="141">
        <v>78</v>
      </c>
      <c r="J847" s="141">
        <v>0</v>
      </c>
      <c r="K847" s="141">
        <v>17</v>
      </c>
      <c r="L847" s="141">
        <v>9</v>
      </c>
      <c r="M847" s="141">
        <v>0</v>
      </c>
      <c r="N847" s="141">
        <v>9</v>
      </c>
      <c r="O847" s="141">
        <v>234</v>
      </c>
      <c r="P847" s="141">
        <v>646</v>
      </c>
      <c r="Q847" s="142">
        <f t="shared" ref="Q847:Q867" si="31">O847/P847</f>
        <v>0.36222910216718268</v>
      </c>
    </row>
    <row r="848" spans="1:17" s="30" customFormat="1" ht="14.85" customHeight="1" x14ac:dyDescent="0.25">
      <c r="A848" s="71">
        <v>608</v>
      </c>
      <c r="B848" s="72">
        <v>341</v>
      </c>
      <c r="C848" s="73" t="s">
        <v>128</v>
      </c>
      <c r="D848" s="134">
        <f t="shared" si="30"/>
        <v>16</v>
      </c>
      <c r="E848" s="135">
        <v>72</v>
      </c>
      <c r="F848" s="135">
        <v>17</v>
      </c>
      <c r="G848" s="135">
        <v>7</v>
      </c>
      <c r="H848" s="135">
        <v>33</v>
      </c>
      <c r="I848" s="135">
        <v>56</v>
      </c>
      <c r="J848" s="135">
        <v>2</v>
      </c>
      <c r="K848" s="135">
        <v>13</v>
      </c>
      <c r="L848" s="135">
        <v>5</v>
      </c>
      <c r="M848" s="135">
        <v>0</v>
      </c>
      <c r="N848" s="135">
        <v>7</v>
      </c>
      <c r="O848" s="135">
        <v>212</v>
      </c>
      <c r="P848" s="135">
        <v>645</v>
      </c>
      <c r="Q848" s="136">
        <f t="shared" si="31"/>
        <v>0.32868217054263565</v>
      </c>
    </row>
    <row r="849" spans="1:17" s="30" customFormat="1" ht="14.85" customHeight="1" x14ac:dyDescent="0.25">
      <c r="A849" s="65">
        <v>609</v>
      </c>
      <c r="B849" s="66">
        <v>341</v>
      </c>
      <c r="C849" s="67" t="s">
        <v>129</v>
      </c>
      <c r="D849" s="140">
        <f t="shared" si="30"/>
        <v>16</v>
      </c>
      <c r="E849" s="141">
        <v>70</v>
      </c>
      <c r="F849" s="141">
        <v>16</v>
      </c>
      <c r="G849" s="141">
        <v>7</v>
      </c>
      <c r="H849" s="141">
        <v>42</v>
      </c>
      <c r="I849" s="141">
        <v>54</v>
      </c>
      <c r="J849" s="141">
        <v>2</v>
      </c>
      <c r="K849" s="141">
        <v>18</v>
      </c>
      <c r="L849" s="141">
        <v>3</v>
      </c>
      <c r="M849" s="141">
        <v>0</v>
      </c>
      <c r="N849" s="141">
        <v>7</v>
      </c>
      <c r="O849" s="141">
        <v>219</v>
      </c>
      <c r="P849" s="141">
        <v>645</v>
      </c>
      <c r="Q849" s="142">
        <f t="shared" si="31"/>
        <v>0.33953488372093021</v>
      </c>
    </row>
    <row r="850" spans="1:17" s="30" customFormat="1" ht="14.85" customHeight="1" x14ac:dyDescent="0.25">
      <c r="A850" s="59" t="s">
        <v>260</v>
      </c>
      <c r="B850" s="60">
        <v>341</v>
      </c>
      <c r="C850" s="61" t="s">
        <v>12</v>
      </c>
      <c r="D850" s="137">
        <f t="shared" si="30"/>
        <v>27</v>
      </c>
      <c r="E850" s="138">
        <v>215</v>
      </c>
      <c r="F850" s="138">
        <v>47</v>
      </c>
      <c r="G850" s="138">
        <v>18</v>
      </c>
      <c r="H850" s="138">
        <v>105</v>
      </c>
      <c r="I850" s="138">
        <v>188</v>
      </c>
      <c r="J850" s="138">
        <v>4</v>
      </c>
      <c r="K850" s="138">
        <v>48</v>
      </c>
      <c r="L850" s="138">
        <v>17</v>
      </c>
      <c r="M850" s="138">
        <v>0</v>
      </c>
      <c r="N850" s="138">
        <v>23</v>
      </c>
      <c r="O850" s="138">
        <v>665</v>
      </c>
      <c r="P850" s="138">
        <v>1936</v>
      </c>
      <c r="Q850" s="139">
        <f t="shared" si="31"/>
        <v>0.34349173553719009</v>
      </c>
    </row>
    <row r="851" spans="1:17" s="30" customFormat="1" ht="14.85" customHeight="1" x14ac:dyDescent="0.25">
      <c r="A851" s="65">
        <v>610</v>
      </c>
      <c r="B851" s="66">
        <v>342</v>
      </c>
      <c r="C851" s="67" t="s">
        <v>126</v>
      </c>
      <c r="D851" s="140">
        <f t="shared" si="30"/>
        <v>6</v>
      </c>
      <c r="E851" s="141">
        <v>51</v>
      </c>
      <c r="F851" s="141">
        <v>26</v>
      </c>
      <c r="G851" s="141">
        <v>1</v>
      </c>
      <c r="H851" s="141">
        <v>35</v>
      </c>
      <c r="I851" s="141">
        <v>45</v>
      </c>
      <c r="J851" s="141">
        <v>1</v>
      </c>
      <c r="K851" s="141">
        <v>21</v>
      </c>
      <c r="L851" s="141">
        <v>1</v>
      </c>
      <c r="M851" s="141">
        <v>0</v>
      </c>
      <c r="N851" s="141">
        <v>5</v>
      </c>
      <c r="O851" s="141">
        <v>186</v>
      </c>
      <c r="P851" s="141">
        <v>533</v>
      </c>
      <c r="Q851" s="142">
        <f t="shared" si="31"/>
        <v>0.34896810506566606</v>
      </c>
    </row>
    <row r="852" spans="1:17" s="30" customFormat="1" ht="14.85" customHeight="1" x14ac:dyDescent="0.25">
      <c r="A852" s="71">
        <v>611</v>
      </c>
      <c r="B852" s="72">
        <v>342</v>
      </c>
      <c r="C852" s="73" t="s">
        <v>128</v>
      </c>
      <c r="D852" s="134">
        <f t="shared" si="30"/>
        <v>27</v>
      </c>
      <c r="E852" s="135">
        <v>35</v>
      </c>
      <c r="F852" s="135">
        <v>39</v>
      </c>
      <c r="G852" s="135">
        <v>7</v>
      </c>
      <c r="H852" s="135">
        <v>37</v>
      </c>
      <c r="I852" s="135">
        <v>66</v>
      </c>
      <c r="J852" s="135">
        <v>1</v>
      </c>
      <c r="K852" s="135">
        <v>15</v>
      </c>
      <c r="L852" s="135">
        <v>4</v>
      </c>
      <c r="M852" s="135">
        <v>0</v>
      </c>
      <c r="N852" s="135">
        <v>6</v>
      </c>
      <c r="O852" s="135">
        <v>210</v>
      </c>
      <c r="P852" s="135">
        <v>532</v>
      </c>
      <c r="Q852" s="136">
        <f t="shared" si="31"/>
        <v>0.39473684210526316</v>
      </c>
    </row>
    <row r="853" spans="1:17" s="30" customFormat="1" ht="14.85" customHeight="1" x14ac:dyDescent="0.25">
      <c r="A853" s="59" t="s">
        <v>260</v>
      </c>
      <c r="B853" s="60">
        <v>342</v>
      </c>
      <c r="C853" s="61" t="s">
        <v>11</v>
      </c>
      <c r="D853" s="137">
        <f t="shared" si="30"/>
        <v>25</v>
      </c>
      <c r="E853" s="138">
        <v>86</v>
      </c>
      <c r="F853" s="138">
        <v>65</v>
      </c>
      <c r="G853" s="138">
        <v>8</v>
      </c>
      <c r="H853" s="138">
        <v>72</v>
      </c>
      <c r="I853" s="138">
        <v>111</v>
      </c>
      <c r="J853" s="138">
        <v>2</v>
      </c>
      <c r="K853" s="138">
        <v>36</v>
      </c>
      <c r="L853" s="138">
        <v>5</v>
      </c>
      <c r="M853" s="138">
        <v>0</v>
      </c>
      <c r="N853" s="138">
        <v>11</v>
      </c>
      <c r="O853" s="138">
        <v>396</v>
      </c>
      <c r="P853" s="138">
        <v>1065</v>
      </c>
      <c r="Q853" s="139">
        <f t="shared" si="31"/>
        <v>0.37183098591549296</v>
      </c>
    </row>
    <row r="854" spans="1:17" s="30" customFormat="1" ht="14.85" customHeight="1" x14ac:dyDescent="0.25">
      <c r="A854" s="71">
        <v>612</v>
      </c>
      <c r="B854" s="72">
        <v>343</v>
      </c>
      <c r="C854" s="73" t="s">
        <v>126</v>
      </c>
      <c r="D854" s="134">
        <f t="shared" si="30"/>
        <v>25</v>
      </c>
      <c r="E854" s="135">
        <v>42</v>
      </c>
      <c r="F854" s="135">
        <v>20</v>
      </c>
      <c r="G854" s="135">
        <v>5</v>
      </c>
      <c r="H854" s="135">
        <v>29</v>
      </c>
      <c r="I854" s="135">
        <v>67</v>
      </c>
      <c r="J854" s="135">
        <v>1</v>
      </c>
      <c r="K854" s="135">
        <v>20</v>
      </c>
      <c r="L854" s="135">
        <v>8</v>
      </c>
      <c r="M854" s="135">
        <v>0</v>
      </c>
      <c r="N854" s="135">
        <v>7</v>
      </c>
      <c r="O854" s="135">
        <v>199</v>
      </c>
      <c r="P854" s="135">
        <v>588</v>
      </c>
      <c r="Q854" s="136">
        <f t="shared" si="31"/>
        <v>0.33843537414965985</v>
      </c>
    </row>
    <row r="855" spans="1:17" s="30" customFormat="1" ht="14.85" customHeight="1" x14ac:dyDescent="0.25">
      <c r="A855" s="65">
        <v>613</v>
      </c>
      <c r="B855" s="66">
        <v>343</v>
      </c>
      <c r="C855" s="67" t="s">
        <v>128</v>
      </c>
      <c r="D855" s="140">
        <f t="shared" si="30"/>
        <v>17</v>
      </c>
      <c r="E855" s="141">
        <v>47</v>
      </c>
      <c r="F855" s="141">
        <v>16</v>
      </c>
      <c r="G855" s="141">
        <v>5</v>
      </c>
      <c r="H855" s="141">
        <v>17</v>
      </c>
      <c r="I855" s="141">
        <v>64</v>
      </c>
      <c r="J855" s="141">
        <v>1</v>
      </c>
      <c r="K855" s="141">
        <v>15</v>
      </c>
      <c r="L855" s="141">
        <v>4</v>
      </c>
      <c r="M855" s="141">
        <v>0</v>
      </c>
      <c r="N855" s="141">
        <v>4</v>
      </c>
      <c r="O855" s="141">
        <v>173</v>
      </c>
      <c r="P855" s="141">
        <v>588</v>
      </c>
      <c r="Q855" s="142">
        <f t="shared" si="31"/>
        <v>0.29421768707482993</v>
      </c>
    </row>
    <row r="856" spans="1:17" s="30" customFormat="1" ht="14.85" customHeight="1" x14ac:dyDescent="0.25">
      <c r="A856" s="71">
        <v>614</v>
      </c>
      <c r="B856" s="72">
        <v>343</v>
      </c>
      <c r="C856" s="73" t="s">
        <v>129</v>
      </c>
      <c r="D856" s="134">
        <f t="shared" si="30"/>
        <v>6</v>
      </c>
      <c r="E856" s="135">
        <v>45</v>
      </c>
      <c r="F856" s="135">
        <v>20</v>
      </c>
      <c r="G856" s="135">
        <v>2</v>
      </c>
      <c r="H856" s="135">
        <v>29</v>
      </c>
      <c r="I856" s="135">
        <v>51</v>
      </c>
      <c r="J856" s="135">
        <v>2</v>
      </c>
      <c r="K856" s="135">
        <v>15</v>
      </c>
      <c r="L856" s="135">
        <v>5</v>
      </c>
      <c r="M856" s="135">
        <v>0</v>
      </c>
      <c r="N856" s="135">
        <v>6</v>
      </c>
      <c r="O856" s="135">
        <v>175</v>
      </c>
      <c r="P856" s="135">
        <v>587</v>
      </c>
      <c r="Q856" s="136">
        <f t="shared" si="31"/>
        <v>0.2981260647359455</v>
      </c>
    </row>
    <row r="857" spans="1:17" s="30" customFormat="1" ht="14.85" customHeight="1" x14ac:dyDescent="0.25">
      <c r="A857" s="59" t="s">
        <v>260</v>
      </c>
      <c r="B857" s="60">
        <v>343</v>
      </c>
      <c r="C857" s="61" t="s">
        <v>12</v>
      </c>
      <c r="D857" s="137">
        <f t="shared" si="30"/>
        <v>48</v>
      </c>
      <c r="E857" s="138">
        <v>134</v>
      </c>
      <c r="F857" s="138">
        <v>56</v>
      </c>
      <c r="G857" s="138">
        <v>12</v>
      </c>
      <c r="H857" s="138">
        <v>75</v>
      </c>
      <c r="I857" s="138">
        <v>182</v>
      </c>
      <c r="J857" s="138">
        <v>4</v>
      </c>
      <c r="K857" s="138">
        <v>50</v>
      </c>
      <c r="L857" s="138">
        <v>17</v>
      </c>
      <c r="M857" s="138">
        <v>0</v>
      </c>
      <c r="N857" s="138">
        <v>17</v>
      </c>
      <c r="O857" s="138">
        <v>547</v>
      </c>
      <c r="P857" s="138">
        <v>1763</v>
      </c>
      <c r="Q857" s="139">
        <f t="shared" si="31"/>
        <v>0.31026659103800341</v>
      </c>
    </row>
    <row r="858" spans="1:17" s="30" customFormat="1" ht="14.85" customHeight="1" x14ac:dyDescent="0.25">
      <c r="A858" s="71">
        <v>615</v>
      </c>
      <c r="B858" s="72">
        <v>344</v>
      </c>
      <c r="C858" s="73" t="s">
        <v>126</v>
      </c>
      <c r="D858" s="134">
        <f t="shared" si="30"/>
        <v>6</v>
      </c>
      <c r="E858" s="135">
        <v>71</v>
      </c>
      <c r="F858" s="135">
        <v>21</v>
      </c>
      <c r="G858" s="135">
        <v>6</v>
      </c>
      <c r="H858" s="135">
        <v>37</v>
      </c>
      <c r="I858" s="135">
        <v>65</v>
      </c>
      <c r="J858" s="135">
        <v>1</v>
      </c>
      <c r="K858" s="135">
        <v>19</v>
      </c>
      <c r="L858" s="135">
        <v>8</v>
      </c>
      <c r="M858" s="135">
        <v>0</v>
      </c>
      <c r="N858" s="135">
        <v>12</v>
      </c>
      <c r="O858" s="135">
        <v>240</v>
      </c>
      <c r="P858" s="135">
        <v>630</v>
      </c>
      <c r="Q858" s="136">
        <f t="shared" si="31"/>
        <v>0.38095238095238093</v>
      </c>
    </row>
    <row r="859" spans="1:17" s="30" customFormat="1" ht="14.85" customHeight="1" x14ac:dyDescent="0.25">
      <c r="A859" s="65">
        <v>616</v>
      </c>
      <c r="B859" s="66">
        <v>344</v>
      </c>
      <c r="C859" s="67" t="s">
        <v>128</v>
      </c>
      <c r="D859" s="140">
        <f t="shared" si="30"/>
        <v>6</v>
      </c>
      <c r="E859" s="141">
        <v>70</v>
      </c>
      <c r="F859" s="141">
        <v>26</v>
      </c>
      <c r="G859" s="141">
        <v>7</v>
      </c>
      <c r="H859" s="141">
        <v>41</v>
      </c>
      <c r="I859" s="141">
        <v>64</v>
      </c>
      <c r="J859" s="141">
        <v>0</v>
      </c>
      <c r="K859" s="141">
        <v>15</v>
      </c>
      <c r="L859" s="141">
        <v>12</v>
      </c>
      <c r="M859" s="141">
        <v>0</v>
      </c>
      <c r="N859" s="141">
        <v>7</v>
      </c>
      <c r="O859" s="141">
        <v>242</v>
      </c>
      <c r="P859" s="141">
        <v>630</v>
      </c>
      <c r="Q859" s="142">
        <f t="shared" si="31"/>
        <v>0.38412698412698415</v>
      </c>
    </row>
    <row r="860" spans="1:17" s="30" customFormat="1" ht="14.85" customHeight="1" x14ac:dyDescent="0.25">
      <c r="A860" s="71">
        <v>617</v>
      </c>
      <c r="B860" s="72">
        <v>344</v>
      </c>
      <c r="C860" s="73" t="s">
        <v>129</v>
      </c>
      <c r="D860" s="134">
        <f t="shared" si="30"/>
        <v>5</v>
      </c>
      <c r="E860" s="135">
        <v>70</v>
      </c>
      <c r="F860" s="135">
        <v>26</v>
      </c>
      <c r="G860" s="135">
        <v>4</v>
      </c>
      <c r="H860" s="135">
        <v>38</v>
      </c>
      <c r="I860" s="135">
        <v>65</v>
      </c>
      <c r="J860" s="135">
        <v>0</v>
      </c>
      <c r="K860" s="135">
        <v>20</v>
      </c>
      <c r="L860" s="135">
        <v>3</v>
      </c>
      <c r="M860" s="135">
        <v>0</v>
      </c>
      <c r="N860" s="135">
        <v>7</v>
      </c>
      <c r="O860" s="135">
        <v>233</v>
      </c>
      <c r="P860" s="135">
        <v>629</v>
      </c>
      <c r="Q860" s="136">
        <f t="shared" si="31"/>
        <v>0.37042925278219396</v>
      </c>
    </row>
    <row r="861" spans="1:17" s="30" customFormat="1" ht="14.85" customHeight="1" x14ac:dyDescent="0.25">
      <c r="A861" s="59" t="s">
        <v>260</v>
      </c>
      <c r="B861" s="60">
        <v>344</v>
      </c>
      <c r="C861" s="61" t="s">
        <v>12</v>
      </c>
      <c r="D861" s="137">
        <f t="shared" si="30"/>
        <v>17</v>
      </c>
      <c r="E861" s="138">
        <v>211</v>
      </c>
      <c r="F861" s="138">
        <v>73</v>
      </c>
      <c r="G861" s="138">
        <v>17</v>
      </c>
      <c r="H861" s="138">
        <v>116</v>
      </c>
      <c r="I861" s="138">
        <v>194</v>
      </c>
      <c r="J861" s="138">
        <v>1</v>
      </c>
      <c r="K861" s="138">
        <v>54</v>
      </c>
      <c r="L861" s="138">
        <v>23</v>
      </c>
      <c r="M861" s="138">
        <v>0</v>
      </c>
      <c r="N861" s="138">
        <v>26</v>
      </c>
      <c r="O861" s="138">
        <v>715</v>
      </c>
      <c r="P861" s="138">
        <v>1889</v>
      </c>
      <c r="Q861" s="139">
        <f t="shared" si="31"/>
        <v>0.37850714663843305</v>
      </c>
    </row>
    <row r="862" spans="1:17" s="30" customFormat="1" ht="14.85" customHeight="1" x14ac:dyDescent="0.25">
      <c r="A862" s="71">
        <v>618</v>
      </c>
      <c r="B862" s="72">
        <v>345</v>
      </c>
      <c r="C862" s="73" t="s">
        <v>126</v>
      </c>
      <c r="D862" s="134">
        <f t="shared" si="30"/>
        <v>63</v>
      </c>
      <c r="E862" s="135">
        <v>134</v>
      </c>
      <c r="F862" s="135">
        <v>20</v>
      </c>
      <c r="G862" s="135">
        <v>8</v>
      </c>
      <c r="H862" s="135">
        <v>37</v>
      </c>
      <c r="I862" s="135">
        <v>71</v>
      </c>
      <c r="J862" s="135">
        <v>2</v>
      </c>
      <c r="K862" s="135">
        <v>38</v>
      </c>
      <c r="L862" s="135">
        <v>11</v>
      </c>
      <c r="M862" s="135">
        <v>0</v>
      </c>
      <c r="N862" s="135">
        <v>2</v>
      </c>
      <c r="O862" s="135">
        <v>323</v>
      </c>
      <c r="P862" s="135">
        <v>715</v>
      </c>
      <c r="Q862" s="136">
        <f t="shared" si="31"/>
        <v>0.45174825174825173</v>
      </c>
    </row>
    <row r="863" spans="1:17" s="30" customFormat="1" ht="14.85" customHeight="1" x14ac:dyDescent="0.25">
      <c r="A863" s="65">
        <v>619</v>
      </c>
      <c r="B863" s="66">
        <v>345</v>
      </c>
      <c r="C863" s="67" t="s">
        <v>128</v>
      </c>
      <c r="D863" s="140">
        <f t="shared" si="30"/>
        <v>27</v>
      </c>
      <c r="E863" s="141">
        <v>120</v>
      </c>
      <c r="F863" s="141">
        <v>32</v>
      </c>
      <c r="G863" s="141">
        <v>7</v>
      </c>
      <c r="H863" s="141">
        <v>43</v>
      </c>
      <c r="I863" s="141">
        <v>93</v>
      </c>
      <c r="J863" s="141">
        <v>1</v>
      </c>
      <c r="K863" s="141">
        <v>37</v>
      </c>
      <c r="L863" s="141">
        <v>7</v>
      </c>
      <c r="M863" s="141">
        <v>0</v>
      </c>
      <c r="N863" s="141">
        <v>3</v>
      </c>
      <c r="O863" s="141">
        <v>343</v>
      </c>
      <c r="P863" s="141">
        <v>714</v>
      </c>
      <c r="Q863" s="142">
        <f t="shared" si="31"/>
        <v>0.48039215686274511</v>
      </c>
    </row>
    <row r="864" spans="1:17" s="30" customFormat="1" ht="14.85" customHeight="1" x14ac:dyDescent="0.25">
      <c r="A864" s="59" t="s">
        <v>260</v>
      </c>
      <c r="B864" s="60">
        <v>345</v>
      </c>
      <c r="C864" s="61" t="s">
        <v>11</v>
      </c>
      <c r="D864" s="137">
        <f t="shared" si="30"/>
        <v>90</v>
      </c>
      <c r="E864" s="138">
        <v>254</v>
      </c>
      <c r="F864" s="138">
        <v>52</v>
      </c>
      <c r="G864" s="138">
        <v>15</v>
      </c>
      <c r="H864" s="138">
        <v>80</v>
      </c>
      <c r="I864" s="138">
        <v>164</v>
      </c>
      <c r="J864" s="138">
        <v>3</v>
      </c>
      <c r="K864" s="138">
        <v>75</v>
      </c>
      <c r="L864" s="138">
        <v>18</v>
      </c>
      <c r="M864" s="138">
        <v>0</v>
      </c>
      <c r="N864" s="138">
        <v>5</v>
      </c>
      <c r="O864" s="138">
        <v>666</v>
      </c>
      <c r="P864" s="138">
        <v>1429</v>
      </c>
      <c r="Q864" s="139">
        <f t="shared" si="31"/>
        <v>0.46606018194541637</v>
      </c>
    </row>
    <row r="865" spans="1:17" s="30" customFormat="1" ht="14.85" customHeight="1" x14ac:dyDescent="0.25">
      <c r="A865" s="65">
        <v>620</v>
      </c>
      <c r="B865" s="66">
        <v>346</v>
      </c>
      <c r="C865" s="67" t="s">
        <v>126</v>
      </c>
      <c r="D865" s="140">
        <f t="shared" si="30"/>
        <v>34</v>
      </c>
      <c r="E865" s="141">
        <v>98</v>
      </c>
      <c r="F865" s="141">
        <v>10</v>
      </c>
      <c r="G865" s="141">
        <v>9</v>
      </c>
      <c r="H865" s="141">
        <v>41</v>
      </c>
      <c r="I865" s="141">
        <v>64</v>
      </c>
      <c r="J865" s="141">
        <v>3</v>
      </c>
      <c r="K865" s="141">
        <v>22</v>
      </c>
      <c r="L865" s="141">
        <v>8</v>
      </c>
      <c r="M865" s="141">
        <v>0</v>
      </c>
      <c r="N865" s="141">
        <v>5</v>
      </c>
      <c r="O865" s="141">
        <v>260</v>
      </c>
      <c r="P865" s="141">
        <v>529</v>
      </c>
      <c r="Q865" s="142">
        <f t="shared" si="31"/>
        <v>0.49149338374291113</v>
      </c>
    </row>
    <row r="866" spans="1:17" s="30" customFormat="1" ht="14.85" customHeight="1" x14ac:dyDescent="0.25">
      <c r="A866" s="71">
        <v>621</v>
      </c>
      <c r="B866" s="72">
        <v>346</v>
      </c>
      <c r="C866" s="73" t="s">
        <v>128</v>
      </c>
      <c r="D866" s="134">
        <f t="shared" si="30"/>
        <v>23</v>
      </c>
      <c r="E866" s="135">
        <v>100</v>
      </c>
      <c r="F866" s="135">
        <v>9</v>
      </c>
      <c r="G866" s="135">
        <v>10</v>
      </c>
      <c r="H866" s="135">
        <v>28</v>
      </c>
      <c r="I866" s="135">
        <v>77</v>
      </c>
      <c r="J866" s="135">
        <v>0</v>
      </c>
      <c r="K866" s="135">
        <v>18</v>
      </c>
      <c r="L866" s="135">
        <v>12</v>
      </c>
      <c r="M866" s="135">
        <v>0</v>
      </c>
      <c r="N866" s="135">
        <v>9</v>
      </c>
      <c r="O866" s="135">
        <v>263</v>
      </c>
      <c r="P866" s="135">
        <v>529</v>
      </c>
      <c r="Q866" s="136">
        <f t="shared" si="31"/>
        <v>0.49716446124763702</v>
      </c>
    </row>
    <row r="867" spans="1:17" s="30" customFormat="1" ht="14.85" customHeight="1" x14ac:dyDescent="0.25">
      <c r="A867" s="65">
        <v>622</v>
      </c>
      <c r="B867" s="66">
        <v>346</v>
      </c>
      <c r="C867" s="67" t="s">
        <v>129</v>
      </c>
      <c r="D867" s="140">
        <f t="shared" si="30"/>
        <v>46</v>
      </c>
      <c r="E867" s="141">
        <v>110</v>
      </c>
      <c r="F867" s="141">
        <v>12</v>
      </c>
      <c r="G867" s="141">
        <v>10</v>
      </c>
      <c r="H867" s="141">
        <v>40</v>
      </c>
      <c r="I867" s="141">
        <v>64</v>
      </c>
      <c r="J867" s="141">
        <v>0</v>
      </c>
      <c r="K867" s="141">
        <v>22</v>
      </c>
      <c r="L867" s="141">
        <v>10</v>
      </c>
      <c r="M867" s="141">
        <v>0</v>
      </c>
      <c r="N867" s="141">
        <v>0</v>
      </c>
      <c r="O867" s="141">
        <v>268</v>
      </c>
      <c r="P867" s="141">
        <v>528</v>
      </c>
      <c r="Q867" s="142">
        <f t="shared" si="31"/>
        <v>0.50757575757575757</v>
      </c>
    </row>
    <row r="868" spans="1:17" s="30" customFormat="1" ht="14.85" customHeight="1" x14ac:dyDescent="0.25">
      <c r="A868" s="71">
        <v>623</v>
      </c>
      <c r="B868" s="72">
        <v>346</v>
      </c>
      <c r="C868" s="73" t="s">
        <v>150</v>
      </c>
      <c r="D868" s="134">
        <f t="shared" si="30"/>
        <v>11</v>
      </c>
      <c r="E868" s="135">
        <v>92</v>
      </c>
      <c r="F868" s="135">
        <v>19</v>
      </c>
      <c r="G868" s="135">
        <v>5</v>
      </c>
      <c r="H868" s="135">
        <v>33</v>
      </c>
      <c r="I868" s="135">
        <v>81</v>
      </c>
      <c r="J868" s="135">
        <v>4</v>
      </c>
      <c r="K868" s="135">
        <v>20</v>
      </c>
      <c r="L868" s="135">
        <v>4</v>
      </c>
      <c r="M868" s="135">
        <v>1</v>
      </c>
      <c r="N868" s="135">
        <v>3</v>
      </c>
      <c r="O868" s="135">
        <v>262</v>
      </c>
      <c r="P868" s="135">
        <v>0</v>
      </c>
      <c r="Q868" s="136">
        <f>O868/750</f>
        <v>0.34933333333333333</v>
      </c>
    </row>
    <row r="869" spans="1:17" s="30" customFormat="1" ht="14.85" customHeight="1" x14ac:dyDescent="0.25">
      <c r="A869" s="59" t="s">
        <v>260</v>
      </c>
      <c r="B869" s="60">
        <v>346</v>
      </c>
      <c r="C869" s="61" t="s">
        <v>13</v>
      </c>
      <c r="D869" s="137">
        <f t="shared" si="30"/>
        <v>114</v>
      </c>
      <c r="E869" s="138">
        <v>400</v>
      </c>
      <c r="F869" s="138">
        <v>50</v>
      </c>
      <c r="G869" s="138">
        <v>34</v>
      </c>
      <c r="H869" s="138">
        <v>142</v>
      </c>
      <c r="I869" s="138">
        <v>286</v>
      </c>
      <c r="J869" s="138">
        <v>7</v>
      </c>
      <c r="K869" s="138">
        <v>82</v>
      </c>
      <c r="L869" s="138">
        <v>34</v>
      </c>
      <c r="M869" s="138">
        <v>1</v>
      </c>
      <c r="N869" s="138">
        <v>17</v>
      </c>
      <c r="O869" s="138">
        <v>1053</v>
      </c>
      <c r="P869" s="138">
        <v>1586</v>
      </c>
      <c r="Q869" s="139">
        <f t="shared" ref="Q869:Q932" si="32">O869/P869</f>
        <v>0.66393442622950816</v>
      </c>
    </row>
    <row r="870" spans="1:17" s="30" customFormat="1" ht="14.85" customHeight="1" x14ac:dyDescent="0.25">
      <c r="A870" s="71">
        <v>624</v>
      </c>
      <c r="B870" s="72">
        <v>347</v>
      </c>
      <c r="C870" s="73" t="s">
        <v>126</v>
      </c>
      <c r="D870" s="134">
        <f t="shared" si="30"/>
        <v>8</v>
      </c>
      <c r="E870" s="135">
        <v>55</v>
      </c>
      <c r="F870" s="135">
        <v>16</v>
      </c>
      <c r="G870" s="135">
        <v>8</v>
      </c>
      <c r="H870" s="135">
        <v>41</v>
      </c>
      <c r="I870" s="135">
        <v>47</v>
      </c>
      <c r="J870" s="135">
        <v>2</v>
      </c>
      <c r="K870" s="135">
        <v>16</v>
      </c>
      <c r="L870" s="135">
        <v>3</v>
      </c>
      <c r="M870" s="135">
        <v>0</v>
      </c>
      <c r="N870" s="135">
        <v>7</v>
      </c>
      <c r="O870" s="135">
        <v>195</v>
      </c>
      <c r="P870" s="135">
        <v>552</v>
      </c>
      <c r="Q870" s="136">
        <f t="shared" si="32"/>
        <v>0.35326086956521741</v>
      </c>
    </row>
    <row r="871" spans="1:17" s="30" customFormat="1" ht="14.85" customHeight="1" x14ac:dyDescent="0.25">
      <c r="A871" s="65">
        <v>625</v>
      </c>
      <c r="B871" s="66">
        <v>347</v>
      </c>
      <c r="C871" s="67" t="s">
        <v>128</v>
      </c>
      <c r="D871" s="140">
        <f t="shared" si="30"/>
        <v>27</v>
      </c>
      <c r="E871" s="141">
        <v>72</v>
      </c>
      <c r="F871" s="141">
        <v>19</v>
      </c>
      <c r="G871" s="141">
        <v>6</v>
      </c>
      <c r="H871" s="141">
        <v>37</v>
      </c>
      <c r="I871" s="141">
        <v>45</v>
      </c>
      <c r="J871" s="141">
        <v>0</v>
      </c>
      <c r="K871" s="141">
        <v>12</v>
      </c>
      <c r="L871" s="141">
        <v>5</v>
      </c>
      <c r="M871" s="141">
        <v>0</v>
      </c>
      <c r="N871" s="141">
        <v>8</v>
      </c>
      <c r="O871" s="141">
        <v>204</v>
      </c>
      <c r="P871" s="141">
        <v>552</v>
      </c>
      <c r="Q871" s="142">
        <f t="shared" si="32"/>
        <v>0.36956521739130432</v>
      </c>
    </row>
    <row r="872" spans="1:17" s="30" customFormat="1" ht="14.85" customHeight="1" x14ac:dyDescent="0.25">
      <c r="A872" s="71">
        <v>626</v>
      </c>
      <c r="B872" s="72">
        <v>347</v>
      </c>
      <c r="C872" s="73" t="s">
        <v>129</v>
      </c>
      <c r="D872" s="134">
        <f t="shared" si="30"/>
        <v>9</v>
      </c>
      <c r="E872" s="135">
        <v>53</v>
      </c>
      <c r="F872" s="135">
        <v>26</v>
      </c>
      <c r="G872" s="135">
        <v>6</v>
      </c>
      <c r="H872" s="135">
        <v>44</v>
      </c>
      <c r="I872" s="135">
        <v>39</v>
      </c>
      <c r="J872" s="135">
        <v>3</v>
      </c>
      <c r="K872" s="135">
        <v>27</v>
      </c>
      <c r="L872" s="135">
        <v>3</v>
      </c>
      <c r="M872" s="135">
        <v>0</v>
      </c>
      <c r="N872" s="135">
        <v>6</v>
      </c>
      <c r="O872" s="135">
        <v>207</v>
      </c>
      <c r="P872" s="135">
        <v>551</v>
      </c>
      <c r="Q872" s="136">
        <f t="shared" si="32"/>
        <v>0.37568058076225047</v>
      </c>
    </row>
    <row r="873" spans="1:17" s="30" customFormat="1" ht="14.85" customHeight="1" x14ac:dyDescent="0.25">
      <c r="A873" s="59" t="s">
        <v>260</v>
      </c>
      <c r="B873" s="60">
        <v>347</v>
      </c>
      <c r="C873" s="61" t="s">
        <v>12</v>
      </c>
      <c r="D873" s="137">
        <f t="shared" si="30"/>
        <v>49</v>
      </c>
      <c r="E873" s="138">
        <v>180</v>
      </c>
      <c r="F873" s="138">
        <v>61</v>
      </c>
      <c r="G873" s="138">
        <v>20</v>
      </c>
      <c r="H873" s="138">
        <v>122</v>
      </c>
      <c r="I873" s="138">
        <v>131</v>
      </c>
      <c r="J873" s="138">
        <v>5</v>
      </c>
      <c r="K873" s="138">
        <v>55</v>
      </c>
      <c r="L873" s="138">
        <v>11</v>
      </c>
      <c r="M873" s="138">
        <v>0</v>
      </c>
      <c r="N873" s="138">
        <v>21</v>
      </c>
      <c r="O873" s="138">
        <v>606</v>
      </c>
      <c r="P873" s="138">
        <v>1655</v>
      </c>
      <c r="Q873" s="139">
        <f t="shared" si="32"/>
        <v>0.36616314199395772</v>
      </c>
    </row>
    <row r="874" spans="1:17" s="30" customFormat="1" ht="14.85" customHeight="1" x14ac:dyDescent="0.25">
      <c r="A874" s="71">
        <v>627</v>
      </c>
      <c r="B874" s="72">
        <v>348</v>
      </c>
      <c r="C874" s="73" t="s">
        <v>126</v>
      </c>
      <c r="D874" s="134">
        <f t="shared" si="30"/>
        <v>19</v>
      </c>
      <c r="E874" s="135">
        <v>63</v>
      </c>
      <c r="F874" s="135">
        <v>20</v>
      </c>
      <c r="G874" s="135">
        <v>2</v>
      </c>
      <c r="H874" s="135">
        <v>19</v>
      </c>
      <c r="I874" s="135">
        <v>44</v>
      </c>
      <c r="J874" s="135">
        <v>0</v>
      </c>
      <c r="K874" s="135">
        <v>11</v>
      </c>
      <c r="L874" s="135">
        <v>2</v>
      </c>
      <c r="M874" s="135">
        <v>0</v>
      </c>
      <c r="N874" s="135">
        <v>3</v>
      </c>
      <c r="O874" s="135">
        <v>164</v>
      </c>
      <c r="P874" s="135">
        <v>614</v>
      </c>
      <c r="Q874" s="136">
        <f t="shared" si="32"/>
        <v>0.26710097719869708</v>
      </c>
    </row>
    <row r="875" spans="1:17" s="30" customFormat="1" ht="14.85" customHeight="1" x14ac:dyDescent="0.25">
      <c r="A875" s="65">
        <v>628</v>
      </c>
      <c r="B875" s="66">
        <v>348</v>
      </c>
      <c r="C875" s="67" t="s">
        <v>128</v>
      </c>
      <c r="D875" s="140">
        <f t="shared" si="30"/>
        <v>9</v>
      </c>
      <c r="E875" s="141">
        <v>52</v>
      </c>
      <c r="F875" s="141">
        <v>24</v>
      </c>
      <c r="G875" s="141">
        <v>10</v>
      </c>
      <c r="H875" s="141">
        <v>34</v>
      </c>
      <c r="I875" s="141">
        <v>43</v>
      </c>
      <c r="J875" s="141">
        <v>0</v>
      </c>
      <c r="K875" s="141">
        <v>18</v>
      </c>
      <c r="L875" s="141">
        <v>1</v>
      </c>
      <c r="M875" s="141">
        <v>0</v>
      </c>
      <c r="N875" s="141">
        <v>7</v>
      </c>
      <c r="O875" s="141">
        <v>189</v>
      </c>
      <c r="P875" s="141">
        <v>614</v>
      </c>
      <c r="Q875" s="142">
        <f t="shared" si="32"/>
        <v>0.30781758957654726</v>
      </c>
    </row>
    <row r="876" spans="1:17" s="30" customFormat="1" ht="14.85" customHeight="1" x14ac:dyDescent="0.25">
      <c r="A876" s="71">
        <v>629</v>
      </c>
      <c r="B876" s="72">
        <v>348</v>
      </c>
      <c r="C876" s="73" t="s">
        <v>129</v>
      </c>
      <c r="D876" s="134">
        <f t="shared" si="30"/>
        <v>11</v>
      </c>
      <c r="E876" s="135">
        <v>54</v>
      </c>
      <c r="F876" s="135">
        <v>15</v>
      </c>
      <c r="G876" s="135">
        <v>2</v>
      </c>
      <c r="H876" s="135">
        <v>22</v>
      </c>
      <c r="I876" s="135">
        <v>65</v>
      </c>
      <c r="J876" s="135">
        <v>5</v>
      </c>
      <c r="K876" s="135">
        <v>19</v>
      </c>
      <c r="L876" s="135">
        <v>4</v>
      </c>
      <c r="M876" s="135">
        <v>0</v>
      </c>
      <c r="N876" s="135">
        <v>5</v>
      </c>
      <c r="O876" s="135">
        <v>191</v>
      </c>
      <c r="P876" s="135">
        <v>614</v>
      </c>
      <c r="Q876" s="136">
        <f t="shared" si="32"/>
        <v>0.31107491856677527</v>
      </c>
    </row>
    <row r="877" spans="1:17" s="30" customFormat="1" ht="14.85" customHeight="1" x14ac:dyDescent="0.25">
      <c r="A877" s="65">
        <v>630</v>
      </c>
      <c r="B877" s="66">
        <v>348</v>
      </c>
      <c r="C877" s="67" t="s">
        <v>138</v>
      </c>
      <c r="D877" s="140">
        <f t="shared" si="30"/>
        <v>4</v>
      </c>
      <c r="E877" s="141">
        <v>57</v>
      </c>
      <c r="F877" s="141">
        <v>13</v>
      </c>
      <c r="G877" s="141">
        <v>4</v>
      </c>
      <c r="H877" s="141">
        <v>21</v>
      </c>
      <c r="I877" s="141">
        <v>53</v>
      </c>
      <c r="J877" s="141">
        <v>0</v>
      </c>
      <c r="K877" s="141">
        <v>23</v>
      </c>
      <c r="L877" s="141">
        <v>3</v>
      </c>
      <c r="M877" s="141">
        <v>0</v>
      </c>
      <c r="N877" s="141">
        <v>3</v>
      </c>
      <c r="O877" s="141">
        <v>177</v>
      </c>
      <c r="P877" s="141">
        <v>614</v>
      </c>
      <c r="Q877" s="142">
        <f t="shared" si="32"/>
        <v>0.28827361563517917</v>
      </c>
    </row>
    <row r="878" spans="1:17" s="30" customFormat="1" ht="14.85" customHeight="1" x14ac:dyDescent="0.25">
      <c r="A878" s="59" t="s">
        <v>260</v>
      </c>
      <c r="B878" s="60">
        <v>348</v>
      </c>
      <c r="C878" s="61" t="s">
        <v>13</v>
      </c>
      <c r="D878" s="137">
        <f t="shared" si="30"/>
        <v>21</v>
      </c>
      <c r="E878" s="138">
        <v>226</v>
      </c>
      <c r="F878" s="138">
        <v>72</v>
      </c>
      <c r="G878" s="138">
        <v>18</v>
      </c>
      <c r="H878" s="138">
        <v>96</v>
      </c>
      <c r="I878" s="138">
        <v>205</v>
      </c>
      <c r="J878" s="138">
        <v>5</v>
      </c>
      <c r="K878" s="138">
        <v>71</v>
      </c>
      <c r="L878" s="138">
        <v>10</v>
      </c>
      <c r="M878" s="138">
        <v>0</v>
      </c>
      <c r="N878" s="138">
        <v>18</v>
      </c>
      <c r="O878" s="138">
        <v>721</v>
      </c>
      <c r="P878" s="138">
        <v>2456</v>
      </c>
      <c r="Q878" s="139">
        <f t="shared" si="32"/>
        <v>0.29356677524429969</v>
      </c>
    </row>
    <row r="879" spans="1:17" s="30" customFormat="1" ht="14.25" customHeight="1" x14ac:dyDescent="0.25">
      <c r="A879" s="65">
        <v>631</v>
      </c>
      <c r="B879" s="66">
        <v>349</v>
      </c>
      <c r="C879" s="67" t="s">
        <v>126</v>
      </c>
      <c r="D879" s="140">
        <f t="shared" si="30"/>
        <v>3</v>
      </c>
      <c r="E879" s="141">
        <v>57</v>
      </c>
      <c r="F879" s="141">
        <v>31</v>
      </c>
      <c r="G879" s="141">
        <v>9</v>
      </c>
      <c r="H879" s="141">
        <v>36</v>
      </c>
      <c r="I879" s="141">
        <v>54</v>
      </c>
      <c r="J879" s="141">
        <v>1</v>
      </c>
      <c r="K879" s="141">
        <v>20</v>
      </c>
      <c r="L879" s="141">
        <v>5</v>
      </c>
      <c r="M879" s="141">
        <v>0</v>
      </c>
      <c r="N879" s="141">
        <v>11</v>
      </c>
      <c r="O879" s="141">
        <v>224</v>
      </c>
      <c r="P879" s="141">
        <v>674</v>
      </c>
      <c r="Q879" s="142">
        <f t="shared" si="32"/>
        <v>0.33234421364985162</v>
      </c>
    </row>
    <row r="880" spans="1:17" s="30" customFormat="1" ht="14.25" customHeight="1" x14ac:dyDescent="0.25">
      <c r="A880" s="71">
        <v>632</v>
      </c>
      <c r="B880" s="72">
        <v>349</v>
      </c>
      <c r="C880" s="73" t="s">
        <v>128</v>
      </c>
      <c r="D880" s="134">
        <f t="shared" si="30"/>
        <v>10</v>
      </c>
      <c r="E880" s="135">
        <v>58</v>
      </c>
      <c r="F880" s="135">
        <v>25</v>
      </c>
      <c r="G880" s="135">
        <v>4</v>
      </c>
      <c r="H880" s="135">
        <v>35</v>
      </c>
      <c r="I880" s="135">
        <v>48</v>
      </c>
      <c r="J880" s="135">
        <v>2</v>
      </c>
      <c r="K880" s="135">
        <v>14</v>
      </c>
      <c r="L880" s="135">
        <v>2</v>
      </c>
      <c r="M880" s="135">
        <v>1</v>
      </c>
      <c r="N880" s="135">
        <v>6</v>
      </c>
      <c r="O880" s="135">
        <v>195</v>
      </c>
      <c r="P880" s="135">
        <v>673</v>
      </c>
      <c r="Q880" s="136">
        <f t="shared" si="32"/>
        <v>0.28974739970282321</v>
      </c>
    </row>
    <row r="881" spans="1:17" s="30" customFormat="1" ht="14.25" customHeight="1" x14ac:dyDescent="0.25">
      <c r="A881" s="65">
        <v>633</v>
      </c>
      <c r="B881" s="66">
        <v>349</v>
      </c>
      <c r="C881" s="67" t="s">
        <v>129</v>
      </c>
      <c r="D881" s="140">
        <f t="shared" si="30"/>
        <v>21</v>
      </c>
      <c r="E881" s="141">
        <v>69</v>
      </c>
      <c r="F881" s="141">
        <v>30</v>
      </c>
      <c r="G881" s="141">
        <v>5</v>
      </c>
      <c r="H881" s="141">
        <v>37</v>
      </c>
      <c r="I881" s="141">
        <v>48</v>
      </c>
      <c r="J881" s="141">
        <v>1</v>
      </c>
      <c r="K881" s="141">
        <v>20</v>
      </c>
      <c r="L881" s="141">
        <v>6</v>
      </c>
      <c r="M881" s="141">
        <v>0</v>
      </c>
      <c r="N881" s="141">
        <v>7</v>
      </c>
      <c r="O881" s="141">
        <v>223</v>
      </c>
      <c r="P881" s="141">
        <v>673</v>
      </c>
      <c r="Q881" s="142">
        <f t="shared" si="32"/>
        <v>0.3313521545319465</v>
      </c>
    </row>
    <row r="882" spans="1:17" s="30" customFormat="1" ht="14.25" customHeight="1" x14ac:dyDescent="0.25">
      <c r="A882" s="71">
        <v>634</v>
      </c>
      <c r="B882" s="72">
        <v>349</v>
      </c>
      <c r="C882" s="73" t="s">
        <v>138</v>
      </c>
      <c r="D882" s="134">
        <f t="shared" si="30"/>
        <v>11</v>
      </c>
      <c r="E882" s="135">
        <v>65</v>
      </c>
      <c r="F882" s="135">
        <v>25</v>
      </c>
      <c r="G882" s="135">
        <v>6</v>
      </c>
      <c r="H882" s="135">
        <v>31</v>
      </c>
      <c r="I882" s="135">
        <v>54</v>
      </c>
      <c r="J882" s="135">
        <v>0</v>
      </c>
      <c r="K882" s="135">
        <v>17</v>
      </c>
      <c r="L882" s="135">
        <v>3</v>
      </c>
      <c r="M882" s="135">
        <v>0</v>
      </c>
      <c r="N882" s="135">
        <v>4</v>
      </c>
      <c r="O882" s="135">
        <v>205</v>
      </c>
      <c r="P882" s="135">
        <v>673</v>
      </c>
      <c r="Q882" s="136">
        <f t="shared" si="32"/>
        <v>0.30460624071322434</v>
      </c>
    </row>
    <row r="883" spans="1:17" s="30" customFormat="1" ht="14.25" customHeight="1" x14ac:dyDescent="0.25">
      <c r="A883" s="65">
        <v>635</v>
      </c>
      <c r="B883" s="66">
        <v>349</v>
      </c>
      <c r="C883" s="67" t="s">
        <v>139</v>
      </c>
      <c r="D883" s="140">
        <f t="shared" si="30"/>
        <v>10</v>
      </c>
      <c r="E883" s="141">
        <v>55</v>
      </c>
      <c r="F883" s="141">
        <v>30</v>
      </c>
      <c r="G883" s="141">
        <v>2</v>
      </c>
      <c r="H883" s="141">
        <v>28</v>
      </c>
      <c r="I883" s="141">
        <v>65</v>
      </c>
      <c r="J883" s="141">
        <v>0</v>
      </c>
      <c r="K883" s="141">
        <v>23</v>
      </c>
      <c r="L883" s="141">
        <v>4</v>
      </c>
      <c r="M883" s="141">
        <v>0</v>
      </c>
      <c r="N883" s="141">
        <v>4</v>
      </c>
      <c r="O883" s="141">
        <v>211</v>
      </c>
      <c r="P883" s="141">
        <v>673</v>
      </c>
      <c r="Q883" s="142">
        <f t="shared" si="32"/>
        <v>0.31352154531946508</v>
      </c>
    </row>
    <row r="884" spans="1:17" s="30" customFormat="1" ht="14.25" customHeight="1" x14ac:dyDescent="0.25">
      <c r="A884" s="71">
        <v>636</v>
      </c>
      <c r="B884" s="72">
        <v>349</v>
      </c>
      <c r="C884" s="73" t="s">
        <v>140</v>
      </c>
      <c r="D884" s="134">
        <f t="shared" si="30"/>
        <v>6</v>
      </c>
      <c r="E884" s="135">
        <v>52</v>
      </c>
      <c r="F884" s="135">
        <v>24</v>
      </c>
      <c r="G884" s="135">
        <v>9</v>
      </c>
      <c r="H884" s="135">
        <v>27</v>
      </c>
      <c r="I884" s="135">
        <v>58</v>
      </c>
      <c r="J884" s="135">
        <v>0</v>
      </c>
      <c r="K884" s="135">
        <v>19</v>
      </c>
      <c r="L884" s="135">
        <v>4</v>
      </c>
      <c r="M884" s="135">
        <v>0</v>
      </c>
      <c r="N884" s="135">
        <v>4</v>
      </c>
      <c r="O884" s="135">
        <v>197</v>
      </c>
      <c r="P884" s="135">
        <v>673</v>
      </c>
      <c r="Q884" s="136">
        <f t="shared" si="32"/>
        <v>0.29271916790490343</v>
      </c>
    </row>
    <row r="885" spans="1:17" s="30" customFormat="1" ht="14.25" customHeight="1" x14ac:dyDescent="0.25">
      <c r="A885" s="65">
        <v>637</v>
      </c>
      <c r="B885" s="66">
        <v>349</v>
      </c>
      <c r="C885" s="67" t="s">
        <v>141</v>
      </c>
      <c r="D885" s="140">
        <f t="shared" si="30"/>
        <v>0</v>
      </c>
      <c r="E885" s="141">
        <v>61</v>
      </c>
      <c r="F885" s="141">
        <v>41</v>
      </c>
      <c r="G885" s="141">
        <v>1</v>
      </c>
      <c r="H885" s="141">
        <v>35</v>
      </c>
      <c r="I885" s="141">
        <v>61</v>
      </c>
      <c r="J885" s="141">
        <v>1</v>
      </c>
      <c r="K885" s="141">
        <v>11</v>
      </c>
      <c r="L885" s="141">
        <v>5</v>
      </c>
      <c r="M885" s="141">
        <v>0</v>
      </c>
      <c r="N885" s="141">
        <v>8</v>
      </c>
      <c r="O885" s="141">
        <v>224</v>
      </c>
      <c r="P885" s="141">
        <v>673</v>
      </c>
      <c r="Q885" s="142">
        <f t="shared" si="32"/>
        <v>0.33283803863298661</v>
      </c>
    </row>
    <row r="886" spans="1:17" s="30" customFormat="1" ht="14.25" customHeight="1" x14ac:dyDescent="0.25">
      <c r="A886" s="59" t="s">
        <v>260</v>
      </c>
      <c r="B886" s="60">
        <v>349</v>
      </c>
      <c r="C886" s="61" t="s">
        <v>16</v>
      </c>
      <c r="D886" s="137">
        <f t="shared" si="30"/>
        <v>29</v>
      </c>
      <c r="E886" s="138">
        <v>417</v>
      </c>
      <c r="F886" s="138">
        <v>206</v>
      </c>
      <c r="G886" s="138">
        <v>36</v>
      </c>
      <c r="H886" s="138">
        <v>229</v>
      </c>
      <c r="I886" s="138">
        <v>388</v>
      </c>
      <c r="J886" s="138">
        <v>5</v>
      </c>
      <c r="K886" s="138">
        <v>124</v>
      </c>
      <c r="L886" s="138">
        <v>29</v>
      </c>
      <c r="M886" s="138">
        <v>1</v>
      </c>
      <c r="N886" s="138">
        <v>44</v>
      </c>
      <c r="O886" s="138">
        <v>1479</v>
      </c>
      <c r="P886" s="138">
        <v>4712</v>
      </c>
      <c r="Q886" s="139">
        <f t="shared" si="32"/>
        <v>0.31387945670628181</v>
      </c>
    </row>
    <row r="887" spans="1:17" s="30" customFormat="1" ht="14.25" customHeight="1" x14ac:dyDescent="0.25">
      <c r="A887" s="65">
        <v>638</v>
      </c>
      <c r="B887" s="66">
        <v>350</v>
      </c>
      <c r="C887" s="67" t="s">
        <v>126</v>
      </c>
      <c r="D887" s="140">
        <f t="shared" si="30"/>
        <v>9</v>
      </c>
      <c r="E887" s="141">
        <v>51</v>
      </c>
      <c r="F887" s="141">
        <v>22</v>
      </c>
      <c r="G887" s="141">
        <v>9</v>
      </c>
      <c r="H887" s="141">
        <v>25</v>
      </c>
      <c r="I887" s="141">
        <v>60</v>
      </c>
      <c r="J887" s="141">
        <v>0</v>
      </c>
      <c r="K887" s="141">
        <v>25</v>
      </c>
      <c r="L887" s="141">
        <v>1</v>
      </c>
      <c r="M887" s="141">
        <v>0</v>
      </c>
      <c r="N887" s="141">
        <v>4</v>
      </c>
      <c r="O887" s="141">
        <v>197</v>
      </c>
      <c r="P887" s="141">
        <v>493</v>
      </c>
      <c r="Q887" s="142">
        <f t="shared" si="32"/>
        <v>0.39959432048681542</v>
      </c>
    </row>
    <row r="888" spans="1:17" s="30" customFormat="1" ht="14.25" customHeight="1" x14ac:dyDescent="0.25">
      <c r="A888" s="71">
        <v>639</v>
      </c>
      <c r="B888" s="72">
        <v>350</v>
      </c>
      <c r="C888" s="73" t="s">
        <v>128</v>
      </c>
      <c r="D888" s="134">
        <f t="shared" si="30"/>
        <v>4</v>
      </c>
      <c r="E888" s="135">
        <v>61</v>
      </c>
      <c r="F888" s="135">
        <v>9</v>
      </c>
      <c r="G888" s="135">
        <v>4</v>
      </c>
      <c r="H888" s="135">
        <v>30</v>
      </c>
      <c r="I888" s="135">
        <v>57</v>
      </c>
      <c r="J888" s="135">
        <v>1</v>
      </c>
      <c r="K888" s="135">
        <v>30</v>
      </c>
      <c r="L888" s="135">
        <v>2</v>
      </c>
      <c r="M888" s="135">
        <v>0</v>
      </c>
      <c r="N888" s="135">
        <v>1</v>
      </c>
      <c r="O888" s="135">
        <v>195</v>
      </c>
      <c r="P888" s="135">
        <v>492</v>
      </c>
      <c r="Q888" s="136">
        <f t="shared" si="32"/>
        <v>0.39634146341463417</v>
      </c>
    </row>
    <row r="889" spans="1:17" s="30" customFormat="1" ht="14.25" customHeight="1" x14ac:dyDescent="0.25">
      <c r="A889" s="59" t="s">
        <v>260</v>
      </c>
      <c r="B889" s="60">
        <v>350</v>
      </c>
      <c r="C889" s="61" t="s">
        <v>11</v>
      </c>
      <c r="D889" s="137">
        <f t="shared" si="30"/>
        <v>5</v>
      </c>
      <c r="E889" s="138">
        <v>112</v>
      </c>
      <c r="F889" s="138">
        <v>31</v>
      </c>
      <c r="G889" s="138">
        <v>13</v>
      </c>
      <c r="H889" s="138">
        <v>55</v>
      </c>
      <c r="I889" s="138">
        <v>117</v>
      </c>
      <c r="J889" s="138">
        <v>1</v>
      </c>
      <c r="K889" s="138">
        <v>55</v>
      </c>
      <c r="L889" s="138">
        <v>3</v>
      </c>
      <c r="M889" s="138">
        <v>0</v>
      </c>
      <c r="N889" s="138">
        <v>5</v>
      </c>
      <c r="O889" s="138">
        <v>392</v>
      </c>
      <c r="P889" s="138">
        <v>985</v>
      </c>
      <c r="Q889" s="139">
        <f t="shared" si="32"/>
        <v>0.39796954314720812</v>
      </c>
    </row>
    <row r="890" spans="1:17" s="30" customFormat="1" ht="14.25" customHeight="1" x14ac:dyDescent="0.25">
      <c r="A890" s="71">
        <v>640</v>
      </c>
      <c r="B890" s="72">
        <v>351</v>
      </c>
      <c r="C890" s="73" t="s">
        <v>126</v>
      </c>
      <c r="D890" s="134">
        <f t="shared" si="30"/>
        <v>82</v>
      </c>
      <c r="E890" s="135">
        <v>163</v>
      </c>
      <c r="F890" s="135">
        <v>19</v>
      </c>
      <c r="G890" s="135">
        <v>7</v>
      </c>
      <c r="H890" s="135">
        <v>28</v>
      </c>
      <c r="I890" s="135">
        <v>81</v>
      </c>
      <c r="J890" s="135">
        <v>0</v>
      </c>
      <c r="K890" s="135">
        <v>24</v>
      </c>
      <c r="L890" s="135">
        <v>8</v>
      </c>
      <c r="M890" s="135">
        <v>0</v>
      </c>
      <c r="N890" s="135">
        <v>8</v>
      </c>
      <c r="O890" s="135">
        <v>338</v>
      </c>
      <c r="P890" s="135">
        <v>744</v>
      </c>
      <c r="Q890" s="136">
        <f t="shared" si="32"/>
        <v>0.45430107526881719</v>
      </c>
    </row>
    <row r="891" spans="1:17" s="30" customFormat="1" ht="14.25" customHeight="1" x14ac:dyDescent="0.25">
      <c r="A891" s="65">
        <v>641</v>
      </c>
      <c r="B891" s="66">
        <v>351</v>
      </c>
      <c r="C891" s="67" t="s">
        <v>128</v>
      </c>
      <c r="D891" s="140">
        <f t="shared" si="30"/>
        <v>91</v>
      </c>
      <c r="E891" s="141">
        <v>159</v>
      </c>
      <c r="F891" s="141">
        <v>17</v>
      </c>
      <c r="G891" s="141">
        <v>7</v>
      </c>
      <c r="H891" s="141">
        <v>45</v>
      </c>
      <c r="I891" s="141">
        <v>68</v>
      </c>
      <c r="J891" s="141">
        <v>1</v>
      </c>
      <c r="K891" s="141">
        <v>23</v>
      </c>
      <c r="L891" s="141">
        <v>6</v>
      </c>
      <c r="M891" s="141">
        <v>0</v>
      </c>
      <c r="N891" s="141">
        <v>7</v>
      </c>
      <c r="O891" s="141">
        <v>333</v>
      </c>
      <c r="P891" s="141">
        <v>744</v>
      </c>
      <c r="Q891" s="142">
        <f t="shared" si="32"/>
        <v>0.44758064516129031</v>
      </c>
    </row>
    <row r="892" spans="1:17" s="30" customFormat="1" ht="14.25" customHeight="1" x14ac:dyDescent="0.25">
      <c r="A892" s="77" t="s">
        <v>260</v>
      </c>
      <c r="B892" s="78">
        <v>351</v>
      </c>
      <c r="C892" s="79" t="s">
        <v>11</v>
      </c>
      <c r="D892" s="143">
        <f t="shared" si="30"/>
        <v>173</v>
      </c>
      <c r="E892" s="144">
        <v>322</v>
      </c>
      <c r="F892" s="144">
        <v>36</v>
      </c>
      <c r="G892" s="144">
        <v>14</v>
      </c>
      <c r="H892" s="144">
        <v>73</v>
      </c>
      <c r="I892" s="144">
        <v>149</v>
      </c>
      <c r="J892" s="144">
        <v>1</v>
      </c>
      <c r="K892" s="144">
        <v>47</v>
      </c>
      <c r="L892" s="144">
        <v>14</v>
      </c>
      <c r="M892" s="144">
        <v>0</v>
      </c>
      <c r="N892" s="144">
        <v>15</v>
      </c>
      <c r="O892" s="145">
        <v>671</v>
      </c>
      <c r="P892" s="145">
        <v>1488</v>
      </c>
      <c r="Q892" s="146">
        <f t="shared" si="32"/>
        <v>0.45094086021505375</v>
      </c>
    </row>
    <row r="893" spans="1:17" s="30" customFormat="1" ht="14.85" customHeight="1" x14ac:dyDescent="0.25">
      <c r="A893" s="53">
        <v>642</v>
      </c>
      <c r="B893" s="54">
        <v>352</v>
      </c>
      <c r="C893" s="55" t="s">
        <v>126</v>
      </c>
      <c r="D893" s="140">
        <f t="shared" si="30"/>
        <v>16</v>
      </c>
      <c r="E893" s="141">
        <v>39</v>
      </c>
      <c r="F893" s="141">
        <v>55</v>
      </c>
      <c r="G893" s="141">
        <v>2</v>
      </c>
      <c r="H893" s="141">
        <v>5</v>
      </c>
      <c r="I893" s="141">
        <v>37</v>
      </c>
      <c r="J893" s="141">
        <v>0</v>
      </c>
      <c r="K893" s="141">
        <v>8</v>
      </c>
      <c r="L893" s="141">
        <v>9</v>
      </c>
      <c r="M893" s="141">
        <v>0</v>
      </c>
      <c r="N893" s="141">
        <v>5</v>
      </c>
      <c r="O893" s="132">
        <v>160</v>
      </c>
      <c r="P893" s="132">
        <v>308</v>
      </c>
      <c r="Q893" s="133">
        <f t="shared" si="32"/>
        <v>0.51948051948051943</v>
      </c>
    </row>
    <row r="894" spans="1:17" s="30" customFormat="1" ht="14.85" customHeight="1" x14ac:dyDescent="0.25">
      <c r="A894" s="59" t="s">
        <v>260</v>
      </c>
      <c r="B894" s="60">
        <v>352</v>
      </c>
      <c r="C894" s="61" t="s">
        <v>9</v>
      </c>
      <c r="D894" s="137">
        <f t="shared" si="30"/>
        <v>16</v>
      </c>
      <c r="E894" s="138">
        <v>39</v>
      </c>
      <c r="F894" s="138">
        <v>55</v>
      </c>
      <c r="G894" s="138">
        <v>2</v>
      </c>
      <c r="H894" s="138">
        <v>5</v>
      </c>
      <c r="I894" s="138">
        <v>37</v>
      </c>
      <c r="J894" s="138">
        <v>0</v>
      </c>
      <c r="K894" s="138">
        <v>8</v>
      </c>
      <c r="L894" s="138">
        <v>9</v>
      </c>
      <c r="M894" s="138">
        <v>0</v>
      </c>
      <c r="N894" s="138">
        <v>5</v>
      </c>
      <c r="O894" s="138">
        <v>160</v>
      </c>
      <c r="P894" s="138">
        <v>308</v>
      </c>
      <c r="Q894" s="139">
        <f t="shared" si="32"/>
        <v>0.51948051948051943</v>
      </c>
    </row>
    <row r="895" spans="1:17" s="30" customFormat="1" ht="14.85" customHeight="1" x14ac:dyDescent="0.25">
      <c r="A895" s="65">
        <v>643</v>
      </c>
      <c r="B895" s="66">
        <v>353</v>
      </c>
      <c r="C895" s="67" t="s">
        <v>126</v>
      </c>
      <c r="D895" s="140">
        <f t="shared" si="30"/>
        <v>16</v>
      </c>
      <c r="E895" s="141">
        <v>60</v>
      </c>
      <c r="F895" s="141">
        <v>32</v>
      </c>
      <c r="G895" s="141">
        <v>1</v>
      </c>
      <c r="H895" s="141">
        <v>2</v>
      </c>
      <c r="I895" s="141">
        <v>76</v>
      </c>
      <c r="J895" s="141">
        <v>0</v>
      </c>
      <c r="K895" s="141">
        <v>17</v>
      </c>
      <c r="L895" s="141">
        <v>1</v>
      </c>
      <c r="M895" s="141">
        <v>0</v>
      </c>
      <c r="N895" s="141">
        <v>3</v>
      </c>
      <c r="O895" s="141">
        <v>192</v>
      </c>
      <c r="P895" s="141">
        <v>362</v>
      </c>
      <c r="Q895" s="142">
        <f t="shared" si="32"/>
        <v>0.53038674033149169</v>
      </c>
    </row>
    <row r="896" spans="1:17" s="30" customFormat="1" ht="14.85" customHeight="1" x14ac:dyDescent="0.25">
      <c r="A896" s="59" t="s">
        <v>260</v>
      </c>
      <c r="B896" s="60">
        <v>353</v>
      </c>
      <c r="C896" s="61" t="s">
        <v>9</v>
      </c>
      <c r="D896" s="137">
        <f t="shared" si="30"/>
        <v>16</v>
      </c>
      <c r="E896" s="138">
        <v>60</v>
      </c>
      <c r="F896" s="138">
        <v>32</v>
      </c>
      <c r="G896" s="138">
        <v>1</v>
      </c>
      <c r="H896" s="138">
        <v>2</v>
      </c>
      <c r="I896" s="138">
        <v>76</v>
      </c>
      <c r="J896" s="138">
        <v>0</v>
      </c>
      <c r="K896" s="138">
        <v>17</v>
      </c>
      <c r="L896" s="138">
        <v>1</v>
      </c>
      <c r="M896" s="138">
        <v>0</v>
      </c>
      <c r="N896" s="138">
        <v>3</v>
      </c>
      <c r="O896" s="138">
        <v>192</v>
      </c>
      <c r="P896" s="138">
        <v>362</v>
      </c>
      <c r="Q896" s="139">
        <f t="shared" si="32"/>
        <v>0.53038674033149169</v>
      </c>
    </row>
    <row r="897" spans="1:17" s="30" customFormat="1" ht="14.85" customHeight="1" x14ac:dyDescent="0.25">
      <c r="A897" s="65">
        <v>644</v>
      </c>
      <c r="B897" s="66">
        <v>354</v>
      </c>
      <c r="C897" s="67" t="s">
        <v>126</v>
      </c>
      <c r="D897" s="140">
        <f t="shared" si="30"/>
        <v>16</v>
      </c>
      <c r="E897" s="141">
        <v>42</v>
      </c>
      <c r="F897" s="141">
        <v>58</v>
      </c>
      <c r="G897" s="141">
        <v>5</v>
      </c>
      <c r="H897" s="141">
        <v>7</v>
      </c>
      <c r="I897" s="141">
        <v>7</v>
      </c>
      <c r="J897" s="141">
        <v>0</v>
      </c>
      <c r="K897" s="141">
        <v>0</v>
      </c>
      <c r="L897" s="141">
        <v>2</v>
      </c>
      <c r="M897" s="141">
        <v>0</v>
      </c>
      <c r="N897" s="141">
        <v>5</v>
      </c>
      <c r="O897" s="141">
        <v>126</v>
      </c>
      <c r="P897" s="141">
        <v>420</v>
      </c>
      <c r="Q897" s="142">
        <f t="shared" si="32"/>
        <v>0.3</v>
      </c>
    </row>
    <row r="898" spans="1:17" s="30" customFormat="1" ht="14.85" customHeight="1" x14ac:dyDescent="0.25">
      <c r="A898" s="71">
        <v>645</v>
      </c>
      <c r="B898" s="72">
        <v>354</v>
      </c>
      <c r="C898" s="73" t="s">
        <v>128</v>
      </c>
      <c r="D898" s="134">
        <f t="shared" si="30"/>
        <v>26</v>
      </c>
      <c r="E898" s="135">
        <v>35</v>
      </c>
      <c r="F898" s="135">
        <v>61</v>
      </c>
      <c r="G898" s="135">
        <v>1</v>
      </c>
      <c r="H898" s="135">
        <v>8</v>
      </c>
      <c r="I898" s="135">
        <v>8</v>
      </c>
      <c r="J898" s="135">
        <v>1</v>
      </c>
      <c r="K898" s="135">
        <v>19</v>
      </c>
      <c r="L898" s="135">
        <v>2</v>
      </c>
      <c r="M898" s="135">
        <v>0</v>
      </c>
      <c r="N898" s="135">
        <v>3</v>
      </c>
      <c r="O898" s="135">
        <v>138</v>
      </c>
      <c r="P898" s="135">
        <v>420</v>
      </c>
      <c r="Q898" s="136">
        <f t="shared" si="32"/>
        <v>0.32857142857142857</v>
      </c>
    </row>
    <row r="899" spans="1:17" s="30" customFormat="1" ht="14.85" customHeight="1" x14ac:dyDescent="0.25">
      <c r="A899" s="59" t="s">
        <v>260</v>
      </c>
      <c r="B899" s="60">
        <v>354</v>
      </c>
      <c r="C899" s="61" t="s">
        <v>11</v>
      </c>
      <c r="D899" s="137">
        <f t="shared" si="30"/>
        <v>42</v>
      </c>
      <c r="E899" s="138">
        <v>77</v>
      </c>
      <c r="F899" s="138">
        <v>119</v>
      </c>
      <c r="G899" s="138">
        <v>6</v>
      </c>
      <c r="H899" s="138">
        <v>15</v>
      </c>
      <c r="I899" s="138">
        <v>15</v>
      </c>
      <c r="J899" s="138">
        <v>1</v>
      </c>
      <c r="K899" s="138">
        <v>19</v>
      </c>
      <c r="L899" s="138">
        <v>4</v>
      </c>
      <c r="M899" s="138">
        <v>0</v>
      </c>
      <c r="N899" s="138">
        <v>8</v>
      </c>
      <c r="O899" s="138">
        <v>264</v>
      </c>
      <c r="P899" s="138">
        <v>840</v>
      </c>
      <c r="Q899" s="139">
        <f t="shared" si="32"/>
        <v>0.31428571428571428</v>
      </c>
    </row>
    <row r="900" spans="1:17" s="30" customFormat="1" ht="14.85" customHeight="1" x14ac:dyDescent="0.25">
      <c r="A900" s="71">
        <v>646</v>
      </c>
      <c r="B900" s="72">
        <v>355</v>
      </c>
      <c r="C900" s="73" t="s">
        <v>126</v>
      </c>
      <c r="D900" s="134">
        <f t="shared" si="30"/>
        <v>8</v>
      </c>
      <c r="E900" s="135">
        <v>51</v>
      </c>
      <c r="F900" s="135">
        <v>22</v>
      </c>
      <c r="G900" s="135">
        <v>1</v>
      </c>
      <c r="H900" s="135">
        <v>18</v>
      </c>
      <c r="I900" s="135">
        <v>59</v>
      </c>
      <c r="J900" s="135">
        <v>2</v>
      </c>
      <c r="K900" s="135">
        <v>48</v>
      </c>
      <c r="L900" s="135">
        <v>2</v>
      </c>
      <c r="M900" s="135">
        <v>0</v>
      </c>
      <c r="N900" s="135">
        <v>3</v>
      </c>
      <c r="O900" s="135">
        <v>206</v>
      </c>
      <c r="P900" s="135">
        <v>509</v>
      </c>
      <c r="Q900" s="136">
        <f t="shared" si="32"/>
        <v>0.40471512770137524</v>
      </c>
    </row>
    <row r="901" spans="1:17" s="30" customFormat="1" ht="14.85" customHeight="1" x14ac:dyDescent="0.25">
      <c r="A901" s="65">
        <v>647</v>
      </c>
      <c r="B901" s="66">
        <v>355</v>
      </c>
      <c r="C901" s="67" t="s">
        <v>128</v>
      </c>
      <c r="D901" s="140">
        <f t="shared" si="30"/>
        <v>4</v>
      </c>
      <c r="E901" s="141">
        <v>47</v>
      </c>
      <c r="F901" s="141">
        <v>21</v>
      </c>
      <c r="G901" s="141">
        <v>3</v>
      </c>
      <c r="H901" s="141">
        <v>23</v>
      </c>
      <c r="I901" s="141">
        <v>43</v>
      </c>
      <c r="J901" s="141">
        <v>0</v>
      </c>
      <c r="K901" s="141">
        <v>43</v>
      </c>
      <c r="L901" s="141">
        <v>4</v>
      </c>
      <c r="M901" s="141">
        <v>0</v>
      </c>
      <c r="N901" s="141">
        <v>15</v>
      </c>
      <c r="O901" s="141">
        <v>199</v>
      </c>
      <c r="P901" s="141">
        <v>509</v>
      </c>
      <c r="Q901" s="142">
        <f t="shared" si="32"/>
        <v>0.39096267190569745</v>
      </c>
    </row>
    <row r="902" spans="1:17" s="30" customFormat="1" ht="14.85" customHeight="1" x14ac:dyDescent="0.25">
      <c r="A902" s="59" t="s">
        <v>260</v>
      </c>
      <c r="B902" s="60">
        <v>355</v>
      </c>
      <c r="C902" s="61" t="s">
        <v>11</v>
      </c>
      <c r="D902" s="137">
        <f t="shared" si="30"/>
        <v>4</v>
      </c>
      <c r="E902" s="138">
        <v>98</v>
      </c>
      <c r="F902" s="138">
        <v>43</v>
      </c>
      <c r="G902" s="138">
        <v>4</v>
      </c>
      <c r="H902" s="138">
        <v>41</v>
      </c>
      <c r="I902" s="138">
        <v>102</v>
      </c>
      <c r="J902" s="138">
        <v>2</v>
      </c>
      <c r="K902" s="138">
        <v>91</v>
      </c>
      <c r="L902" s="138">
        <v>6</v>
      </c>
      <c r="M902" s="138">
        <v>0</v>
      </c>
      <c r="N902" s="138">
        <v>18</v>
      </c>
      <c r="O902" s="138">
        <v>405</v>
      </c>
      <c r="P902" s="138">
        <v>1018</v>
      </c>
      <c r="Q902" s="139">
        <f t="shared" si="32"/>
        <v>0.39783889980353637</v>
      </c>
    </row>
    <row r="903" spans="1:17" s="30" customFormat="1" ht="14.85" customHeight="1" x14ac:dyDescent="0.25">
      <c r="A903" s="65">
        <v>648</v>
      </c>
      <c r="B903" s="66">
        <v>356</v>
      </c>
      <c r="C903" s="67" t="s">
        <v>126</v>
      </c>
      <c r="D903" s="140">
        <f t="shared" si="30"/>
        <v>40</v>
      </c>
      <c r="E903" s="141">
        <v>64</v>
      </c>
      <c r="F903" s="141">
        <v>19</v>
      </c>
      <c r="G903" s="141">
        <v>7</v>
      </c>
      <c r="H903" s="141">
        <v>13</v>
      </c>
      <c r="I903" s="141">
        <v>104</v>
      </c>
      <c r="J903" s="141">
        <v>1</v>
      </c>
      <c r="K903" s="141">
        <v>22</v>
      </c>
      <c r="L903" s="141">
        <v>4</v>
      </c>
      <c r="M903" s="141">
        <v>0</v>
      </c>
      <c r="N903" s="141">
        <v>9</v>
      </c>
      <c r="O903" s="141">
        <v>243</v>
      </c>
      <c r="P903" s="141">
        <v>502</v>
      </c>
      <c r="Q903" s="142">
        <f t="shared" si="32"/>
        <v>0.48406374501992033</v>
      </c>
    </row>
    <row r="904" spans="1:17" s="30" customFormat="1" ht="14.85" customHeight="1" x14ac:dyDescent="0.25">
      <c r="A904" s="59" t="s">
        <v>260</v>
      </c>
      <c r="B904" s="60">
        <v>356</v>
      </c>
      <c r="C904" s="61" t="s">
        <v>9</v>
      </c>
      <c r="D904" s="137">
        <f t="shared" si="30"/>
        <v>40</v>
      </c>
      <c r="E904" s="138">
        <v>64</v>
      </c>
      <c r="F904" s="138">
        <v>19</v>
      </c>
      <c r="G904" s="138">
        <v>7</v>
      </c>
      <c r="H904" s="138">
        <v>13</v>
      </c>
      <c r="I904" s="138">
        <v>104</v>
      </c>
      <c r="J904" s="138">
        <v>1</v>
      </c>
      <c r="K904" s="138">
        <v>22</v>
      </c>
      <c r="L904" s="138">
        <v>4</v>
      </c>
      <c r="M904" s="138">
        <v>0</v>
      </c>
      <c r="N904" s="138">
        <v>9</v>
      </c>
      <c r="O904" s="138">
        <v>243</v>
      </c>
      <c r="P904" s="138">
        <v>502</v>
      </c>
      <c r="Q904" s="139">
        <f t="shared" si="32"/>
        <v>0.48406374501992033</v>
      </c>
    </row>
    <row r="905" spans="1:17" s="30" customFormat="1" ht="14.85" customHeight="1" x14ac:dyDescent="0.25">
      <c r="A905" s="65">
        <v>649</v>
      </c>
      <c r="B905" s="66">
        <v>357</v>
      </c>
      <c r="C905" s="67" t="s">
        <v>126</v>
      </c>
      <c r="D905" s="140">
        <f t="shared" ref="D905:D968" si="33">(LARGE(E905:N905,1)-LARGE(E905:N905,2))</f>
        <v>34</v>
      </c>
      <c r="E905" s="141">
        <v>87</v>
      </c>
      <c r="F905" s="141">
        <v>13</v>
      </c>
      <c r="G905" s="141">
        <v>4</v>
      </c>
      <c r="H905" s="141">
        <v>11</v>
      </c>
      <c r="I905" s="141">
        <v>53</v>
      </c>
      <c r="J905" s="141">
        <v>1</v>
      </c>
      <c r="K905" s="141">
        <v>25</v>
      </c>
      <c r="L905" s="141">
        <v>3</v>
      </c>
      <c r="M905" s="141">
        <v>0</v>
      </c>
      <c r="N905" s="141">
        <v>2</v>
      </c>
      <c r="O905" s="141">
        <v>199</v>
      </c>
      <c r="P905" s="141">
        <v>413</v>
      </c>
      <c r="Q905" s="142">
        <f t="shared" si="32"/>
        <v>0.48184019370460046</v>
      </c>
    </row>
    <row r="906" spans="1:17" s="30" customFormat="1" ht="14.85" customHeight="1" x14ac:dyDescent="0.25">
      <c r="A906" s="71">
        <v>650</v>
      </c>
      <c r="B906" s="72">
        <v>357</v>
      </c>
      <c r="C906" s="73" t="s">
        <v>130</v>
      </c>
      <c r="D906" s="134">
        <f t="shared" si="33"/>
        <v>7</v>
      </c>
      <c r="E906" s="135">
        <v>56</v>
      </c>
      <c r="F906" s="135">
        <v>48</v>
      </c>
      <c r="G906" s="135">
        <v>2</v>
      </c>
      <c r="H906" s="135">
        <v>4</v>
      </c>
      <c r="I906" s="135">
        <v>30</v>
      </c>
      <c r="J906" s="135">
        <v>3</v>
      </c>
      <c r="K906" s="135">
        <v>63</v>
      </c>
      <c r="L906" s="135">
        <v>3</v>
      </c>
      <c r="M906" s="135">
        <v>0</v>
      </c>
      <c r="N906" s="135">
        <v>3</v>
      </c>
      <c r="O906" s="135">
        <v>212</v>
      </c>
      <c r="P906" s="135">
        <v>339</v>
      </c>
      <c r="Q906" s="136">
        <f t="shared" si="32"/>
        <v>0.62536873156342188</v>
      </c>
    </row>
    <row r="907" spans="1:17" s="30" customFormat="1" ht="14.85" customHeight="1" x14ac:dyDescent="0.25">
      <c r="A907" s="59" t="s">
        <v>260</v>
      </c>
      <c r="B907" s="60">
        <v>357</v>
      </c>
      <c r="C907" s="61" t="s">
        <v>11</v>
      </c>
      <c r="D907" s="137">
        <f t="shared" si="33"/>
        <v>55</v>
      </c>
      <c r="E907" s="138">
        <v>143</v>
      </c>
      <c r="F907" s="138">
        <v>61</v>
      </c>
      <c r="G907" s="138">
        <v>6</v>
      </c>
      <c r="H907" s="138">
        <v>15</v>
      </c>
      <c r="I907" s="138">
        <v>83</v>
      </c>
      <c r="J907" s="138">
        <v>4</v>
      </c>
      <c r="K907" s="138">
        <v>88</v>
      </c>
      <c r="L907" s="138">
        <v>6</v>
      </c>
      <c r="M907" s="138">
        <v>0</v>
      </c>
      <c r="N907" s="138">
        <v>5</v>
      </c>
      <c r="O907" s="138">
        <v>411</v>
      </c>
      <c r="P907" s="138">
        <v>752</v>
      </c>
      <c r="Q907" s="139">
        <f t="shared" si="32"/>
        <v>0.54654255319148937</v>
      </c>
    </row>
    <row r="908" spans="1:17" s="30" customFormat="1" ht="14.85" customHeight="1" x14ac:dyDescent="0.25">
      <c r="A908" s="71">
        <v>651</v>
      </c>
      <c r="B908" s="72">
        <v>358</v>
      </c>
      <c r="C908" s="73" t="s">
        <v>126</v>
      </c>
      <c r="D908" s="134">
        <f t="shared" si="33"/>
        <v>41</v>
      </c>
      <c r="E908" s="135">
        <v>32</v>
      </c>
      <c r="F908" s="135">
        <v>32</v>
      </c>
      <c r="G908" s="135">
        <v>1</v>
      </c>
      <c r="H908" s="135">
        <v>13</v>
      </c>
      <c r="I908" s="135">
        <v>73</v>
      </c>
      <c r="J908" s="135">
        <v>1</v>
      </c>
      <c r="K908" s="135">
        <v>31</v>
      </c>
      <c r="L908" s="135">
        <v>3</v>
      </c>
      <c r="M908" s="135">
        <v>0</v>
      </c>
      <c r="N908" s="135">
        <v>10</v>
      </c>
      <c r="O908" s="135">
        <v>196</v>
      </c>
      <c r="P908" s="135">
        <v>418</v>
      </c>
      <c r="Q908" s="136">
        <f t="shared" si="32"/>
        <v>0.46889952153110048</v>
      </c>
    </row>
    <row r="909" spans="1:17" s="30" customFormat="1" ht="14.85" customHeight="1" x14ac:dyDescent="0.25">
      <c r="A909" s="59" t="s">
        <v>260</v>
      </c>
      <c r="B909" s="60">
        <v>358</v>
      </c>
      <c r="C909" s="61" t="s">
        <v>9</v>
      </c>
      <c r="D909" s="137">
        <f t="shared" si="33"/>
        <v>41</v>
      </c>
      <c r="E909" s="138">
        <v>32</v>
      </c>
      <c r="F909" s="138">
        <v>32</v>
      </c>
      <c r="G909" s="138">
        <v>1</v>
      </c>
      <c r="H909" s="138">
        <v>13</v>
      </c>
      <c r="I909" s="138">
        <v>73</v>
      </c>
      <c r="J909" s="138">
        <v>1</v>
      </c>
      <c r="K909" s="138">
        <v>31</v>
      </c>
      <c r="L909" s="138">
        <v>3</v>
      </c>
      <c r="M909" s="138">
        <v>0</v>
      </c>
      <c r="N909" s="138">
        <v>10</v>
      </c>
      <c r="O909" s="138">
        <v>196</v>
      </c>
      <c r="P909" s="138">
        <v>418</v>
      </c>
      <c r="Q909" s="139">
        <f t="shared" si="32"/>
        <v>0.46889952153110048</v>
      </c>
    </row>
    <row r="910" spans="1:17" s="30" customFormat="1" ht="14.85" customHeight="1" x14ac:dyDescent="0.25">
      <c r="A910" s="71">
        <v>652</v>
      </c>
      <c r="B910" s="72">
        <v>360</v>
      </c>
      <c r="C910" s="73" t="s">
        <v>126</v>
      </c>
      <c r="D910" s="134">
        <f t="shared" si="33"/>
        <v>1</v>
      </c>
      <c r="E910" s="135">
        <v>10</v>
      </c>
      <c r="F910" s="135">
        <v>18</v>
      </c>
      <c r="G910" s="135">
        <v>2</v>
      </c>
      <c r="H910" s="135">
        <v>3</v>
      </c>
      <c r="I910" s="135">
        <v>27</v>
      </c>
      <c r="J910" s="135">
        <v>1</v>
      </c>
      <c r="K910" s="135">
        <v>26</v>
      </c>
      <c r="L910" s="135">
        <v>2</v>
      </c>
      <c r="M910" s="135">
        <v>0</v>
      </c>
      <c r="N910" s="135">
        <v>5</v>
      </c>
      <c r="O910" s="135">
        <v>94</v>
      </c>
      <c r="P910" s="135">
        <v>218</v>
      </c>
      <c r="Q910" s="136">
        <f t="shared" si="32"/>
        <v>0.43119266055045874</v>
      </c>
    </row>
    <row r="911" spans="1:17" s="30" customFormat="1" ht="14.85" customHeight="1" x14ac:dyDescent="0.25">
      <c r="A911" s="59" t="s">
        <v>260</v>
      </c>
      <c r="B911" s="60">
        <v>360</v>
      </c>
      <c r="C911" s="61" t="s">
        <v>9</v>
      </c>
      <c r="D911" s="137">
        <f t="shared" si="33"/>
        <v>1</v>
      </c>
      <c r="E911" s="138">
        <v>10</v>
      </c>
      <c r="F911" s="138">
        <v>18</v>
      </c>
      <c r="G911" s="138">
        <v>2</v>
      </c>
      <c r="H911" s="138">
        <v>3</v>
      </c>
      <c r="I911" s="138">
        <v>27</v>
      </c>
      <c r="J911" s="138">
        <v>1</v>
      </c>
      <c r="K911" s="138">
        <v>26</v>
      </c>
      <c r="L911" s="138">
        <v>2</v>
      </c>
      <c r="M911" s="138">
        <v>0</v>
      </c>
      <c r="N911" s="138">
        <v>5</v>
      </c>
      <c r="O911" s="138">
        <v>94</v>
      </c>
      <c r="P911" s="138">
        <v>218</v>
      </c>
      <c r="Q911" s="139">
        <f t="shared" si="32"/>
        <v>0.43119266055045874</v>
      </c>
    </row>
    <row r="912" spans="1:17" s="30" customFormat="1" ht="14.85" customHeight="1" x14ac:dyDescent="0.25">
      <c r="A912" s="71">
        <v>653</v>
      </c>
      <c r="B912" s="72">
        <v>361</v>
      </c>
      <c r="C912" s="73" t="s">
        <v>126</v>
      </c>
      <c r="D912" s="134">
        <f t="shared" si="33"/>
        <v>119</v>
      </c>
      <c r="E912" s="135">
        <v>159</v>
      </c>
      <c r="F912" s="135">
        <v>30</v>
      </c>
      <c r="G912" s="135">
        <v>7</v>
      </c>
      <c r="H912" s="135">
        <v>20</v>
      </c>
      <c r="I912" s="135">
        <v>37</v>
      </c>
      <c r="J912" s="135">
        <v>1</v>
      </c>
      <c r="K912" s="135">
        <v>40</v>
      </c>
      <c r="L912" s="135">
        <v>6</v>
      </c>
      <c r="M912" s="135">
        <v>1</v>
      </c>
      <c r="N912" s="135">
        <v>10</v>
      </c>
      <c r="O912" s="135">
        <v>311</v>
      </c>
      <c r="P912" s="135">
        <v>720</v>
      </c>
      <c r="Q912" s="136">
        <f t="shared" si="32"/>
        <v>0.43194444444444446</v>
      </c>
    </row>
    <row r="913" spans="1:17" s="30" customFormat="1" ht="14.85" customHeight="1" x14ac:dyDescent="0.25">
      <c r="A913" s="65">
        <v>654</v>
      </c>
      <c r="B913" s="66">
        <v>361</v>
      </c>
      <c r="C913" s="67" t="s">
        <v>128</v>
      </c>
      <c r="D913" s="140">
        <f t="shared" si="33"/>
        <v>105</v>
      </c>
      <c r="E913" s="141">
        <v>154</v>
      </c>
      <c r="F913" s="141">
        <v>18</v>
      </c>
      <c r="G913" s="141">
        <v>9</v>
      </c>
      <c r="H913" s="141">
        <v>18</v>
      </c>
      <c r="I913" s="141">
        <v>49</v>
      </c>
      <c r="J913" s="141">
        <v>0</v>
      </c>
      <c r="K913" s="141">
        <v>43</v>
      </c>
      <c r="L913" s="141">
        <v>3</v>
      </c>
      <c r="M913" s="141">
        <v>0</v>
      </c>
      <c r="N913" s="141">
        <v>4</v>
      </c>
      <c r="O913" s="141">
        <v>298</v>
      </c>
      <c r="P913" s="141">
        <v>720</v>
      </c>
      <c r="Q913" s="142">
        <f t="shared" si="32"/>
        <v>0.41388888888888886</v>
      </c>
    </row>
    <row r="914" spans="1:17" s="30" customFormat="1" ht="14.85" customHeight="1" x14ac:dyDescent="0.25">
      <c r="A914" s="59" t="s">
        <v>260</v>
      </c>
      <c r="B914" s="60">
        <v>361</v>
      </c>
      <c r="C914" s="61" t="s">
        <v>11</v>
      </c>
      <c r="D914" s="137">
        <f t="shared" si="33"/>
        <v>227</v>
      </c>
      <c r="E914" s="138">
        <v>313</v>
      </c>
      <c r="F914" s="138">
        <v>48</v>
      </c>
      <c r="G914" s="138">
        <v>16</v>
      </c>
      <c r="H914" s="138">
        <v>38</v>
      </c>
      <c r="I914" s="138">
        <v>86</v>
      </c>
      <c r="J914" s="138">
        <v>1</v>
      </c>
      <c r="K914" s="138">
        <v>83</v>
      </c>
      <c r="L914" s="138">
        <v>9</v>
      </c>
      <c r="M914" s="138">
        <v>1</v>
      </c>
      <c r="N914" s="138">
        <v>14</v>
      </c>
      <c r="O914" s="138">
        <v>609</v>
      </c>
      <c r="P914" s="138">
        <v>1440</v>
      </c>
      <c r="Q914" s="139">
        <f t="shared" si="32"/>
        <v>0.42291666666666666</v>
      </c>
    </row>
    <row r="915" spans="1:17" s="30" customFormat="1" ht="14.85" customHeight="1" x14ac:dyDescent="0.25">
      <c r="A915" s="65">
        <v>655</v>
      </c>
      <c r="B915" s="66">
        <v>362</v>
      </c>
      <c r="C915" s="67" t="s">
        <v>126</v>
      </c>
      <c r="D915" s="140">
        <f t="shared" si="33"/>
        <v>41</v>
      </c>
      <c r="E915" s="141">
        <v>26</v>
      </c>
      <c r="F915" s="141">
        <v>18</v>
      </c>
      <c r="G915" s="141">
        <v>8</v>
      </c>
      <c r="H915" s="141">
        <v>12</v>
      </c>
      <c r="I915" s="141">
        <v>67</v>
      </c>
      <c r="J915" s="141">
        <v>0</v>
      </c>
      <c r="K915" s="141">
        <v>6</v>
      </c>
      <c r="L915" s="141">
        <v>1</v>
      </c>
      <c r="M915" s="141">
        <v>0</v>
      </c>
      <c r="N915" s="141">
        <v>6</v>
      </c>
      <c r="O915" s="141">
        <v>144</v>
      </c>
      <c r="P915" s="141">
        <v>398</v>
      </c>
      <c r="Q915" s="142">
        <f t="shared" si="32"/>
        <v>0.36180904522613067</v>
      </c>
    </row>
    <row r="916" spans="1:17" s="30" customFormat="1" ht="14.85" customHeight="1" x14ac:dyDescent="0.25">
      <c r="A916" s="71">
        <v>656</v>
      </c>
      <c r="B916" s="72">
        <v>362</v>
      </c>
      <c r="C916" s="73" t="s">
        <v>128</v>
      </c>
      <c r="D916" s="134">
        <f t="shared" si="33"/>
        <v>41</v>
      </c>
      <c r="E916" s="135">
        <v>29</v>
      </c>
      <c r="F916" s="135">
        <v>12</v>
      </c>
      <c r="G916" s="135">
        <v>3</v>
      </c>
      <c r="H916" s="135">
        <v>10</v>
      </c>
      <c r="I916" s="135">
        <v>70</v>
      </c>
      <c r="J916" s="135">
        <v>0</v>
      </c>
      <c r="K916" s="135">
        <v>16</v>
      </c>
      <c r="L916" s="135">
        <v>5</v>
      </c>
      <c r="M916" s="135">
        <v>0</v>
      </c>
      <c r="N916" s="135">
        <v>3</v>
      </c>
      <c r="O916" s="135">
        <v>148</v>
      </c>
      <c r="P916" s="135">
        <v>398</v>
      </c>
      <c r="Q916" s="136">
        <f t="shared" si="32"/>
        <v>0.37185929648241206</v>
      </c>
    </row>
    <row r="917" spans="1:17" s="30" customFormat="1" ht="14.85" customHeight="1" x14ac:dyDescent="0.25">
      <c r="A917" s="59" t="s">
        <v>260</v>
      </c>
      <c r="B917" s="60">
        <v>362</v>
      </c>
      <c r="C917" s="61" t="s">
        <v>11</v>
      </c>
      <c r="D917" s="137">
        <f t="shared" si="33"/>
        <v>82</v>
      </c>
      <c r="E917" s="138">
        <v>55</v>
      </c>
      <c r="F917" s="138">
        <v>30</v>
      </c>
      <c r="G917" s="138">
        <v>11</v>
      </c>
      <c r="H917" s="138">
        <v>22</v>
      </c>
      <c r="I917" s="138">
        <v>137</v>
      </c>
      <c r="J917" s="138">
        <v>0</v>
      </c>
      <c r="K917" s="138">
        <v>22</v>
      </c>
      <c r="L917" s="138">
        <v>6</v>
      </c>
      <c r="M917" s="138">
        <v>0</v>
      </c>
      <c r="N917" s="138">
        <v>9</v>
      </c>
      <c r="O917" s="138">
        <v>292</v>
      </c>
      <c r="P917" s="138">
        <v>796</v>
      </c>
      <c r="Q917" s="139">
        <f t="shared" si="32"/>
        <v>0.36683417085427134</v>
      </c>
    </row>
    <row r="918" spans="1:17" s="30" customFormat="1" ht="14.85" customHeight="1" x14ac:dyDescent="0.25">
      <c r="A918" s="71">
        <v>657</v>
      </c>
      <c r="B918" s="72">
        <v>363</v>
      </c>
      <c r="C918" s="73" t="s">
        <v>126</v>
      </c>
      <c r="D918" s="134">
        <f t="shared" si="33"/>
        <v>32</v>
      </c>
      <c r="E918" s="135">
        <v>53</v>
      </c>
      <c r="F918" s="135">
        <v>38</v>
      </c>
      <c r="G918" s="135">
        <v>8</v>
      </c>
      <c r="H918" s="135">
        <v>17</v>
      </c>
      <c r="I918" s="135">
        <v>88</v>
      </c>
      <c r="J918" s="135">
        <v>3</v>
      </c>
      <c r="K918" s="135">
        <v>56</v>
      </c>
      <c r="L918" s="135">
        <v>5</v>
      </c>
      <c r="M918" s="135">
        <v>0</v>
      </c>
      <c r="N918" s="135">
        <v>10</v>
      </c>
      <c r="O918" s="135">
        <v>278</v>
      </c>
      <c r="P918" s="135">
        <v>738</v>
      </c>
      <c r="Q918" s="136">
        <f t="shared" si="32"/>
        <v>0.37669376693766937</v>
      </c>
    </row>
    <row r="919" spans="1:17" s="30" customFormat="1" ht="14.85" customHeight="1" x14ac:dyDescent="0.25">
      <c r="A919" s="59" t="s">
        <v>260</v>
      </c>
      <c r="B919" s="60">
        <v>363</v>
      </c>
      <c r="C919" s="61" t="s">
        <v>9</v>
      </c>
      <c r="D919" s="137">
        <f t="shared" si="33"/>
        <v>32</v>
      </c>
      <c r="E919" s="138">
        <v>53</v>
      </c>
      <c r="F919" s="138">
        <v>38</v>
      </c>
      <c r="G919" s="138">
        <v>8</v>
      </c>
      <c r="H919" s="138">
        <v>17</v>
      </c>
      <c r="I919" s="138">
        <v>88</v>
      </c>
      <c r="J919" s="138">
        <v>3</v>
      </c>
      <c r="K919" s="138">
        <v>56</v>
      </c>
      <c r="L919" s="138">
        <v>5</v>
      </c>
      <c r="M919" s="138">
        <v>0</v>
      </c>
      <c r="N919" s="138">
        <v>10</v>
      </c>
      <c r="O919" s="138">
        <v>278</v>
      </c>
      <c r="P919" s="138">
        <v>738</v>
      </c>
      <c r="Q919" s="139">
        <f t="shared" si="32"/>
        <v>0.37669376693766937</v>
      </c>
    </row>
    <row r="920" spans="1:17" s="30" customFormat="1" ht="14.85" customHeight="1" x14ac:dyDescent="0.25">
      <c r="A920" s="71">
        <v>658</v>
      </c>
      <c r="B920" s="72">
        <v>364</v>
      </c>
      <c r="C920" s="73" t="s">
        <v>126</v>
      </c>
      <c r="D920" s="134">
        <f t="shared" si="33"/>
        <v>56</v>
      </c>
      <c r="E920" s="135">
        <v>38</v>
      </c>
      <c r="F920" s="135">
        <v>32</v>
      </c>
      <c r="G920" s="135">
        <v>6</v>
      </c>
      <c r="H920" s="135">
        <v>11</v>
      </c>
      <c r="I920" s="135">
        <v>94</v>
      </c>
      <c r="J920" s="135">
        <v>2</v>
      </c>
      <c r="K920" s="135">
        <v>37</v>
      </c>
      <c r="L920" s="135">
        <v>4</v>
      </c>
      <c r="M920" s="135">
        <v>0</v>
      </c>
      <c r="N920" s="135">
        <v>5</v>
      </c>
      <c r="O920" s="135">
        <v>229</v>
      </c>
      <c r="P920" s="135">
        <v>635</v>
      </c>
      <c r="Q920" s="136">
        <f t="shared" si="32"/>
        <v>0.3606299212598425</v>
      </c>
    </row>
    <row r="921" spans="1:17" s="30" customFormat="1" ht="14.85" customHeight="1" x14ac:dyDescent="0.25">
      <c r="A921" s="59" t="s">
        <v>260</v>
      </c>
      <c r="B921" s="60">
        <v>364</v>
      </c>
      <c r="C921" s="61" t="s">
        <v>9</v>
      </c>
      <c r="D921" s="137">
        <f t="shared" si="33"/>
        <v>56</v>
      </c>
      <c r="E921" s="138">
        <v>38</v>
      </c>
      <c r="F921" s="138">
        <v>32</v>
      </c>
      <c r="G921" s="138">
        <v>6</v>
      </c>
      <c r="H921" s="138">
        <v>11</v>
      </c>
      <c r="I921" s="138">
        <v>94</v>
      </c>
      <c r="J921" s="138">
        <v>2</v>
      </c>
      <c r="K921" s="138">
        <v>37</v>
      </c>
      <c r="L921" s="138">
        <v>4</v>
      </c>
      <c r="M921" s="138">
        <v>0</v>
      </c>
      <c r="N921" s="138">
        <v>5</v>
      </c>
      <c r="O921" s="138">
        <v>229</v>
      </c>
      <c r="P921" s="138">
        <v>635</v>
      </c>
      <c r="Q921" s="139">
        <f t="shared" si="32"/>
        <v>0.3606299212598425</v>
      </c>
    </row>
    <row r="922" spans="1:17" s="30" customFormat="1" ht="14.85" customHeight="1" x14ac:dyDescent="0.25">
      <c r="A922" s="71">
        <v>659</v>
      </c>
      <c r="B922" s="72">
        <v>365</v>
      </c>
      <c r="C922" s="73" t="s">
        <v>126</v>
      </c>
      <c r="D922" s="134">
        <f t="shared" si="33"/>
        <v>6</v>
      </c>
      <c r="E922" s="135">
        <v>44</v>
      </c>
      <c r="F922" s="135">
        <v>16</v>
      </c>
      <c r="G922" s="135">
        <v>3</v>
      </c>
      <c r="H922" s="135">
        <v>15</v>
      </c>
      <c r="I922" s="135">
        <v>51</v>
      </c>
      <c r="J922" s="135">
        <v>0</v>
      </c>
      <c r="K922" s="135">
        <v>45</v>
      </c>
      <c r="L922" s="135">
        <v>2</v>
      </c>
      <c r="M922" s="135">
        <v>0</v>
      </c>
      <c r="N922" s="135">
        <v>0</v>
      </c>
      <c r="O922" s="135">
        <v>176</v>
      </c>
      <c r="P922" s="135">
        <v>544</v>
      </c>
      <c r="Q922" s="136">
        <f t="shared" si="32"/>
        <v>0.3235294117647059</v>
      </c>
    </row>
    <row r="923" spans="1:17" s="30" customFormat="1" ht="14.85" customHeight="1" x14ac:dyDescent="0.25">
      <c r="A923" s="59" t="s">
        <v>260</v>
      </c>
      <c r="B923" s="60">
        <v>365</v>
      </c>
      <c r="C923" s="61" t="s">
        <v>9</v>
      </c>
      <c r="D923" s="137">
        <f t="shared" si="33"/>
        <v>6</v>
      </c>
      <c r="E923" s="138">
        <v>44</v>
      </c>
      <c r="F923" s="138">
        <v>16</v>
      </c>
      <c r="G923" s="138">
        <v>3</v>
      </c>
      <c r="H923" s="138">
        <v>15</v>
      </c>
      <c r="I923" s="138">
        <v>51</v>
      </c>
      <c r="J923" s="138">
        <v>0</v>
      </c>
      <c r="K923" s="138">
        <v>45</v>
      </c>
      <c r="L923" s="138">
        <v>2</v>
      </c>
      <c r="M923" s="138">
        <v>0</v>
      </c>
      <c r="N923" s="138">
        <v>0</v>
      </c>
      <c r="O923" s="138">
        <v>176</v>
      </c>
      <c r="P923" s="138">
        <v>544</v>
      </c>
      <c r="Q923" s="139">
        <f t="shared" si="32"/>
        <v>0.3235294117647059</v>
      </c>
    </row>
    <row r="924" spans="1:17" s="30" customFormat="1" ht="14.85" customHeight="1" x14ac:dyDescent="0.25">
      <c r="A924" s="71">
        <v>660</v>
      </c>
      <c r="B924" s="72">
        <v>366</v>
      </c>
      <c r="C924" s="73" t="s">
        <v>126</v>
      </c>
      <c r="D924" s="134">
        <f t="shared" si="33"/>
        <v>18</v>
      </c>
      <c r="E924" s="135">
        <v>57</v>
      </c>
      <c r="F924" s="135">
        <v>14</v>
      </c>
      <c r="G924" s="135">
        <v>2</v>
      </c>
      <c r="H924" s="135">
        <v>8</v>
      </c>
      <c r="I924" s="135">
        <v>39</v>
      </c>
      <c r="J924" s="135">
        <v>0</v>
      </c>
      <c r="K924" s="135">
        <v>4</v>
      </c>
      <c r="L924" s="135">
        <v>0</v>
      </c>
      <c r="M924" s="135">
        <v>0</v>
      </c>
      <c r="N924" s="135">
        <v>3</v>
      </c>
      <c r="O924" s="135">
        <v>127</v>
      </c>
      <c r="P924" s="135">
        <v>311</v>
      </c>
      <c r="Q924" s="136">
        <f t="shared" si="32"/>
        <v>0.40836012861736337</v>
      </c>
    </row>
    <row r="925" spans="1:17" s="30" customFormat="1" ht="14.85" customHeight="1" x14ac:dyDescent="0.25">
      <c r="A925" s="59" t="s">
        <v>260</v>
      </c>
      <c r="B925" s="60">
        <v>366</v>
      </c>
      <c r="C925" s="61" t="s">
        <v>9</v>
      </c>
      <c r="D925" s="137">
        <f t="shared" si="33"/>
        <v>18</v>
      </c>
      <c r="E925" s="138">
        <v>57</v>
      </c>
      <c r="F925" s="138">
        <v>14</v>
      </c>
      <c r="G925" s="138">
        <v>2</v>
      </c>
      <c r="H925" s="138">
        <v>8</v>
      </c>
      <c r="I925" s="138">
        <v>39</v>
      </c>
      <c r="J925" s="138">
        <v>0</v>
      </c>
      <c r="K925" s="138">
        <v>4</v>
      </c>
      <c r="L925" s="138">
        <v>0</v>
      </c>
      <c r="M925" s="138">
        <v>0</v>
      </c>
      <c r="N925" s="138">
        <v>3</v>
      </c>
      <c r="O925" s="138">
        <v>127</v>
      </c>
      <c r="P925" s="138">
        <v>311</v>
      </c>
      <c r="Q925" s="139">
        <f t="shared" si="32"/>
        <v>0.40836012861736337</v>
      </c>
    </row>
    <row r="926" spans="1:17" s="30" customFormat="1" ht="14.85" customHeight="1" x14ac:dyDescent="0.25">
      <c r="A926" s="71">
        <v>661</v>
      </c>
      <c r="B926" s="72">
        <v>368</v>
      </c>
      <c r="C926" s="73" t="s">
        <v>126</v>
      </c>
      <c r="D926" s="134">
        <f t="shared" si="33"/>
        <v>15</v>
      </c>
      <c r="E926" s="135">
        <v>44</v>
      </c>
      <c r="F926" s="135">
        <v>10</v>
      </c>
      <c r="G926" s="135">
        <v>0</v>
      </c>
      <c r="H926" s="135">
        <v>26</v>
      </c>
      <c r="I926" s="135">
        <v>29</v>
      </c>
      <c r="J926" s="135">
        <v>1</v>
      </c>
      <c r="K926" s="135">
        <v>22</v>
      </c>
      <c r="L926" s="135">
        <v>1</v>
      </c>
      <c r="M926" s="135">
        <v>0</v>
      </c>
      <c r="N926" s="135">
        <v>7</v>
      </c>
      <c r="O926" s="135">
        <v>140</v>
      </c>
      <c r="P926" s="135">
        <v>348</v>
      </c>
      <c r="Q926" s="136">
        <f t="shared" si="32"/>
        <v>0.40229885057471265</v>
      </c>
    </row>
    <row r="927" spans="1:17" s="30" customFormat="1" ht="14.85" customHeight="1" x14ac:dyDescent="0.25">
      <c r="A927" s="59" t="s">
        <v>260</v>
      </c>
      <c r="B927" s="60">
        <v>368</v>
      </c>
      <c r="C927" s="61" t="s">
        <v>9</v>
      </c>
      <c r="D927" s="137">
        <f t="shared" si="33"/>
        <v>15</v>
      </c>
      <c r="E927" s="138">
        <v>44</v>
      </c>
      <c r="F927" s="138">
        <v>10</v>
      </c>
      <c r="G927" s="138">
        <v>0</v>
      </c>
      <c r="H927" s="138">
        <v>26</v>
      </c>
      <c r="I927" s="138">
        <v>29</v>
      </c>
      <c r="J927" s="138">
        <v>1</v>
      </c>
      <c r="K927" s="138">
        <v>22</v>
      </c>
      <c r="L927" s="138">
        <v>1</v>
      </c>
      <c r="M927" s="138">
        <v>0</v>
      </c>
      <c r="N927" s="138">
        <v>7</v>
      </c>
      <c r="O927" s="138">
        <v>140</v>
      </c>
      <c r="P927" s="138">
        <v>348</v>
      </c>
      <c r="Q927" s="139">
        <f t="shared" si="32"/>
        <v>0.40229885057471265</v>
      </c>
    </row>
    <row r="928" spans="1:17" s="30" customFormat="1" ht="14.85" customHeight="1" x14ac:dyDescent="0.25">
      <c r="A928" s="71">
        <v>662</v>
      </c>
      <c r="B928" s="72">
        <v>369</v>
      </c>
      <c r="C928" s="73" t="s">
        <v>126</v>
      </c>
      <c r="D928" s="134">
        <f t="shared" si="33"/>
        <v>76</v>
      </c>
      <c r="E928" s="135">
        <v>113</v>
      </c>
      <c r="F928" s="135">
        <v>16</v>
      </c>
      <c r="G928" s="135">
        <v>4</v>
      </c>
      <c r="H928" s="135">
        <v>23</v>
      </c>
      <c r="I928" s="135">
        <v>37</v>
      </c>
      <c r="J928" s="135">
        <v>0</v>
      </c>
      <c r="K928" s="135">
        <v>23</v>
      </c>
      <c r="L928" s="135">
        <v>2</v>
      </c>
      <c r="M928" s="135">
        <v>0</v>
      </c>
      <c r="N928" s="135">
        <v>9</v>
      </c>
      <c r="O928" s="135">
        <v>227</v>
      </c>
      <c r="P928" s="135">
        <v>696</v>
      </c>
      <c r="Q928" s="136">
        <f t="shared" si="32"/>
        <v>0.3261494252873563</v>
      </c>
    </row>
    <row r="929" spans="1:17" s="30" customFormat="1" ht="14.85" customHeight="1" x14ac:dyDescent="0.25">
      <c r="A929" s="65">
        <v>663</v>
      </c>
      <c r="B929" s="66">
        <v>369</v>
      </c>
      <c r="C929" s="67" t="s">
        <v>128</v>
      </c>
      <c r="D929" s="140">
        <f t="shared" si="33"/>
        <v>67</v>
      </c>
      <c r="E929" s="141">
        <v>113</v>
      </c>
      <c r="F929" s="141">
        <v>21</v>
      </c>
      <c r="G929" s="141">
        <v>4</v>
      </c>
      <c r="H929" s="141">
        <v>22</v>
      </c>
      <c r="I929" s="141">
        <v>46</v>
      </c>
      <c r="J929" s="141">
        <v>2</v>
      </c>
      <c r="K929" s="141">
        <v>16</v>
      </c>
      <c r="L929" s="141">
        <v>2</v>
      </c>
      <c r="M929" s="141">
        <v>0</v>
      </c>
      <c r="N929" s="141">
        <v>3</v>
      </c>
      <c r="O929" s="141">
        <v>229</v>
      </c>
      <c r="P929" s="141">
        <v>677</v>
      </c>
      <c r="Q929" s="142">
        <f t="shared" si="32"/>
        <v>0.33825701624815363</v>
      </c>
    </row>
    <row r="930" spans="1:17" s="30" customFormat="1" ht="14.85" customHeight="1" x14ac:dyDescent="0.25">
      <c r="A930" s="71">
        <v>664</v>
      </c>
      <c r="B930" s="72">
        <v>369</v>
      </c>
      <c r="C930" s="73" t="s">
        <v>129</v>
      </c>
      <c r="D930" s="134">
        <f t="shared" si="33"/>
        <v>61</v>
      </c>
      <c r="E930" s="135">
        <v>110</v>
      </c>
      <c r="F930" s="135">
        <v>12</v>
      </c>
      <c r="G930" s="135">
        <v>3</v>
      </c>
      <c r="H930" s="135">
        <v>22</v>
      </c>
      <c r="I930" s="135">
        <v>49</v>
      </c>
      <c r="J930" s="135">
        <v>1</v>
      </c>
      <c r="K930" s="135">
        <v>19</v>
      </c>
      <c r="L930" s="135">
        <v>6</v>
      </c>
      <c r="M930" s="135">
        <v>0</v>
      </c>
      <c r="N930" s="135">
        <v>8</v>
      </c>
      <c r="O930" s="135">
        <v>230</v>
      </c>
      <c r="P930" s="135">
        <v>677</v>
      </c>
      <c r="Q930" s="136">
        <f t="shared" si="32"/>
        <v>0.33973412112259971</v>
      </c>
    </row>
    <row r="931" spans="1:17" s="30" customFormat="1" ht="14.85" customHeight="1" x14ac:dyDescent="0.25">
      <c r="A931" s="59" t="s">
        <v>260</v>
      </c>
      <c r="B931" s="60">
        <v>369</v>
      </c>
      <c r="C931" s="61" t="s">
        <v>12</v>
      </c>
      <c r="D931" s="137">
        <f t="shared" si="33"/>
        <v>204</v>
      </c>
      <c r="E931" s="138">
        <v>336</v>
      </c>
      <c r="F931" s="138">
        <v>49</v>
      </c>
      <c r="G931" s="138">
        <v>11</v>
      </c>
      <c r="H931" s="138">
        <v>67</v>
      </c>
      <c r="I931" s="138">
        <v>132</v>
      </c>
      <c r="J931" s="138">
        <v>3</v>
      </c>
      <c r="K931" s="138">
        <v>58</v>
      </c>
      <c r="L931" s="138">
        <v>10</v>
      </c>
      <c r="M931" s="138">
        <v>0</v>
      </c>
      <c r="N931" s="138">
        <v>20</v>
      </c>
      <c r="O931" s="138">
        <v>686</v>
      </c>
      <c r="P931" s="138">
        <v>2050</v>
      </c>
      <c r="Q931" s="139">
        <f t="shared" si="32"/>
        <v>0.33463414634146343</v>
      </c>
    </row>
    <row r="932" spans="1:17" s="30" customFormat="1" ht="15.2" customHeight="1" x14ac:dyDescent="0.25">
      <c r="A932" s="71">
        <v>665</v>
      </c>
      <c r="B932" s="72">
        <v>371</v>
      </c>
      <c r="C932" s="73" t="s">
        <v>126</v>
      </c>
      <c r="D932" s="134">
        <f t="shared" si="33"/>
        <v>5</v>
      </c>
      <c r="E932" s="135">
        <v>108</v>
      </c>
      <c r="F932" s="135">
        <v>7</v>
      </c>
      <c r="G932" s="135">
        <v>5</v>
      </c>
      <c r="H932" s="135">
        <v>26</v>
      </c>
      <c r="I932" s="135">
        <v>113</v>
      </c>
      <c r="J932" s="135">
        <v>0</v>
      </c>
      <c r="K932" s="135">
        <v>27</v>
      </c>
      <c r="L932" s="135">
        <v>2</v>
      </c>
      <c r="M932" s="135">
        <v>0</v>
      </c>
      <c r="N932" s="135">
        <v>8</v>
      </c>
      <c r="O932" s="135">
        <v>296</v>
      </c>
      <c r="P932" s="135">
        <v>695</v>
      </c>
      <c r="Q932" s="136">
        <f t="shared" si="32"/>
        <v>0.42589928057553955</v>
      </c>
    </row>
    <row r="933" spans="1:17" s="30" customFormat="1" ht="15.2" customHeight="1" x14ac:dyDescent="0.25">
      <c r="A933" s="65">
        <v>666</v>
      </c>
      <c r="B933" s="66">
        <v>371</v>
      </c>
      <c r="C933" s="67" t="s">
        <v>128</v>
      </c>
      <c r="D933" s="140">
        <f t="shared" si="33"/>
        <v>17</v>
      </c>
      <c r="E933" s="141">
        <v>112</v>
      </c>
      <c r="F933" s="141">
        <v>14</v>
      </c>
      <c r="G933" s="141">
        <v>3</v>
      </c>
      <c r="H933" s="141">
        <v>22</v>
      </c>
      <c r="I933" s="141">
        <v>95</v>
      </c>
      <c r="J933" s="141">
        <v>3</v>
      </c>
      <c r="K933" s="141">
        <v>24</v>
      </c>
      <c r="L933" s="141">
        <v>9</v>
      </c>
      <c r="M933" s="141">
        <v>0</v>
      </c>
      <c r="N933" s="141">
        <v>6</v>
      </c>
      <c r="O933" s="141">
        <v>288</v>
      </c>
      <c r="P933" s="141">
        <v>694</v>
      </c>
      <c r="Q933" s="142">
        <f t="shared" ref="Q933:Q996" si="34">O933/P933</f>
        <v>0.41498559077809799</v>
      </c>
    </row>
    <row r="934" spans="1:17" s="30" customFormat="1" ht="15.2" customHeight="1" x14ac:dyDescent="0.25">
      <c r="A934" s="59" t="s">
        <v>260</v>
      </c>
      <c r="B934" s="60">
        <v>371</v>
      </c>
      <c r="C934" s="61" t="s">
        <v>11</v>
      </c>
      <c r="D934" s="137">
        <f t="shared" si="33"/>
        <v>12</v>
      </c>
      <c r="E934" s="138">
        <v>220</v>
      </c>
      <c r="F934" s="138">
        <v>21</v>
      </c>
      <c r="G934" s="138">
        <v>8</v>
      </c>
      <c r="H934" s="138">
        <v>48</v>
      </c>
      <c r="I934" s="138">
        <v>208</v>
      </c>
      <c r="J934" s="138">
        <v>3</v>
      </c>
      <c r="K934" s="138">
        <v>51</v>
      </c>
      <c r="L934" s="138">
        <v>11</v>
      </c>
      <c r="M934" s="138">
        <v>0</v>
      </c>
      <c r="N934" s="138">
        <v>14</v>
      </c>
      <c r="O934" s="138">
        <v>584</v>
      </c>
      <c r="P934" s="138">
        <v>1389</v>
      </c>
      <c r="Q934" s="139">
        <f t="shared" si="34"/>
        <v>0.42044636429085674</v>
      </c>
    </row>
    <row r="935" spans="1:17" s="30" customFormat="1" ht="15.2" customHeight="1" x14ac:dyDescent="0.25">
      <c r="A935" s="65">
        <v>667</v>
      </c>
      <c r="B935" s="66">
        <v>372</v>
      </c>
      <c r="C935" s="67" t="s">
        <v>126</v>
      </c>
      <c r="D935" s="140">
        <f t="shared" si="33"/>
        <v>45</v>
      </c>
      <c r="E935" s="141">
        <v>74</v>
      </c>
      <c r="F935" s="141">
        <v>11</v>
      </c>
      <c r="G935" s="141">
        <v>4</v>
      </c>
      <c r="H935" s="141">
        <v>12</v>
      </c>
      <c r="I935" s="141">
        <v>29</v>
      </c>
      <c r="J935" s="141">
        <v>0</v>
      </c>
      <c r="K935" s="141">
        <v>23</v>
      </c>
      <c r="L935" s="141">
        <v>4</v>
      </c>
      <c r="M935" s="141">
        <v>0</v>
      </c>
      <c r="N935" s="141">
        <v>3</v>
      </c>
      <c r="O935" s="141">
        <v>160</v>
      </c>
      <c r="P935" s="141">
        <v>385</v>
      </c>
      <c r="Q935" s="142">
        <f t="shared" si="34"/>
        <v>0.41558441558441561</v>
      </c>
    </row>
    <row r="936" spans="1:17" s="30" customFormat="1" ht="15.2" customHeight="1" x14ac:dyDescent="0.25">
      <c r="A936" s="71">
        <v>668</v>
      </c>
      <c r="B936" s="72">
        <v>372</v>
      </c>
      <c r="C936" s="73" t="s">
        <v>128</v>
      </c>
      <c r="D936" s="134">
        <f t="shared" si="33"/>
        <v>35</v>
      </c>
      <c r="E936" s="135">
        <v>69</v>
      </c>
      <c r="F936" s="135">
        <v>26</v>
      </c>
      <c r="G936" s="135">
        <v>7</v>
      </c>
      <c r="H936" s="135">
        <v>20</v>
      </c>
      <c r="I936" s="135">
        <v>34</v>
      </c>
      <c r="J936" s="135">
        <v>0</v>
      </c>
      <c r="K936" s="135">
        <v>13</v>
      </c>
      <c r="L936" s="135">
        <v>1</v>
      </c>
      <c r="M936" s="135">
        <v>0</v>
      </c>
      <c r="N936" s="135">
        <v>9</v>
      </c>
      <c r="O936" s="135">
        <v>179</v>
      </c>
      <c r="P936" s="135">
        <v>385</v>
      </c>
      <c r="Q936" s="136">
        <f t="shared" si="34"/>
        <v>0.46493506493506492</v>
      </c>
    </row>
    <row r="937" spans="1:17" s="30" customFormat="1" ht="15.2" customHeight="1" x14ac:dyDescent="0.25">
      <c r="A937" s="59" t="s">
        <v>260</v>
      </c>
      <c r="B937" s="60">
        <v>372</v>
      </c>
      <c r="C937" s="61" t="s">
        <v>11</v>
      </c>
      <c r="D937" s="137">
        <f t="shared" si="33"/>
        <v>80</v>
      </c>
      <c r="E937" s="138">
        <v>143</v>
      </c>
      <c r="F937" s="138">
        <v>37</v>
      </c>
      <c r="G937" s="138">
        <v>11</v>
      </c>
      <c r="H937" s="138">
        <v>32</v>
      </c>
      <c r="I937" s="138">
        <v>63</v>
      </c>
      <c r="J937" s="138">
        <v>0</v>
      </c>
      <c r="K937" s="138">
        <v>36</v>
      </c>
      <c r="L937" s="138">
        <v>5</v>
      </c>
      <c r="M937" s="138">
        <v>0</v>
      </c>
      <c r="N937" s="138">
        <v>12</v>
      </c>
      <c r="O937" s="138">
        <v>339</v>
      </c>
      <c r="P937" s="138">
        <v>770</v>
      </c>
      <c r="Q937" s="139">
        <f t="shared" si="34"/>
        <v>0.44025974025974024</v>
      </c>
    </row>
    <row r="938" spans="1:17" s="30" customFormat="1" ht="15.2" customHeight="1" x14ac:dyDescent="0.25">
      <c r="A938" s="71">
        <v>669</v>
      </c>
      <c r="B938" s="72">
        <v>373</v>
      </c>
      <c r="C938" s="73" t="s">
        <v>126</v>
      </c>
      <c r="D938" s="134">
        <f t="shared" si="33"/>
        <v>21</v>
      </c>
      <c r="E938" s="135">
        <v>52</v>
      </c>
      <c r="F938" s="135">
        <v>13</v>
      </c>
      <c r="G938" s="135">
        <v>1</v>
      </c>
      <c r="H938" s="135">
        <v>8</v>
      </c>
      <c r="I938" s="135">
        <v>31</v>
      </c>
      <c r="J938" s="135">
        <v>0</v>
      </c>
      <c r="K938" s="135">
        <v>29</v>
      </c>
      <c r="L938" s="135">
        <v>7</v>
      </c>
      <c r="M938" s="135">
        <v>0</v>
      </c>
      <c r="N938" s="135">
        <v>5</v>
      </c>
      <c r="O938" s="135">
        <v>146</v>
      </c>
      <c r="P938" s="135">
        <v>246</v>
      </c>
      <c r="Q938" s="136">
        <f t="shared" si="34"/>
        <v>0.5934959349593496</v>
      </c>
    </row>
    <row r="939" spans="1:17" s="30" customFormat="1" ht="15.2" customHeight="1" x14ac:dyDescent="0.25">
      <c r="A939" s="59" t="s">
        <v>260</v>
      </c>
      <c r="B939" s="60">
        <v>373</v>
      </c>
      <c r="C939" s="61" t="s">
        <v>9</v>
      </c>
      <c r="D939" s="137">
        <f t="shared" si="33"/>
        <v>21</v>
      </c>
      <c r="E939" s="138">
        <v>52</v>
      </c>
      <c r="F939" s="138">
        <v>13</v>
      </c>
      <c r="G939" s="138">
        <v>1</v>
      </c>
      <c r="H939" s="138">
        <v>8</v>
      </c>
      <c r="I939" s="138">
        <v>31</v>
      </c>
      <c r="J939" s="138">
        <v>0</v>
      </c>
      <c r="K939" s="138">
        <v>29</v>
      </c>
      <c r="L939" s="138">
        <v>7</v>
      </c>
      <c r="M939" s="138">
        <v>0</v>
      </c>
      <c r="N939" s="138">
        <v>5</v>
      </c>
      <c r="O939" s="138">
        <v>146</v>
      </c>
      <c r="P939" s="138">
        <v>246</v>
      </c>
      <c r="Q939" s="139">
        <f t="shared" si="34"/>
        <v>0.5934959349593496</v>
      </c>
    </row>
    <row r="940" spans="1:17" s="30" customFormat="1" ht="15.2" customHeight="1" x14ac:dyDescent="0.25">
      <c r="A940" s="71">
        <v>670</v>
      </c>
      <c r="B940" s="72">
        <v>374</v>
      </c>
      <c r="C940" s="73" t="s">
        <v>126</v>
      </c>
      <c r="D940" s="134">
        <f t="shared" si="33"/>
        <v>2</v>
      </c>
      <c r="E940" s="135">
        <v>40</v>
      </c>
      <c r="F940" s="135">
        <v>61</v>
      </c>
      <c r="G940" s="135">
        <v>2</v>
      </c>
      <c r="H940" s="135">
        <v>5</v>
      </c>
      <c r="I940" s="135">
        <v>59</v>
      </c>
      <c r="J940" s="135">
        <v>1</v>
      </c>
      <c r="K940" s="135">
        <v>57</v>
      </c>
      <c r="L940" s="135">
        <v>18</v>
      </c>
      <c r="M940" s="135">
        <v>0</v>
      </c>
      <c r="N940" s="135">
        <v>8</v>
      </c>
      <c r="O940" s="135">
        <v>251</v>
      </c>
      <c r="P940" s="135">
        <v>617</v>
      </c>
      <c r="Q940" s="136">
        <f t="shared" si="34"/>
        <v>0.40680713128038898</v>
      </c>
    </row>
    <row r="941" spans="1:17" s="30" customFormat="1" ht="15.2" customHeight="1" x14ac:dyDescent="0.25">
      <c r="A941" s="59" t="s">
        <v>260</v>
      </c>
      <c r="B941" s="60">
        <v>374</v>
      </c>
      <c r="C941" s="61" t="s">
        <v>9</v>
      </c>
      <c r="D941" s="137">
        <f t="shared" si="33"/>
        <v>2</v>
      </c>
      <c r="E941" s="138">
        <v>40</v>
      </c>
      <c r="F941" s="138">
        <v>61</v>
      </c>
      <c r="G941" s="138">
        <v>2</v>
      </c>
      <c r="H941" s="138">
        <v>5</v>
      </c>
      <c r="I941" s="138">
        <v>59</v>
      </c>
      <c r="J941" s="138">
        <v>1</v>
      </c>
      <c r="K941" s="138">
        <v>57</v>
      </c>
      <c r="L941" s="138">
        <v>18</v>
      </c>
      <c r="M941" s="138">
        <v>0</v>
      </c>
      <c r="N941" s="138">
        <v>8</v>
      </c>
      <c r="O941" s="138">
        <v>251</v>
      </c>
      <c r="P941" s="138">
        <v>617</v>
      </c>
      <c r="Q941" s="139">
        <f t="shared" si="34"/>
        <v>0.40680713128038898</v>
      </c>
    </row>
    <row r="942" spans="1:17" s="30" customFormat="1" ht="15.2" customHeight="1" x14ac:dyDescent="0.25">
      <c r="A942" s="71">
        <v>671</v>
      </c>
      <c r="B942" s="72">
        <v>375</v>
      </c>
      <c r="C942" s="73" t="s">
        <v>126</v>
      </c>
      <c r="D942" s="134">
        <f t="shared" si="33"/>
        <v>44</v>
      </c>
      <c r="E942" s="135">
        <v>25</v>
      </c>
      <c r="F942" s="135">
        <v>14</v>
      </c>
      <c r="G942" s="135">
        <v>0</v>
      </c>
      <c r="H942" s="135">
        <v>14</v>
      </c>
      <c r="I942" s="135">
        <v>16</v>
      </c>
      <c r="J942" s="135">
        <v>0</v>
      </c>
      <c r="K942" s="135">
        <v>69</v>
      </c>
      <c r="L942" s="135">
        <v>0</v>
      </c>
      <c r="M942" s="135">
        <v>0</v>
      </c>
      <c r="N942" s="135">
        <v>5</v>
      </c>
      <c r="O942" s="135">
        <v>143</v>
      </c>
      <c r="P942" s="135">
        <v>296</v>
      </c>
      <c r="Q942" s="136">
        <f t="shared" si="34"/>
        <v>0.48310810810810811</v>
      </c>
    </row>
    <row r="943" spans="1:17" s="30" customFormat="1" ht="15.2" customHeight="1" x14ac:dyDescent="0.25">
      <c r="A943" s="77" t="s">
        <v>260</v>
      </c>
      <c r="B943" s="78">
        <v>375</v>
      </c>
      <c r="C943" s="79" t="s">
        <v>9</v>
      </c>
      <c r="D943" s="143">
        <f t="shared" si="33"/>
        <v>44</v>
      </c>
      <c r="E943" s="144">
        <v>25</v>
      </c>
      <c r="F943" s="144">
        <v>14</v>
      </c>
      <c r="G943" s="144">
        <v>0</v>
      </c>
      <c r="H943" s="144">
        <v>14</v>
      </c>
      <c r="I943" s="144">
        <v>16</v>
      </c>
      <c r="J943" s="144">
        <v>0</v>
      </c>
      <c r="K943" s="144">
        <v>69</v>
      </c>
      <c r="L943" s="144">
        <v>0</v>
      </c>
      <c r="M943" s="145">
        <v>0</v>
      </c>
      <c r="N943" s="144">
        <v>5</v>
      </c>
      <c r="O943" s="145">
        <v>143</v>
      </c>
      <c r="P943" s="145">
        <v>296</v>
      </c>
      <c r="Q943" s="146">
        <f t="shared" si="34"/>
        <v>0.48310810810810811</v>
      </c>
    </row>
    <row r="944" spans="1:17" s="30" customFormat="1" ht="14.85" customHeight="1" x14ac:dyDescent="0.25">
      <c r="A944" s="104">
        <v>672</v>
      </c>
      <c r="B944" s="105">
        <v>376</v>
      </c>
      <c r="C944" s="106" t="s">
        <v>126</v>
      </c>
      <c r="D944" s="134">
        <f t="shared" si="33"/>
        <v>44</v>
      </c>
      <c r="E944" s="135">
        <v>107</v>
      </c>
      <c r="F944" s="135">
        <v>16</v>
      </c>
      <c r="G944" s="135">
        <v>5</v>
      </c>
      <c r="H944" s="135">
        <v>19</v>
      </c>
      <c r="I944" s="135">
        <v>63</v>
      </c>
      <c r="J944" s="135">
        <v>1</v>
      </c>
      <c r="K944" s="135">
        <v>17</v>
      </c>
      <c r="L944" s="135">
        <v>3</v>
      </c>
      <c r="M944" s="147">
        <v>0</v>
      </c>
      <c r="N944" s="135">
        <v>4</v>
      </c>
      <c r="O944" s="147">
        <v>235</v>
      </c>
      <c r="P944" s="147">
        <v>601</v>
      </c>
      <c r="Q944" s="148">
        <f t="shared" si="34"/>
        <v>0.39101497504159732</v>
      </c>
    </row>
    <row r="945" spans="1:17" s="30" customFormat="1" ht="14.85" customHeight="1" x14ac:dyDescent="0.25">
      <c r="A945" s="65">
        <v>673</v>
      </c>
      <c r="B945" s="66">
        <v>376</v>
      </c>
      <c r="C945" s="67" t="s">
        <v>128</v>
      </c>
      <c r="D945" s="140">
        <f t="shared" si="33"/>
        <v>2</v>
      </c>
      <c r="E945" s="141">
        <v>70</v>
      </c>
      <c r="F945" s="141">
        <v>27</v>
      </c>
      <c r="G945" s="141">
        <v>6</v>
      </c>
      <c r="H945" s="141">
        <v>31</v>
      </c>
      <c r="I945" s="141">
        <v>72</v>
      </c>
      <c r="J945" s="141">
        <v>2</v>
      </c>
      <c r="K945" s="141">
        <v>19</v>
      </c>
      <c r="L945" s="141">
        <v>6</v>
      </c>
      <c r="M945" s="141">
        <v>0</v>
      </c>
      <c r="N945" s="141">
        <v>5</v>
      </c>
      <c r="O945" s="141">
        <v>238</v>
      </c>
      <c r="P945" s="141">
        <v>601</v>
      </c>
      <c r="Q945" s="142">
        <f t="shared" si="34"/>
        <v>0.39600665557404324</v>
      </c>
    </row>
    <row r="946" spans="1:17" s="30" customFormat="1" ht="14.85" customHeight="1" x14ac:dyDescent="0.25">
      <c r="A946" s="71">
        <v>674</v>
      </c>
      <c r="B946" s="72">
        <v>376</v>
      </c>
      <c r="C946" s="73" t="s">
        <v>129</v>
      </c>
      <c r="D946" s="134">
        <f t="shared" si="33"/>
        <v>46</v>
      </c>
      <c r="E946" s="135">
        <v>88</v>
      </c>
      <c r="F946" s="135">
        <v>17</v>
      </c>
      <c r="G946" s="135">
        <v>3</v>
      </c>
      <c r="H946" s="135">
        <v>32</v>
      </c>
      <c r="I946" s="135">
        <v>42</v>
      </c>
      <c r="J946" s="135">
        <v>0</v>
      </c>
      <c r="K946" s="135">
        <v>21</v>
      </c>
      <c r="L946" s="135">
        <v>4</v>
      </c>
      <c r="M946" s="135">
        <v>0</v>
      </c>
      <c r="N946" s="135">
        <v>10</v>
      </c>
      <c r="O946" s="135">
        <v>217</v>
      </c>
      <c r="P946" s="135">
        <v>600</v>
      </c>
      <c r="Q946" s="136">
        <f t="shared" si="34"/>
        <v>0.36166666666666669</v>
      </c>
    </row>
    <row r="947" spans="1:17" s="30" customFormat="1" ht="14.85" customHeight="1" x14ac:dyDescent="0.25">
      <c r="A947" s="65">
        <v>675</v>
      </c>
      <c r="B947" s="66">
        <v>376</v>
      </c>
      <c r="C947" s="67" t="s">
        <v>138</v>
      </c>
      <c r="D947" s="140">
        <f t="shared" si="33"/>
        <v>50</v>
      </c>
      <c r="E947" s="141">
        <v>108</v>
      </c>
      <c r="F947" s="141">
        <v>17</v>
      </c>
      <c r="G947" s="141">
        <v>5</v>
      </c>
      <c r="H947" s="141">
        <v>51</v>
      </c>
      <c r="I947" s="141">
        <v>58</v>
      </c>
      <c r="J947" s="141">
        <v>1</v>
      </c>
      <c r="K947" s="141">
        <v>24</v>
      </c>
      <c r="L947" s="141">
        <v>2</v>
      </c>
      <c r="M947" s="141">
        <v>1</v>
      </c>
      <c r="N947" s="141">
        <v>2</v>
      </c>
      <c r="O947" s="141">
        <v>269</v>
      </c>
      <c r="P947" s="141">
        <v>600</v>
      </c>
      <c r="Q947" s="142">
        <f t="shared" si="34"/>
        <v>0.44833333333333331</v>
      </c>
    </row>
    <row r="948" spans="1:17" s="30" customFormat="1" ht="14.85" customHeight="1" x14ac:dyDescent="0.25">
      <c r="A948" s="59" t="s">
        <v>260</v>
      </c>
      <c r="B948" s="60">
        <v>376</v>
      </c>
      <c r="C948" s="61" t="s">
        <v>13</v>
      </c>
      <c r="D948" s="137">
        <f t="shared" si="33"/>
        <v>138</v>
      </c>
      <c r="E948" s="138">
        <v>373</v>
      </c>
      <c r="F948" s="138">
        <v>77</v>
      </c>
      <c r="G948" s="138">
        <v>19</v>
      </c>
      <c r="H948" s="138">
        <v>133</v>
      </c>
      <c r="I948" s="138">
        <v>235</v>
      </c>
      <c r="J948" s="138">
        <v>4</v>
      </c>
      <c r="K948" s="138">
        <v>81</v>
      </c>
      <c r="L948" s="138">
        <v>15</v>
      </c>
      <c r="M948" s="138">
        <v>1</v>
      </c>
      <c r="N948" s="138">
        <v>21</v>
      </c>
      <c r="O948" s="138">
        <v>959</v>
      </c>
      <c r="P948" s="138">
        <v>2402</v>
      </c>
      <c r="Q948" s="139">
        <f t="shared" si="34"/>
        <v>0.39925062447960036</v>
      </c>
    </row>
    <row r="949" spans="1:17" s="30" customFormat="1" ht="14.85" customHeight="1" x14ac:dyDescent="0.25">
      <c r="A949" s="65">
        <v>676</v>
      </c>
      <c r="B949" s="66">
        <v>377</v>
      </c>
      <c r="C949" s="67" t="s">
        <v>126</v>
      </c>
      <c r="D949" s="140">
        <f t="shared" si="33"/>
        <v>0</v>
      </c>
      <c r="E949" s="141">
        <v>63</v>
      </c>
      <c r="F949" s="141">
        <v>27</v>
      </c>
      <c r="G949" s="141">
        <v>9</v>
      </c>
      <c r="H949" s="141">
        <v>37</v>
      </c>
      <c r="I949" s="141">
        <v>63</v>
      </c>
      <c r="J949" s="141">
        <v>1</v>
      </c>
      <c r="K949" s="141">
        <v>26</v>
      </c>
      <c r="L949" s="141">
        <v>2</v>
      </c>
      <c r="M949" s="141">
        <v>0</v>
      </c>
      <c r="N949" s="141">
        <v>7</v>
      </c>
      <c r="O949" s="141">
        <v>235</v>
      </c>
      <c r="P949" s="141">
        <v>663</v>
      </c>
      <c r="Q949" s="142">
        <f t="shared" si="34"/>
        <v>0.35444947209653094</v>
      </c>
    </row>
    <row r="950" spans="1:17" s="30" customFormat="1" ht="14.85" customHeight="1" x14ac:dyDescent="0.25">
      <c r="A950" s="71">
        <v>677</v>
      </c>
      <c r="B950" s="72">
        <v>377</v>
      </c>
      <c r="C950" s="73" t="s">
        <v>128</v>
      </c>
      <c r="D950" s="134">
        <f t="shared" si="33"/>
        <v>1</v>
      </c>
      <c r="E950" s="135">
        <v>50</v>
      </c>
      <c r="F950" s="135">
        <v>32</v>
      </c>
      <c r="G950" s="135">
        <v>11</v>
      </c>
      <c r="H950" s="135">
        <v>42</v>
      </c>
      <c r="I950" s="135">
        <v>49</v>
      </c>
      <c r="J950" s="135">
        <v>1</v>
      </c>
      <c r="K950" s="135">
        <v>17</v>
      </c>
      <c r="L950" s="135">
        <v>2</v>
      </c>
      <c r="M950" s="135">
        <v>0</v>
      </c>
      <c r="N950" s="135">
        <v>3</v>
      </c>
      <c r="O950" s="135">
        <v>207</v>
      </c>
      <c r="P950" s="135">
        <v>662</v>
      </c>
      <c r="Q950" s="136">
        <f t="shared" si="34"/>
        <v>0.31268882175226587</v>
      </c>
    </row>
    <row r="951" spans="1:17" s="30" customFormat="1" ht="14.85" customHeight="1" x14ac:dyDescent="0.25">
      <c r="A951" s="59" t="s">
        <v>260</v>
      </c>
      <c r="B951" s="60">
        <v>377</v>
      </c>
      <c r="C951" s="61" t="s">
        <v>11</v>
      </c>
      <c r="D951" s="137">
        <f t="shared" si="33"/>
        <v>1</v>
      </c>
      <c r="E951" s="138">
        <v>113</v>
      </c>
      <c r="F951" s="138">
        <v>59</v>
      </c>
      <c r="G951" s="138">
        <v>20</v>
      </c>
      <c r="H951" s="138">
        <v>79</v>
      </c>
      <c r="I951" s="138">
        <v>112</v>
      </c>
      <c r="J951" s="138">
        <v>2</v>
      </c>
      <c r="K951" s="138">
        <v>43</v>
      </c>
      <c r="L951" s="138">
        <v>4</v>
      </c>
      <c r="M951" s="138">
        <v>0</v>
      </c>
      <c r="N951" s="138">
        <v>10</v>
      </c>
      <c r="O951" s="138">
        <v>442</v>
      </c>
      <c r="P951" s="138">
        <v>1325</v>
      </c>
      <c r="Q951" s="139">
        <f t="shared" si="34"/>
        <v>0.33358490566037735</v>
      </c>
    </row>
    <row r="952" spans="1:17" s="30" customFormat="1" ht="14.85" customHeight="1" x14ac:dyDescent="0.25">
      <c r="A952" s="71">
        <v>678</v>
      </c>
      <c r="B952" s="72">
        <v>378</v>
      </c>
      <c r="C952" s="73" t="s">
        <v>126</v>
      </c>
      <c r="D952" s="134">
        <f t="shared" si="33"/>
        <v>4</v>
      </c>
      <c r="E952" s="135">
        <v>31</v>
      </c>
      <c r="F952" s="135">
        <v>38</v>
      </c>
      <c r="G952" s="135">
        <v>2</v>
      </c>
      <c r="H952" s="135">
        <v>28</v>
      </c>
      <c r="I952" s="135">
        <v>42</v>
      </c>
      <c r="J952" s="135">
        <v>2</v>
      </c>
      <c r="K952" s="135">
        <v>26</v>
      </c>
      <c r="L952" s="135">
        <v>0</v>
      </c>
      <c r="M952" s="135">
        <v>0</v>
      </c>
      <c r="N952" s="135">
        <v>7</v>
      </c>
      <c r="O952" s="135">
        <v>176</v>
      </c>
      <c r="P952" s="135">
        <v>633</v>
      </c>
      <c r="Q952" s="136">
        <f t="shared" si="34"/>
        <v>0.27804107424960506</v>
      </c>
    </row>
    <row r="953" spans="1:17" s="30" customFormat="1" ht="14.85" customHeight="1" x14ac:dyDescent="0.25">
      <c r="A953" s="65">
        <v>679</v>
      </c>
      <c r="B953" s="66">
        <v>378</v>
      </c>
      <c r="C953" s="67" t="s">
        <v>128</v>
      </c>
      <c r="D953" s="140">
        <f t="shared" si="33"/>
        <v>6</v>
      </c>
      <c r="E953" s="141">
        <v>34</v>
      </c>
      <c r="F953" s="141">
        <v>31</v>
      </c>
      <c r="G953" s="141">
        <v>3</v>
      </c>
      <c r="H953" s="141">
        <v>20</v>
      </c>
      <c r="I953" s="141">
        <v>40</v>
      </c>
      <c r="J953" s="141">
        <v>1</v>
      </c>
      <c r="K953" s="141">
        <v>29</v>
      </c>
      <c r="L953" s="141">
        <v>2</v>
      </c>
      <c r="M953" s="141">
        <v>1</v>
      </c>
      <c r="N953" s="141">
        <v>4</v>
      </c>
      <c r="O953" s="141">
        <v>165</v>
      </c>
      <c r="P953" s="141">
        <v>632</v>
      </c>
      <c r="Q953" s="142">
        <f t="shared" si="34"/>
        <v>0.26107594936708861</v>
      </c>
    </row>
    <row r="954" spans="1:17" s="30" customFormat="1" ht="14.85" customHeight="1" x14ac:dyDescent="0.25">
      <c r="A954" s="59" t="s">
        <v>260</v>
      </c>
      <c r="B954" s="60">
        <v>378</v>
      </c>
      <c r="C954" s="61" t="s">
        <v>11</v>
      </c>
      <c r="D954" s="137">
        <f t="shared" si="33"/>
        <v>13</v>
      </c>
      <c r="E954" s="138">
        <v>65</v>
      </c>
      <c r="F954" s="138">
        <v>69</v>
      </c>
      <c r="G954" s="138">
        <v>5</v>
      </c>
      <c r="H954" s="138">
        <v>48</v>
      </c>
      <c r="I954" s="138">
        <v>82</v>
      </c>
      <c r="J954" s="138">
        <v>3</v>
      </c>
      <c r="K954" s="138">
        <v>55</v>
      </c>
      <c r="L954" s="138">
        <v>2</v>
      </c>
      <c r="M954" s="138">
        <v>1</v>
      </c>
      <c r="N954" s="138">
        <v>11</v>
      </c>
      <c r="O954" s="138">
        <v>341</v>
      </c>
      <c r="P954" s="138">
        <v>1265</v>
      </c>
      <c r="Q954" s="139">
        <f t="shared" si="34"/>
        <v>0.26956521739130435</v>
      </c>
    </row>
    <row r="955" spans="1:17" s="30" customFormat="1" ht="14.85" customHeight="1" x14ac:dyDescent="0.25">
      <c r="A955" s="65">
        <v>680</v>
      </c>
      <c r="B955" s="66">
        <v>379</v>
      </c>
      <c r="C955" s="67" t="s">
        <v>126</v>
      </c>
      <c r="D955" s="140">
        <f t="shared" si="33"/>
        <v>3</v>
      </c>
      <c r="E955" s="141">
        <v>37</v>
      </c>
      <c r="F955" s="141">
        <v>25</v>
      </c>
      <c r="G955" s="141">
        <v>9</v>
      </c>
      <c r="H955" s="141">
        <v>34</v>
      </c>
      <c r="I955" s="141">
        <v>23</v>
      </c>
      <c r="J955" s="141">
        <v>0</v>
      </c>
      <c r="K955" s="141">
        <v>30</v>
      </c>
      <c r="L955" s="141">
        <v>1</v>
      </c>
      <c r="M955" s="141">
        <v>0</v>
      </c>
      <c r="N955" s="141">
        <v>4</v>
      </c>
      <c r="O955" s="141">
        <v>163</v>
      </c>
      <c r="P955" s="141">
        <v>607</v>
      </c>
      <c r="Q955" s="142">
        <f t="shared" si="34"/>
        <v>0.26853377265238881</v>
      </c>
    </row>
    <row r="956" spans="1:17" s="30" customFormat="1" ht="14.85" customHeight="1" x14ac:dyDescent="0.25">
      <c r="A956" s="71">
        <v>681</v>
      </c>
      <c r="B956" s="72">
        <v>379</v>
      </c>
      <c r="C956" s="73" t="s">
        <v>128</v>
      </c>
      <c r="D956" s="134">
        <f t="shared" si="33"/>
        <v>0</v>
      </c>
      <c r="E956" s="135">
        <v>37</v>
      </c>
      <c r="F956" s="135">
        <v>17</v>
      </c>
      <c r="G956" s="135">
        <v>0</v>
      </c>
      <c r="H956" s="135">
        <v>34</v>
      </c>
      <c r="I956" s="135">
        <v>33</v>
      </c>
      <c r="J956" s="135">
        <v>1</v>
      </c>
      <c r="K956" s="135">
        <v>37</v>
      </c>
      <c r="L956" s="135">
        <v>2</v>
      </c>
      <c r="M956" s="135">
        <v>0</v>
      </c>
      <c r="N956" s="135">
        <v>3</v>
      </c>
      <c r="O956" s="135">
        <v>164</v>
      </c>
      <c r="P956" s="135">
        <v>607</v>
      </c>
      <c r="Q956" s="136">
        <f t="shared" si="34"/>
        <v>0.2701812191103789</v>
      </c>
    </row>
    <row r="957" spans="1:17" s="30" customFormat="1" ht="14.85" customHeight="1" x14ac:dyDescent="0.25">
      <c r="A957" s="59" t="s">
        <v>260</v>
      </c>
      <c r="B957" s="60">
        <v>379</v>
      </c>
      <c r="C957" s="61" t="s">
        <v>11</v>
      </c>
      <c r="D957" s="137">
        <f t="shared" si="33"/>
        <v>6</v>
      </c>
      <c r="E957" s="138">
        <v>74</v>
      </c>
      <c r="F957" s="138">
        <v>42</v>
      </c>
      <c r="G957" s="138">
        <v>9</v>
      </c>
      <c r="H957" s="138">
        <v>68</v>
      </c>
      <c r="I957" s="138">
        <v>56</v>
      </c>
      <c r="J957" s="138">
        <v>1</v>
      </c>
      <c r="K957" s="138">
        <v>67</v>
      </c>
      <c r="L957" s="138">
        <v>3</v>
      </c>
      <c r="M957" s="138">
        <v>0</v>
      </c>
      <c r="N957" s="138">
        <v>7</v>
      </c>
      <c r="O957" s="138">
        <v>327</v>
      </c>
      <c r="P957" s="138">
        <v>1214</v>
      </c>
      <c r="Q957" s="139">
        <f t="shared" si="34"/>
        <v>0.26935749588138386</v>
      </c>
    </row>
    <row r="958" spans="1:17" s="30" customFormat="1" ht="14.85" customHeight="1" x14ac:dyDescent="0.25">
      <c r="A958" s="71">
        <v>682</v>
      </c>
      <c r="B958" s="72">
        <v>380</v>
      </c>
      <c r="C958" s="73" t="s">
        <v>126</v>
      </c>
      <c r="D958" s="134">
        <f t="shared" si="33"/>
        <v>37</v>
      </c>
      <c r="E958" s="135">
        <v>71</v>
      </c>
      <c r="F958" s="135">
        <v>33</v>
      </c>
      <c r="G958" s="135">
        <v>2</v>
      </c>
      <c r="H958" s="135">
        <v>21</v>
      </c>
      <c r="I958" s="135">
        <v>34</v>
      </c>
      <c r="J958" s="135">
        <v>1</v>
      </c>
      <c r="K958" s="135">
        <v>25</v>
      </c>
      <c r="L958" s="135">
        <v>4</v>
      </c>
      <c r="M958" s="135">
        <v>0</v>
      </c>
      <c r="N958" s="135">
        <v>8</v>
      </c>
      <c r="O958" s="135">
        <v>199</v>
      </c>
      <c r="P958" s="135">
        <v>493</v>
      </c>
      <c r="Q958" s="136">
        <f t="shared" si="34"/>
        <v>0.40365111561866124</v>
      </c>
    </row>
    <row r="959" spans="1:17" s="30" customFormat="1" ht="14.85" customHeight="1" x14ac:dyDescent="0.25">
      <c r="A959" s="65">
        <v>683</v>
      </c>
      <c r="B959" s="66">
        <v>380</v>
      </c>
      <c r="C959" s="67" t="s">
        <v>128</v>
      </c>
      <c r="D959" s="140">
        <f t="shared" si="33"/>
        <v>20</v>
      </c>
      <c r="E959" s="141">
        <v>56</v>
      </c>
      <c r="F959" s="141">
        <v>36</v>
      </c>
      <c r="G959" s="141">
        <v>3</v>
      </c>
      <c r="H959" s="141">
        <v>19</v>
      </c>
      <c r="I959" s="141">
        <v>36</v>
      </c>
      <c r="J959" s="141">
        <v>0</v>
      </c>
      <c r="K959" s="141">
        <v>35</v>
      </c>
      <c r="L959" s="141">
        <v>1</v>
      </c>
      <c r="M959" s="141">
        <v>0</v>
      </c>
      <c r="N959" s="141">
        <v>5</v>
      </c>
      <c r="O959" s="141">
        <v>191</v>
      </c>
      <c r="P959" s="141">
        <v>493</v>
      </c>
      <c r="Q959" s="142">
        <f t="shared" si="34"/>
        <v>0.38742393509127787</v>
      </c>
    </row>
    <row r="960" spans="1:17" s="30" customFormat="1" ht="14.25" customHeight="1" x14ac:dyDescent="0.25">
      <c r="A960" s="59" t="s">
        <v>260</v>
      </c>
      <c r="B960" s="60">
        <v>380</v>
      </c>
      <c r="C960" s="61" t="s">
        <v>11</v>
      </c>
      <c r="D960" s="137">
        <f t="shared" si="33"/>
        <v>57</v>
      </c>
      <c r="E960" s="138">
        <v>127</v>
      </c>
      <c r="F960" s="138">
        <v>69</v>
      </c>
      <c r="G960" s="138">
        <v>5</v>
      </c>
      <c r="H960" s="138">
        <v>40</v>
      </c>
      <c r="I960" s="138">
        <v>70</v>
      </c>
      <c r="J960" s="138">
        <v>1</v>
      </c>
      <c r="K960" s="138">
        <v>60</v>
      </c>
      <c r="L960" s="138">
        <v>5</v>
      </c>
      <c r="M960" s="138">
        <v>0</v>
      </c>
      <c r="N960" s="138">
        <v>13</v>
      </c>
      <c r="O960" s="138">
        <v>390</v>
      </c>
      <c r="P960" s="138">
        <v>986</v>
      </c>
      <c r="Q960" s="139">
        <f t="shared" si="34"/>
        <v>0.39553752535496955</v>
      </c>
    </row>
    <row r="961" spans="1:17" s="30" customFormat="1" ht="14.25" customHeight="1" x14ac:dyDescent="0.25">
      <c r="A961" s="65">
        <v>684</v>
      </c>
      <c r="B961" s="66">
        <v>381</v>
      </c>
      <c r="C961" s="67" t="s">
        <v>126</v>
      </c>
      <c r="D961" s="140">
        <f t="shared" si="33"/>
        <v>8</v>
      </c>
      <c r="E961" s="141">
        <v>95</v>
      </c>
      <c r="F961" s="141">
        <v>45</v>
      </c>
      <c r="G961" s="141">
        <v>3</v>
      </c>
      <c r="H961" s="141">
        <v>27</v>
      </c>
      <c r="I961" s="141">
        <v>87</v>
      </c>
      <c r="J961" s="141">
        <v>0</v>
      </c>
      <c r="K961" s="141">
        <v>30</v>
      </c>
      <c r="L961" s="141">
        <v>4</v>
      </c>
      <c r="M961" s="141">
        <v>0</v>
      </c>
      <c r="N961" s="141">
        <v>11</v>
      </c>
      <c r="O961" s="141">
        <v>302</v>
      </c>
      <c r="P961" s="141">
        <v>711</v>
      </c>
      <c r="Q961" s="142">
        <f t="shared" si="34"/>
        <v>0.42475386779184249</v>
      </c>
    </row>
    <row r="962" spans="1:17" s="30" customFormat="1" ht="14.25" customHeight="1" x14ac:dyDescent="0.25">
      <c r="A962" s="71">
        <v>685</v>
      </c>
      <c r="B962" s="72">
        <v>381</v>
      </c>
      <c r="C962" s="73" t="s">
        <v>128</v>
      </c>
      <c r="D962" s="134">
        <f t="shared" si="33"/>
        <v>18</v>
      </c>
      <c r="E962" s="135">
        <v>95</v>
      </c>
      <c r="F962" s="135">
        <v>38</v>
      </c>
      <c r="G962" s="135">
        <v>7</v>
      </c>
      <c r="H962" s="135">
        <v>40</v>
      </c>
      <c r="I962" s="135">
        <v>77</v>
      </c>
      <c r="J962" s="135">
        <v>2</v>
      </c>
      <c r="K962" s="135">
        <v>33</v>
      </c>
      <c r="L962" s="135">
        <v>5</v>
      </c>
      <c r="M962" s="135">
        <v>0</v>
      </c>
      <c r="N962" s="135">
        <v>8</v>
      </c>
      <c r="O962" s="135">
        <v>305</v>
      </c>
      <c r="P962" s="135">
        <v>710</v>
      </c>
      <c r="Q962" s="136">
        <f t="shared" si="34"/>
        <v>0.42957746478873238</v>
      </c>
    </row>
    <row r="963" spans="1:17" s="30" customFormat="1" ht="14.25" customHeight="1" x14ac:dyDescent="0.25">
      <c r="A963" s="59" t="s">
        <v>260</v>
      </c>
      <c r="B963" s="60">
        <v>381</v>
      </c>
      <c r="C963" s="61" t="s">
        <v>11</v>
      </c>
      <c r="D963" s="137">
        <f t="shared" si="33"/>
        <v>26</v>
      </c>
      <c r="E963" s="138">
        <v>190</v>
      </c>
      <c r="F963" s="138">
        <v>83</v>
      </c>
      <c r="G963" s="138">
        <v>10</v>
      </c>
      <c r="H963" s="138">
        <v>67</v>
      </c>
      <c r="I963" s="138">
        <v>164</v>
      </c>
      <c r="J963" s="138">
        <v>2</v>
      </c>
      <c r="K963" s="138">
        <v>63</v>
      </c>
      <c r="L963" s="138">
        <v>9</v>
      </c>
      <c r="M963" s="138">
        <v>0</v>
      </c>
      <c r="N963" s="138">
        <v>19</v>
      </c>
      <c r="O963" s="138">
        <v>607</v>
      </c>
      <c r="P963" s="138">
        <v>1421</v>
      </c>
      <c r="Q963" s="139">
        <f t="shared" si="34"/>
        <v>0.42716396903589021</v>
      </c>
    </row>
    <row r="964" spans="1:17" s="30" customFormat="1" ht="14.25" customHeight="1" x14ac:dyDescent="0.25">
      <c r="A964" s="71">
        <v>686</v>
      </c>
      <c r="B964" s="72">
        <v>382</v>
      </c>
      <c r="C964" s="73" t="s">
        <v>126</v>
      </c>
      <c r="D964" s="134">
        <f t="shared" si="33"/>
        <v>49</v>
      </c>
      <c r="E964" s="135">
        <v>93</v>
      </c>
      <c r="F964" s="135">
        <v>29</v>
      </c>
      <c r="G964" s="135">
        <v>2</v>
      </c>
      <c r="H964" s="135">
        <v>34</v>
      </c>
      <c r="I964" s="135">
        <v>44</v>
      </c>
      <c r="J964" s="135">
        <v>2</v>
      </c>
      <c r="K964" s="135">
        <v>28</v>
      </c>
      <c r="L964" s="135">
        <v>2</v>
      </c>
      <c r="M964" s="135">
        <v>0</v>
      </c>
      <c r="N964" s="135">
        <v>9</v>
      </c>
      <c r="O964" s="135">
        <v>243</v>
      </c>
      <c r="P964" s="135">
        <v>472</v>
      </c>
      <c r="Q964" s="136">
        <f t="shared" si="34"/>
        <v>0.51483050847457623</v>
      </c>
    </row>
    <row r="965" spans="1:17" s="30" customFormat="1" ht="14.25" customHeight="1" x14ac:dyDescent="0.25">
      <c r="A965" s="59" t="s">
        <v>260</v>
      </c>
      <c r="B965" s="60">
        <v>382</v>
      </c>
      <c r="C965" s="61" t="s">
        <v>9</v>
      </c>
      <c r="D965" s="137">
        <f t="shared" si="33"/>
        <v>49</v>
      </c>
      <c r="E965" s="138">
        <v>93</v>
      </c>
      <c r="F965" s="138">
        <v>29</v>
      </c>
      <c r="G965" s="138">
        <v>2</v>
      </c>
      <c r="H965" s="138">
        <v>34</v>
      </c>
      <c r="I965" s="138">
        <v>44</v>
      </c>
      <c r="J965" s="138">
        <v>2</v>
      </c>
      <c r="K965" s="138">
        <v>28</v>
      </c>
      <c r="L965" s="138">
        <v>2</v>
      </c>
      <c r="M965" s="138">
        <v>0</v>
      </c>
      <c r="N965" s="138">
        <v>9</v>
      </c>
      <c r="O965" s="138">
        <v>243</v>
      </c>
      <c r="P965" s="138">
        <v>472</v>
      </c>
      <c r="Q965" s="139">
        <f t="shared" si="34"/>
        <v>0.51483050847457623</v>
      </c>
    </row>
    <row r="966" spans="1:17" s="30" customFormat="1" ht="14.25" customHeight="1" x14ac:dyDescent="0.25">
      <c r="A966" s="71">
        <v>687</v>
      </c>
      <c r="B966" s="72">
        <v>383</v>
      </c>
      <c r="C966" s="73" t="s">
        <v>126</v>
      </c>
      <c r="D966" s="134">
        <f t="shared" si="33"/>
        <v>1</v>
      </c>
      <c r="E966" s="135">
        <v>57</v>
      </c>
      <c r="F966" s="135">
        <v>23</v>
      </c>
      <c r="G966" s="135">
        <v>3</v>
      </c>
      <c r="H966" s="135">
        <v>22</v>
      </c>
      <c r="I966" s="135">
        <v>58</v>
      </c>
      <c r="J966" s="135">
        <v>1</v>
      </c>
      <c r="K966" s="135">
        <v>10</v>
      </c>
      <c r="L966" s="135">
        <v>2</v>
      </c>
      <c r="M966" s="135">
        <v>1</v>
      </c>
      <c r="N966" s="135">
        <v>10</v>
      </c>
      <c r="O966" s="135">
        <v>187</v>
      </c>
      <c r="P966" s="135">
        <v>588</v>
      </c>
      <c r="Q966" s="136">
        <f t="shared" si="34"/>
        <v>0.31802721088435376</v>
      </c>
    </row>
    <row r="967" spans="1:17" s="30" customFormat="1" ht="14.25" customHeight="1" x14ac:dyDescent="0.25">
      <c r="A967" s="65">
        <v>688</v>
      </c>
      <c r="B967" s="66">
        <v>383</v>
      </c>
      <c r="C967" s="67" t="s">
        <v>128</v>
      </c>
      <c r="D967" s="140">
        <f t="shared" si="33"/>
        <v>9</v>
      </c>
      <c r="E967" s="141">
        <v>65</v>
      </c>
      <c r="F967" s="141">
        <v>19</v>
      </c>
      <c r="G967" s="141">
        <v>2</v>
      </c>
      <c r="H967" s="141">
        <v>28</v>
      </c>
      <c r="I967" s="141">
        <v>56</v>
      </c>
      <c r="J967" s="141">
        <v>0</v>
      </c>
      <c r="K967" s="141">
        <v>14</v>
      </c>
      <c r="L967" s="141">
        <v>1</v>
      </c>
      <c r="M967" s="141">
        <v>0</v>
      </c>
      <c r="N967" s="141">
        <v>2</v>
      </c>
      <c r="O967" s="141">
        <v>187</v>
      </c>
      <c r="P967" s="141">
        <v>588</v>
      </c>
      <c r="Q967" s="142">
        <f t="shared" si="34"/>
        <v>0.31802721088435376</v>
      </c>
    </row>
    <row r="968" spans="1:17" s="30" customFormat="1" ht="14.25" customHeight="1" x14ac:dyDescent="0.25">
      <c r="A968" s="59" t="s">
        <v>260</v>
      </c>
      <c r="B968" s="60">
        <v>383</v>
      </c>
      <c r="C968" s="61" t="s">
        <v>11</v>
      </c>
      <c r="D968" s="137">
        <f t="shared" si="33"/>
        <v>8</v>
      </c>
      <c r="E968" s="138">
        <v>122</v>
      </c>
      <c r="F968" s="138">
        <v>42</v>
      </c>
      <c r="G968" s="138">
        <v>5</v>
      </c>
      <c r="H968" s="138">
        <v>50</v>
      </c>
      <c r="I968" s="138">
        <v>114</v>
      </c>
      <c r="J968" s="138">
        <v>1</v>
      </c>
      <c r="K968" s="138">
        <v>24</v>
      </c>
      <c r="L968" s="138">
        <v>3</v>
      </c>
      <c r="M968" s="138">
        <v>1</v>
      </c>
      <c r="N968" s="138">
        <v>12</v>
      </c>
      <c r="O968" s="138">
        <v>374</v>
      </c>
      <c r="P968" s="138">
        <v>1176</v>
      </c>
      <c r="Q968" s="139">
        <f t="shared" si="34"/>
        <v>0.31802721088435376</v>
      </c>
    </row>
    <row r="969" spans="1:17" s="30" customFormat="1" ht="14.25" customHeight="1" x14ac:dyDescent="0.25">
      <c r="A969" s="65">
        <v>689</v>
      </c>
      <c r="B969" s="66">
        <v>384</v>
      </c>
      <c r="C969" s="67" t="s">
        <v>126</v>
      </c>
      <c r="D969" s="140">
        <f t="shared" ref="D969:D1032" si="35">(LARGE(E969:N969,1)-LARGE(E969:N969,2))</f>
        <v>6</v>
      </c>
      <c r="E969" s="141">
        <v>60</v>
      </c>
      <c r="F969" s="141">
        <v>7</v>
      </c>
      <c r="G969" s="141">
        <v>3</v>
      </c>
      <c r="H969" s="141">
        <v>12</v>
      </c>
      <c r="I969" s="141">
        <v>66</v>
      </c>
      <c r="J969" s="141">
        <v>2</v>
      </c>
      <c r="K969" s="141">
        <v>9</v>
      </c>
      <c r="L969" s="141">
        <v>0</v>
      </c>
      <c r="M969" s="141">
        <v>0</v>
      </c>
      <c r="N969" s="141">
        <v>5</v>
      </c>
      <c r="O969" s="141">
        <v>164</v>
      </c>
      <c r="P969" s="141">
        <v>376</v>
      </c>
      <c r="Q969" s="142">
        <f t="shared" si="34"/>
        <v>0.43617021276595747</v>
      </c>
    </row>
    <row r="970" spans="1:17" s="30" customFormat="1" ht="14.25" customHeight="1" x14ac:dyDescent="0.25">
      <c r="A970" s="71">
        <v>690</v>
      </c>
      <c r="B970" s="72">
        <v>384</v>
      </c>
      <c r="C970" s="73" t="s">
        <v>128</v>
      </c>
      <c r="D970" s="134">
        <f t="shared" si="35"/>
        <v>32</v>
      </c>
      <c r="E970" s="135">
        <v>87</v>
      </c>
      <c r="F970" s="135">
        <v>13</v>
      </c>
      <c r="G970" s="135">
        <v>0</v>
      </c>
      <c r="H970" s="135">
        <v>10</v>
      </c>
      <c r="I970" s="135">
        <v>55</v>
      </c>
      <c r="J970" s="135">
        <v>0</v>
      </c>
      <c r="K970" s="135">
        <v>14</v>
      </c>
      <c r="L970" s="135">
        <v>4</v>
      </c>
      <c r="M970" s="135">
        <v>1</v>
      </c>
      <c r="N970" s="135">
        <v>4</v>
      </c>
      <c r="O970" s="135">
        <v>188</v>
      </c>
      <c r="P970" s="135">
        <v>375</v>
      </c>
      <c r="Q970" s="136">
        <f t="shared" si="34"/>
        <v>0.5013333333333333</v>
      </c>
    </row>
    <row r="971" spans="1:17" s="30" customFormat="1" ht="14.25" customHeight="1" x14ac:dyDescent="0.25">
      <c r="A971" s="59" t="s">
        <v>260</v>
      </c>
      <c r="B971" s="60">
        <v>384</v>
      </c>
      <c r="C971" s="61" t="s">
        <v>11</v>
      </c>
      <c r="D971" s="137">
        <f t="shared" si="35"/>
        <v>26</v>
      </c>
      <c r="E971" s="138">
        <v>147</v>
      </c>
      <c r="F971" s="138">
        <v>20</v>
      </c>
      <c r="G971" s="138">
        <v>3</v>
      </c>
      <c r="H971" s="138">
        <v>22</v>
      </c>
      <c r="I971" s="138">
        <v>121</v>
      </c>
      <c r="J971" s="138">
        <v>2</v>
      </c>
      <c r="K971" s="138">
        <v>23</v>
      </c>
      <c r="L971" s="138">
        <v>4</v>
      </c>
      <c r="M971" s="138">
        <v>1</v>
      </c>
      <c r="N971" s="138">
        <v>9</v>
      </c>
      <c r="O971" s="138">
        <v>352</v>
      </c>
      <c r="P971" s="138">
        <v>751</v>
      </c>
      <c r="Q971" s="139">
        <f t="shared" si="34"/>
        <v>0.46870838881491345</v>
      </c>
    </row>
    <row r="972" spans="1:17" s="30" customFormat="1" ht="14.25" customHeight="1" x14ac:dyDescent="0.25">
      <c r="A972" s="71">
        <v>691</v>
      </c>
      <c r="B972" s="72">
        <v>385</v>
      </c>
      <c r="C972" s="73" t="s">
        <v>126</v>
      </c>
      <c r="D972" s="134">
        <f t="shared" si="35"/>
        <v>0</v>
      </c>
      <c r="E972" s="135">
        <v>63</v>
      </c>
      <c r="F972" s="135">
        <v>23</v>
      </c>
      <c r="G972" s="135">
        <v>3</v>
      </c>
      <c r="H972" s="135">
        <v>27</v>
      </c>
      <c r="I972" s="135">
        <v>63</v>
      </c>
      <c r="J972" s="135">
        <v>0</v>
      </c>
      <c r="K972" s="135">
        <v>9</v>
      </c>
      <c r="L972" s="135">
        <v>2</v>
      </c>
      <c r="M972" s="135">
        <v>0</v>
      </c>
      <c r="N972" s="135">
        <v>5</v>
      </c>
      <c r="O972" s="135">
        <v>195</v>
      </c>
      <c r="P972" s="135">
        <v>712</v>
      </c>
      <c r="Q972" s="136">
        <f t="shared" si="34"/>
        <v>0.273876404494382</v>
      </c>
    </row>
    <row r="973" spans="1:17" s="30" customFormat="1" ht="14.25" customHeight="1" x14ac:dyDescent="0.25">
      <c r="A973" s="65">
        <v>692</v>
      </c>
      <c r="B973" s="66">
        <v>385</v>
      </c>
      <c r="C973" s="67" t="s">
        <v>128</v>
      </c>
      <c r="D973" s="140">
        <f t="shared" si="35"/>
        <v>20</v>
      </c>
      <c r="E973" s="141">
        <v>76</v>
      </c>
      <c r="F973" s="141">
        <v>25</v>
      </c>
      <c r="G973" s="141">
        <v>6</v>
      </c>
      <c r="H973" s="141">
        <v>32</v>
      </c>
      <c r="I973" s="141">
        <v>56</v>
      </c>
      <c r="J973" s="141">
        <v>0</v>
      </c>
      <c r="K973" s="141">
        <v>17</v>
      </c>
      <c r="L973" s="141">
        <v>7</v>
      </c>
      <c r="M973" s="141">
        <v>0</v>
      </c>
      <c r="N973" s="141">
        <v>4</v>
      </c>
      <c r="O973" s="141">
        <v>223</v>
      </c>
      <c r="P973" s="141">
        <v>712</v>
      </c>
      <c r="Q973" s="142">
        <f t="shared" si="34"/>
        <v>0.31320224719101125</v>
      </c>
    </row>
    <row r="974" spans="1:17" s="30" customFormat="1" ht="14.25" customHeight="1" x14ac:dyDescent="0.25">
      <c r="A974" s="71">
        <v>693</v>
      </c>
      <c r="B974" s="72">
        <v>385</v>
      </c>
      <c r="C974" s="73" t="s">
        <v>129</v>
      </c>
      <c r="D974" s="134">
        <f t="shared" si="35"/>
        <v>6</v>
      </c>
      <c r="E974" s="135">
        <v>58</v>
      </c>
      <c r="F974" s="135">
        <v>32</v>
      </c>
      <c r="G974" s="135">
        <v>3</v>
      </c>
      <c r="H974" s="135">
        <v>26</v>
      </c>
      <c r="I974" s="135">
        <v>52</v>
      </c>
      <c r="J974" s="135">
        <v>3</v>
      </c>
      <c r="K974" s="135">
        <v>16</v>
      </c>
      <c r="L974" s="135">
        <v>1</v>
      </c>
      <c r="M974" s="135">
        <v>0</v>
      </c>
      <c r="N974" s="135">
        <v>4</v>
      </c>
      <c r="O974" s="135">
        <v>195</v>
      </c>
      <c r="P974" s="135">
        <v>711</v>
      </c>
      <c r="Q974" s="136">
        <f t="shared" si="34"/>
        <v>0.27426160337552741</v>
      </c>
    </row>
    <row r="975" spans="1:17" s="30" customFormat="1" ht="14.25" customHeight="1" x14ac:dyDescent="0.25">
      <c r="A975" s="65">
        <v>694</v>
      </c>
      <c r="B975" s="66">
        <v>385</v>
      </c>
      <c r="C975" s="67" t="s">
        <v>138</v>
      </c>
      <c r="D975" s="140">
        <f t="shared" si="35"/>
        <v>4</v>
      </c>
      <c r="E975" s="141">
        <v>44</v>
      </c>
      <c r="F975" s="141">
        <v>28</v>
      </c>
      <c r="G975" s="141">
        <v>4</v>
      </c>
      <c r="H975" s="141">
        <v>29</v>
      </c>
      <c r="I975" s="141">
        <v>48</v>
      </c>
      <c r="J975" s="141">
        <v>1</v>
      </c>
      <c r="K975" s="141">
        <v>17</v>
      </c>
      <c r="L975" s="141">
        <v>4</v>
      </c>
      <c r="M975" s="141">
        <v>0</v>
      </c>
      <c r="N975" s="141">
        <v>3</v>
      </c>
      <c r="O975" s="141">
        <v>178</v>
      </c>
      <c r="P975" s="141">
        <v>711</v>
      </c>
      <c r="Q975" s="142">
        <f t="shared" si="34"/>
        <v>0.25035161744022505</v>
      </c>
    </row>
    <row r="976" spans="1:17" s="30" customFormat="1" ht="14.25" customHeight="1" x14ac:dyDescent="0.25">
      <c r="A976" s="71">
        <v>695</v>
      </c>
      <c r="B976" s="72">
        <v>385</v>
      </c>
      <c r="C976" s="73" t="s">
        <v>139</v>
      </c>
      <c r="D976" s="134">
        <f t="shared" si="35"/>
        <v>0</v>
      </c>
      <c r="E976" s="135">
        <v>53</v>
      </c>
      <c r="F976" s="135">
        <v>29</v>
      </c>
      <c r="G976" s="135">
        <v>4</v>
      </c>
      <c r="H976" s="135">
        <v>39</v>
      </c>
      <c r="I976" s="135">
        <v>53</v>
      </c>
      <c r="J976" s="135">
        <v>0</v>
      </c>
      <c r="K976" s="135">
        <v>12</v>
      </c>
      <c r="L976" s="135">
        <v>5</v>
      </c>
      <c r="M976" s="135">
        <v>0</v>
      </c>
      <c r="N976" s="135">
        <v>2</v>
      </c>
      <c r="O976" s="135">
        <v>197</v>
      </c>
      <c r="P976" s="135">
        <v>711</v>
      </c>
      <c r="Q976" s="136">
        <f t="shared" si="34"/>
        <v>0.27707454289732769</v>
      </c>
    </row>
    <row r="977" spans="1:17" s="30" customFormat="1" ht="14.25" customHeight="1" x14ac:dyDescent="0.25">
      <c r="A977" s="65">
        <v>696</v>
      </c>
      <c r="B977" s="66">
        <v>385</v>
      </c>
      <c r="C977" s="67" t="s">
        <v>140</v>
      </c>
      <c r="D977" s="140">
        <f t="shared" si="35"/>
        <v>5</v>
      </c>
      <c r="E977" s="141">
        <v>58</v>
      </c>
      <c r="F977" s="141">
        <v>45</v>
      </c>
      <c r="G977" s="141">
        <v>4</v>
      </c>
      <c r="H977" s="141">
        <v>23</v>
      </c>
      <c r="I977" s="141">
        <v>53</v>
      </c>
      <c r="J977" s="141">
        <v>1</v>
      </c>
      <c r="K977" s="141">
        <v>16</v>
      </c>
      <c r="L977" s="141">
        <v>3</v>
      </c>
      <c r="M977" s="141">
        <v>0</v>
      </c>
      <c r="N977" s="141">
        <v>5</v>
      </c>
      <c r="O977" s="141">
        <v>208</v>
      </c>
      <c r="P977" s="141">
        <v>711</v>
      </c>
      <c r="Q977" s="142">
        <f t="shared" si="34"/>
        <v>0.29254571026722925</v>
      </c>
    </row>
    <row r="978" spans="1:17" s="30" customFormat="1" ht="14.25" customHeight="1" x14ac:dyDescent="0.25">
      <c r="A978" s="71">
        <v>697</v>
      </c>
      <c r="B978" s="72">
        <v>385</v>
      </c>
      <c r="C978" s="73" t="s">
        <v>130</v>
      </c>
      <c r="D978" s="134">
        <f t="shared" si="35"/>
        <v>11</v>
      </c>
      <c r="E978" s="135">
        <v>49</v>
      </c>
      <c r="F978" s="135">
        <v>21</v>
      </c>
      <c r="G978" s="135">
        <v>7</v>
      </c>
      <c r="H978" s="135">
        <v>22</v>
      </c>
      <c r="I978" s="135">
        <v>60</v>
      </c>
      <c r="J978" s="135">
        <v>3</v>
      </c>
      <c r="K978" s="135">
        <v>18</v>
      </c>
      <c r="L978" s="135">
        <v>4</v>
      </c>
      <c r="M978" s="135">
        <v>0</v>
      </c>
      <c r="N978" s="135">
        <v>6</v>
      </c>
      <c r="O978" s="135">
        <v>190</v>
      </c>
      <c r="P978" s="135">
        <v>661</v>
      </c>
      <c r="Q978" s="136">
        <f t="shared" si="34"/>
        <v>0.2874432677760968</v>
      </c>
    </row>
    <row r="979" spans="1:17" s="30" customFormat="1" ht="14.25" customHeight="1" x14ac:dyDescent="0.25">
      <c r="A979" s="65">
        <v>698</v>
      </c>
      <c r="B979" s="66">
        <v>385</v>
      </c>
      <c r="C979" s="67" t="s">
        <v>151</v>
      </c>
      <c r="D979" s="140">
        <f t="shared" si="35"/>
        <v>12</v>
      </c>
      <c r="E979" s="141">
        <v>40</v>
      </c>
      <c r="F979" s="141">
        <v>17</v>
      </c>
      <c r="G979" s="141">
        <v>7</v>
      </c>
      <c r="H979" s="141">
        <v>25</v>
      </c>
      <c r="I979" s="141">
        <v>52</v>
      </c>
      <c r="J979" s="141">
        <v>0</v>
      </c>
      <c r="K979" s="141">
        <v>12</v>
      </c>
      <c r="L979" s="141">
        <v>4</v>
      </c>
      <c r="M979" s="141">
        <v>0</v>
      </c>
      <c r="N979" s="141">
        <v>3</v>
      </c>
      <c r="O979" s="141">
        <v>160</v>
      </c>
      <c r="P979" s="141">
        <v>660</v>
      </c>
      <c r="Q979" s="142">
        <f t="shared" si="34"/>
        <v>0.24242424242424243</v>
      </c>
    </row>
    <row r="980" spans="1:17" s="30" customFormat="1" ht="14.25" customHeight="1" x14ac:dyDescent="0.25">
      <c r="A980" s="71">
        <v>699</v>
      </c>
      <c r="B980" s="72">
        <v>385</v>
      </c>
      <c r="C980" s="73" t="s">
        <v>152</v>
      </c>
      <c r="D980" s="134">
        <f t="shared" si="35"/>
        <v>14</v>
      </c>
      <c r="E980" s="135">
        <v>45</v>
      </c>
      <c r="F980" s="135">
        <v>20</v>
      </c>
      <c r="G980" s="135">
        <v>4</v>
      </c>
      <c r="H980" s="135">
        <v>31</v>
      </c>
      <c r="I980" s="135">
        <v>59</v>
      </c>
      <c r="J980" s="135">
        <v>0</v>
      </c>
      <c r="K980" s="135">
        <v>16</v>
      </c>
      <c r="L980" s="135">
        <v>2</v>
      </c>
      <c r="M980" s="135">
        <v>0</v>
      </c>
      <c r="N980" s="135">
        <v>4</v>
      </c>
      <c r="O980" s="135">
        <v>181</v>
      </c>
      <c r="P980" s="135">
        <v>660</v>
      </c>
      <c r="Q980" s="136">
        <f t="shared" si="34"/>
        <v>0.27424242424242423</v>
      </c>
    </row>
    <row r="981" spans="1:17" s="30" customFormat="1" ht="14.25" customHeight="1" x14ac:dyDescent="0.25">
      <c r="A981" s="65">
        <v>700</v>
      </c>
      <c r="B981" s="66">
        <v>385</v>
      </c>
      <c r="C981" s="67" t="s">
        <v>153</v>
      </c>
      <c r="D981" s="140">
        <f t="shared" si="35"/>
        <v>0</v>
      </c>
      <c r="E981" s="141">
        <v>59</v>
      </c>
      <c r="F981" s="141">
        <v>30</v>
      </c>
      <c r="G981" s="141">
        <v>4</v>
      </c>
      <c r="H981" s="141">
        <v>27</v>
      </c>
      <c r="I981" s="141">
        <v>59</v>
      </c>
      <c r="J981" s="141">
        <v>1</v>
      </c>
      <c r="K981" s="141">
        <v>7</v>
      </c>
      <c r="L981" s="141">
        <v>4</v>
      </c>
      <c r="M981" s="141">
        <v>0</v>
      </c>
      <c r="N981" s="141">
        <v>4</v>
      </c>
      <c r="O981" s="141">
        <v>195</v>
      </c>
      <c r="P981" s="141">
        <v>660</v>
      </c>
      <c r="Q981" s="142">
        <f t="shared" si="34"/>
        <v>0.29545454545454547</v>
      </c>
    </row>
    <row r="982" spans="1:17" s="30" customFormat="1" ht="14.25" customHeight="1" x14ac:dyDescent="0.25">
      <c r="A982" s="71">
        <v>701</v>
      </c>
      <c r="B982" s="72">
        <v>385</v>
      </c>
      <c r="C982" s="73" t="s">
        <v>154</v>
      </c>
      <c r="D982" s="134">
        <f t="shared" si="35"/>
        <v>23</v>
      </c>
      <c r="E982" s="135">
        <v>49</v>
      </c>
      <c r="F982" s="135">
        <v>23</v>
      </c>
      <c r="G982" s="135">
        <v>1</v>
      </c>
      <c r="H982" s="135">
        <v>30</v>
      </c>
      <c r="I982" s="135">
        <v>72</v>
      </c>
      <c r="J982" s="135">
        <v>0</v>
      </c>
      <c r="K982" s="135">
        <v>14</v>
      </c>
      <c r="L982" s="135">
        <v>3</v>
      </c>
      <c r="M982" s="135">
        <v>0</v>
      </c>
      <c r="N982" s="135">
        <v>6</v>
      </c>
      <c r="O982" s="135">
        <v>198</v>
      </c>
      <c r="P982" s="135">
        <v>660</v>
      </c>
      <c r="Q982" s="136">
        <f t="shared" si="34"/>
        <v>0.3</v>
      </c>
    </row>
    <row r="983" spans="1:17" s="30" customFormat="1" ht="14.25" customHeight="1" x14ac:dyDescent="0.25">
      <c r="A983" s="65">
        <v>702</v>
      </c>
      <c r="B983" s="66">
        <v>385</v>
      </c>
      <c r="C983" s="67" t="s">
        <v>155</v>
      </c>
      <c r="D983" s="140">
        <f t="shared" si="35"/>
        <v>29</v>
      </c>
      <c r="E983" s="141">
        <v>53</v>
      </c>
      <c r="F983" s="141">
        <v>27</v>
      </c>
      <c r="G983" s="141">
        <v>6</v>
      </c>
      <c r="H983" s="141">
        <v>23</v>
      </c>
      <c r="I983" s="141">
        <v>82</v>
      </c>
      <c r="J983" s="141">
        <v>1</v>
      </c>
      <c r="K983" s="141">
        <v>11</v>
      </c>
      <c r="L983" s="141">
        <v>6</v>
      </c>
      <c r="M983" s="141">
        <v>0</v>
      </c>
      <c r="N983" s="141">
        <v>7</v>
      </c>
      <c r="O983" s="141">
        <v>216</v>
      </c>
      <c r="P983" s="141">
        <v>660</v>
      </c>
      <c r="Q983" s="142">
        <f t="shared" si="34"/>
        <v>0.32727272727272727</v>
      </c>
    </row>
    <row r="984" spans="1:17" s="30" customFormat="1" ht="14.25" customHeight="1" x14ac:dyDescent="0.25">
      <c r="A984" s="71">
        <v>703</v>
      </c>
      <c r="B984" s="72">
        <v>385</v>
      </c>
      <c r="C984" s="73" t="s">
        <v>156</v>
      </c>
      <c r="D984" s="134">
        <f t="shared" si="35"/>
        <v>27</v>
      </c>
      <c r="E984" s="135">
        <v>77</v>
      </c>
      <c r="F984" s="135">
        <v>16</v>
      </c>
      <c r="G984" s="135">
        <v>3</v>
      </c>
      <c r="H984" s="135">
        <v>27</v>
      </c>
      <c r="I984" s="135">
        <v>50</v>
      </c>
      <c r="J984" s="135">
        <v>2</v>
      </c>
      <c r="K984" s="135">
        <v>26</v>
      </c>
      <c r="L984" s="135">
        <v>6</v>
      </c>
      <c r="M984" s="135">
        <v>0</v>
      </c>
      <c r="N984" s="135">
        <v>7</v>
      </c>
      <c r="O984" s="135">
        <v>214</v>
      </c>
      <c r="P984" s="135">
        <v>660</v>
      </c>
      <c r="Q984" s="136">
        <f t="shared" si="34"/>
        <v>0.32424242424242422</v>
      </c>
    </row>
    <row r="985" spans="1:17" s="30" customFormat="1" ht="14.45" customHeight="1" x14ac:dyDescent="0.25">
      <c r="A985" s="59" t="s">
        <v>260</v>
      </c>
      <c r="B985" s="60">
        <v>385</v>
      </c>
      <c r="C985" s="61" t="s">
        <v>21</v>
      </c>
      <c r="D985" s="137">
        <f t="shared" si="35"/>
        <v>35</v>
      </c>
      <c r="E985" s="138">
        <v>724</v>
      </c>
      <c r="F985" s="138">
        <v>336</v>
      </c>
      <c r="G985" s="138">
        <v>56</v>
      </c>
      <c r="H985" s="138">
        <v>361</v>
      </c>
      <c r="I985" s="138">
        <v>759</v>
      </c>
      <c r="J985" s="138">
        <v>12</v>
      </c>
      <c r="K985" s="138">
        <v>191</v>
      </c>
      <c r="L985" s="138">
        <v>51</v>
      </c>
      <c r="M985" s="138">
        <v>0</v>
      </c>
      <c r="N985" s="138">
        <v>60</v>
      </c>
      <c r="O985" s="138">
        <v>2550</v>
      </c>
      <c r="P985" s="138">
        <v>8889</v>
      </c>
      <c r="Q985" s="139">
        <f t="shared" si="34"/>
        <v>0.28687141410732364</v>
      </c>
    </row>
    <row r="986" spans="1:17" s="30" customFormat="1" ht="14.45" customHeight="1" x14ac:dyDescent="0.25">
      <c r="A986" s="71">
        <v>704</v>
      </c>
      <c r="B986" s="72">
        <v>386</v>
      </c>
      <c r="C986" s="73" t="s">
        <v>126</v>
      </c>
      <c r="D986" s="134">
        <f t="shared" si="35"/>
        <v>19</v>
      </c>
      <c r="E986" s="135">
        <v>5</v>
      </c>
      <c r="F986" s="135">
        <v>5</v>
      </c>
      <c r="G986" s="135">
        <v>1</v>
      </c>
      <c r="H986" s="135">
        <v>1</v>
      </c>
      <c r="I986" s="135">
        <v>38</v>
      </c>
      <c r="J986" s="135">
        <v>0</v>
      </c>
      <c r="K986" s="135">
        <v>4</v>
      </c>
      <c r="L986" s="135">
        <v>19</v>
      </c>
      <c r="M986" s="135">
        <v>0</v>
      </c>
      <c r="N986" s="135">
        <v>0</v>
      </c>
      <c r="O986" s="135">
        <v>73</v>
      </c>
      <c r="P986" s="135">
        <v>208</v>
      </c>
      <c r="Q986" s="136">
        <f t="shared" si="34"/>
        <v>0.35096153846153844</v>
      </c>
    </row>
    <row r="987" spans="1:17" s="30" customFormat="1" ht="14.45" customHeight="1" x14ac:dyDescent="0.25">
      <c r="A987" s="65">
        <v>705</v>
      </c>
      <c r="B987" s="66">
        <v>386</v>
      </c>
      <c r="C987" s="67" t="s">
        <v>130</v>
      </c>
      <c r="D987" s="140">
        <f t="shared" si="35"/>
        <v>50</v>
      </c>
      <c r="E987" s="141">
        <v>19</v>
      </c>
      <c r="F987" s="141">
        <v>74</v>
      </c>
      <c r="G987" s="141">
        <v>0</v>
      </c>
      <c r="H987" s="141">
        <v>1</v>
      </c>
      <c r="I987" s="141">
        <v>24</v>
      </c>
      <c r="J987" s="141">
        <v>2</v>
      </c>
      <c r="K987" s="141">
        <v>9</v>
      </c>
      <c r="L987" s="141">
        <v>2</v>
      </c>
      <c r="M987" s="141">
        <v>0</v>
      </c>
      <c r="N987" s="141">
        <v>7</v>
      </c>
      <c r="O987" s="141">
        <v>138</v>
      </c>
      <c r="P987" s="141">
        <v>260</v>
      </c>
      <c r="Q987" s="142">
        <f t="shared" si="34"/>
        <v>0.53076923076923077</v>
      </c>
    </row>
    <row r="988" spans="1:17" s="30" customFormat="1" ht="14.45" customHeight="1" x14ac:dyDescent="0.25">
      <c r="A988" s="59" t="s">
        <v>260</v>
      </c>
      <c r="B988" s="60">
        <v>386</v>
      </c>
      <c r="C988" s="61" t="s">
        <v>11</v>
      </c>
      <c r="D988" s="137">
        <f t="shared" si="35"/>
        <v>17</v>
      </c>
      <c r="E988" s="138">
        <v>24</v>
      </c>
      <c r="F988" s="138">
        <v>79</v>
      </c>
      <c r="G988" s="138">
        <v>1</v>
      </c>
      <c r="H988" s="138">
        <v>2</v>
      </c>
      <c r="I988" s="138">
        <v>62</v>
      </c>
      <c r="J988" s="138">
        <v>2</v>
      </c>
      <c r="K988" s="138">
        <v>13</v>
      </c>
      <c r="L988" s="138">
        <v>21</v>
      </c>
      <c r="M988" s="138">
        <v>0</v>
      </c>
      <c r="N988" s="138">
        <v>7</v>
      </c>
      <c r="O988" s="138">
        <v>211</v>
      </c>
      <c r="P988" s="138">
        <v>468</v>
      </c>
      <c r="Q988" s="139">
        <f t="shared" si="34"/>
        <v>0.45085470085470086</v>
      </c>
    </row>
    <row r="989" spans="1:17" s="30" customFormat="1" ht="14.45" customHeight="1" x14ac:dyDescent="0.25">
      <c r="A989" s="65">
        <v>706</v>
      </c>
      <c r="B989" s="66">
        <v>387</v>
      </c>
      <c r="C989" s="67" t="s">
        <v>126</v>
      </c>
      <c r="D989" s="140">
        <f t="shared" si="35"/>
        <v>27</v>
      </c>
      <c r="E989" s="141">
        <v>2</v>
      </c>
      <c r="F989" s="141">
        <v>13</v>
      </c>
      <c r="G989" s="141">
        <v>0</v>
      </c>
      <c r="H989" s="141">
        <v>3</v>
      </c>
      <c r="I989" s="141">
        <v>43</v>
      </c>
      <c r="J989" s="141">
        <v>1</v>
      </c>
      <c r="K989" s="141">
        <v>16</v>
      </c>
      <c r="L989" s="141">
        <v>1</v>
      </c>
      <c r="M989" s="141">
        <v>0</v>
      </c>
      <c r="N989" s="141">
        <v>3</v>
      </c>
      <c r="O989" s="141">
        <v>82</v>
      </c>
      <c r="P989" s="141">
        <v>165</v>
      </c>
      <c r="Q989" s="142">
        <f t="shared" si="34"/>
        <v>0.49696969696969695</v>
      </c>
    </row>
    <row r="990" spans="1:17" s="30" customFormat="1" ht="14.45" customHeight="1" x14ac:dyDescent="0.25">
      <c r="A990" s="59" t="s">
        <v>260</v>
      </c>
      <c r="B990" s="60">
        <v>387</v>
      </c>
      <c r="C990" s="61" t="s">
        <v>9</v>
      </c>
      <c r="D990" s="137">
        <f t="shared" si="35"/>
        <v>27</v>
      </c>
      <c r="E990" s="138">
        <v>2</v>
      </c>
      <c r="F990" s="138">
        <v>13</v>
      </c>
      <c r="G990" s="138">
        <v>0</v>
      </c>
      <c r="H990" s="138">
        <v>3</v>
      </c>
      <c r="I990" s="138">
        <v>43</v>
      </c>
      <c r="J990" s="138">
        <v>1</v>
      </c>
      <c r="K990" s="138">
        <v>16</v>
      </c>
      <c r="L990" s="138">
        <v>1</v>
      </c>
      <c r="M990" s="138">
        <v>0</v>
      </c>
      <c r="N990" s="138">
        <v>3</v>
      </c>
      <c r="O990" s="138">
        <v>82</v>
      </c>
      <c r="P990" s="138">
        <v>165</v>
      </c>
      <c r="Q990" s="139">
        <f t="shared" si="34"/>
        <v>0.49696969696969695</v>
      </c>
    </row>
    <row r="991" spans="1:17" s="30" customFormat="1" ht="14.45" customHeight="1" x14ac:dyDescent="0.25">
      <c r="A991" s="65">
        <v>707</v>
      </c>
      <c r="B991" s="66">
        <v>388</v>
      </c>
      <c r="C991" s="67" t="s">
        <v>126</v>
      </c>
      <c r="D991" s="140">
        <f t="shared" si="35"/>
        <v>5</v>
      </c>
      <c r="E991" s="141">
        <v>65</v>
      </c>
      <c r="F991" s="141">
        <v>26</v>
      </c>
      <c r="G991" s="141">
        <v>5</v>
      </c>
      <c r="H991" s="141">
        <v>24</v>
      </c>
      <c r="I991" s="141">
        <v>60</v>
      </c>
      <c r="J991" s="141">
        <v>2</v>
      </c>
      <c r="K991" s="141">
        <v>30</v>
      </c>
      <c r="L991" s="141">
        <v>5</v>
      </c>
      <c r="M991" s="141">
        <v>0</v>
      </c>
      <c r="N991" s="141">
        <v>7</v>
      </c>
      <c r="O991" s="141">
        <v>224</v>
      </c>
      <c r="P991" s="141">
        <v>436</v>
      </c>
      <c r="Q991" s="142">
        <f t="shared" si="34"/>
        <v>0.51376146788990829</v>
      </c>
    </row>
    <row r="992" spans="1:17" s="30" customFormat="1" ht="14.45" customHeight="1" x14ac:dyDescent="0.25">
      <c r="A992" s="71">
        <v>708</v>
      </c>
      <c r="B992" s="72">
        <v>388</v>
      </c>
      <c r="C992" s="73" t="s">
        <v>128</v>
      </c>
      <c r="D992" s="134">
        <f t="shared" si="35"/>
        <v>20</v>
      </c>
      <c r="E992" s="135">
        <v>57</v>
      </c>
      <c r="F992" s="135">
        <v>26</v>
      </c>
      <c r="G992" s="135">
        <v>9</v>
      </c>
      <c r="H992" s="135">
        <v>23</v>
      </c>
      <c r="I992" s="135">
        <v>37</v>
      </c>
      <c r="J992" s="135">
        <v>0</v>
      </c>
      <c r="K992" s="135">
        <v>22</v>
      </c>
      <c r="L992" s="135">
        <v>2</v>
      </c>
      <c r="M992" s="135">
        <v>0</v>
      </c>
      <c r="N992" s="135">
        <v>3</v>
      </c>
      <c r="O992" s="135">
        <v>179</v>
      </c>
      <c r="P992" s="135">
        <v>435</v>
      </c>
      <c r="Q992" s="136">
        <f t="shared" si="34"/>
        <v>0.41149425287356323</v>
      </c>
    </row>
    <row r="993" spans="1:17" s="30" customFormat="1" ht="14.45" customHeight="1" x14ac:dyDescent="0.25">
      <c r="A993" s="59" t="s">
        <v>260</v>
      </c>
      <c r="B993" s="60">
        <v>388</v>
      </c>
      <c r="C993" s="61" t="s">
        <v>11</v>
      </c>
      <c r="D993" s="137">
        <f t="shared" si="35"/>
        <v>25</v>
      </c>
      <c r="E993" s="138">
        <v>122</v>
      </c>
      <c r="F993" s="138">
        <v>52</v>
      </c>
      <c r="G993" s="138">
        <v>14</v>
      </c>
      <c r="H993" s="138">
        <v>47</v>
      </c>
      <c r="I993" s="138">
        <v>97</v>
      </c>
      <c r="J993" s="138">
        <v>2</v>
      </c>
      <c r="K993" s="138">
        <v>52</v>
      </c>
      <c r="L993" s="138">
        <v>7</v>
      </c>
      <c r="M993" s="138">
        <v>0</v>
      </c>
      <c r="N993" s="138">
        <v>10</v>
      </c>
      <c r="O993" s="138">
        <v>403</v>
      </c>
      <c r="P993" s="138">
        <v>871</v>
      </c>
      <c r="Q993" s="139">
        <f t="shared" si="34"/>
        <v>0.46268656716417911</v>
      </c>
    </row>
    <row r="994" spans="1:17" s="30" customFormat="1" ht="14.45" customHeight="1" x14ac:dyDescent="0.25">
      <c r="A994" s="71">
        <v>709</v>
      </c>
      <c r="B994" s="72">
        <v>389</v>
      </c>
      <c r="C994" s="73" t="s">
        <v>126</v>
      </c>
      <c r="D994" s="134">
        <f t="shared" si="35"/>
        <v>34</v>
      </c>
      <c r="E994" s="135">
        <v>109</v>
      </c>
      <c r="F994" s="135">
        <v>15</v>
      </c>
      <c r="G994" s="135">
        <v>11</v>
      </c>
      <c r="H994" s="135">
        <v>26</v>
      </c>
      <c r="I994" s="135">
        <v>75</v>
      </c>
      <c r="J994" s="135">
        <v>4</v>
      </c>
      <c r="K994" s="135">
        <v>26</v>
      </c>
      <c r="L994" s="135">
        <v>10</v>
      </c>
      <c r="M994" s="135">
        <v>0</v>
      </c>
      <c r="N994" s="135">
        <v>15</v>
      </c>
      <c r="O994" s="135">
        <v>291</v>
      </c>
      <c r="P994" s="135">
        <v>678</v>
      </c>
      <c r="Q994" s="136">
        <f t="shared" si="34"/>
        <v>0.42920353982300885</v>
      </c>
    </row>
    <row r="995" spans="1:17" s="30" customFormat="1" ht="14.45" customHeight="1" x14ac:dyDescent="0.25">
      <c r="A995" s="65">
        <v>710</v>
      </c>
      <c r="B995" s="66">
        <v>389</v>
      </c>
      <c r="C995" s="67" t="s">
        <v>128</v>
      </c>
      <c r="D995" s="140">
        <f t="shared" si="35"/>
        <v>48</v>
      </c>
      <c r="E995" s="141">
        <v>113</v>
      </c>
      <c r="F995" s="141">
        <v>18</v>
      </c>
      <c r="G995" s="141">
        <v>11</v>
      </c>
      <c r="H995" s="141">
        <v>41</v>
      </c>
      <c r="I995" s="141">
        <v>65</v>
      </c>
      <c r="J995" s="141">
        <v>1</v>
      </c>
      <c r="K995" s="141">
        <v>30</v>
      </c>
      <c r="L995" s="141">
        <v>4</v>
      </c>
      <c r="M995" s="141">
        <v>0</v>
      </c>
      <c r="N995" s="141">
        <v>9</v>
      </c>
      <c r="O995" s="141">
        <v>292</v>
      </c>
      <c r="P995" s="141">
        <v>677</v>
      </c>
      <c r="Q995" s="142">
        <f t="shared" si="34"/>
        <v>0.43131462333825704</v>
      </c>
    </row>
    <row r="996" spans="1:17" s="30" customFormat="1" ht="14.45" customHeight="1" x14ac:dyDescent="0.25">
      <c r="A996" s="77" t="s">
        <v>260</v>
      </c>
      <c r="B996" s="78">
        <v>389</v>
      </c>
      <c r="C996" s="79" t="s">
        <v>11</v>
      </c>
      <c r="D996" s="152">
        <f t="shared" si="35"/>
        <v>82</v>
      </c>
      <c r="E996" s="144">
        <v>222</v>
      </c>
      <c r="F996" s="144">
        <v>33</v>
      </c>
      <c r="G996" s="144">
        <v>22</v>
      </c>
      <c r="H996" s="144">
        <v>67</v>
      </c>
      <c r="I996" s="144">
        <v>140</v>
      </c>
      <c r="J996" s="144">
        <v>5</v>
      </c>
      <c r="K996" s="144">
        <v>56</v>
      </c>
      <c r="L996" s="144">
        <v>14</v>
      </c>
      <c r="M996" s="145">
        <v>0</v>
      </c>
      <c r="N996" s="144">
        <v>24</v>
      </c>
      <c r="O996" s="145">
        <v>583</v>
      </c>
      <c r="P996" s="145">
        <v>1355</v>
      </c>
      <c r="Q996" s="146">
        <f t="shared" si="34"/>
        <v>0.43025830258302583</v>
      </c>
    </row>
    <row r="997" spans="1:17" s="30" customFormat="1" ht="15" customHeight="1" x14ac:dyDescent="0.25">
      <c r="A997" s="53">
        <v>711</v>
      </c>
      <c r="B997" s="54">
        <v>390</v>
      </c>
      <c r="C997" s="55" t="s">
        <v>126</v>
      </c>
      <c r="D997" s="131">
        <f t="shared" si="35"/>
        <v>10</v>
      </c>
      <c r="E997" s="141">
        <v>66</v>
      </c>
      <c r="F997" s="141">
        <v>13</v>
      </c>
      <c r="G997" s="141">
        <v>2</v>
      </c>
      <c r="H997" s="141">
        <v>17</v>
      </c>
      <c r="I997" s="141">
        <v>76</v>
      </c>
      <c r="J997" s="141">
        <v>1</v>
      </c>
      <c r="K997" s="141">
        <v>8</v>
      </c>
      <c r="L997" s="141">
        <v>5</v>
      </c>
      <c r="M997" s="132">
        <v>0</v>
      </c>
      <c r="N997" s="141">
        <v>3</v>
      </c>
      <c r="O997" s="132">
        <v>191</v>
      </c>
      <c r="P997" s="132">
        <v>469</v>
      </c>
      <c r="Q997" s="133">
        <f t="shared" ref="Q997:Q1060" si="36">O997/P997</f>
        <v>0.40724946695095948</v>
      </c>
    </row>
    <row r="998" spans="1:17" s="30" customFormat="1" ht="15" customHeight="1" x14ac:dyDescent="0.25">
      <c r="A998" s="71">
        <v>712</v>
      </c>
      <c r="B998" s="72">
        <v>390</v>
      </c>
      <c r="C998" s="73" t="s">
        <v>128</v>
      </c>
      <c r="D998" s="134">
        <f t="shared" si="35"/>
        <v>16</v>
      </c>
      <c r="E998" s="135">
        <v>56</v>
      </c>
      <c r="F998" s="135">
        <v>10</v>
      </c>
      <c r="G998" s="135">
        <v>10</v>
      </c>
      <c r="H998" s="135">
        <v>22</v>
      </c>
      <c r="I998" s="135">
        <v>72</v>
      </c>
      <c r="J998" s="135">
        <v>0</v>
      </c>
      <c r="K998" s="135">
        <v>9</v>
      </c>
      <c r="L998" s="135">
        <v>3</v>
      </c>
      <c r="M998" s="135">
        <v>0</v>
      </c>
      <c r="N998" s="135">
        <v>5</v>
      </c>
      <c r="O998" s="135">
        <v>187</v>
      </c>
      <c r="P998" s="135">
        <v>468</v>
      </c>
      <c r="Q998" s="136">
        <f t="shared" si="36"/>
        <v>0.3995726495726496</v>
      </c>
    </row>
    <row r="999" spans="1:17" s="30" customFormat="1" ht="15" customHeight="1" x14ac:dyDescent="0.25">
      <c r="A999" s="59" t="s">
        <v>260</v>
      </c>
      <c r="B999" s="60">
        <v>390</v>
      </c>
      <c r="C999" s="61" t="s">
        <v>11</v>
      </c>
      <c r="D999" s="137">
        <f t="shared" si="35"/>
        <v>26</v>
      </c>
      <c r="E999" s="138">
        <v>122</v>
      </c>
      <c r="F999" s="138">
        <v>23</v>
      </c>
      <c r="G999" s="138">
        <v>12</v>
      </c>
      <c r="H999" s="138">
        <v>39</v>
      </c>
      <c r="I999" s="138">
        <v>148</v>
      </c>
      <c r="J999" s="138">
        <v>1</v>
      </c>
      <c r="K999" s="138">
        <v>17</v>
      </c>
      <c r="L999" s="138">
        <v>8</v>
      </c>
      <c r="M999" s="138">
        <v>0</v>
      </c>
      <c r="N999" s="138">
        <v>8</v>
      </c>
      <c r="O999" s="138">
        <v>378</v>
      </c>
      <c r="P999" s="138">
        <v>937</v>
      </c>
      <c r="Q999" s="139">
        <f t="shared" si="36"/>
        <v>0.40341515474919959</v>
      </c>
    </row>
    <row r="1000" spans="1:17" s="30" customFormat="1" ht="15" customHeight="1" x14ac:dyDescent="0.25">
      <c r="A1000" s="71">
        <v>713</v>
      </c>
      <c r="B1000" s="72">
        <v>391</v>
      </c>
      <c r="C1000" s="73" t="s">
        <v>126</v>
      </c>
      <c r="D1000" s="134">
        <f t="shared" si="35"/>
        <v>37</v>
      </c>
      <c r="E1000" s="135">
        <v>109</v>
      </c>
      <c r="F1000" s="135">
        <v>22</v>
      </c>
      <c r="G1000" s="135">
        <v>6</v>
      </c>
      <c r="H1000" s="135">
        <v>28</v>
      </c>
      <c r="I1000" s="135">
        <v>72</v>
      </c>
      <c r="J1000" s="135">
        <v>1</v>
      </c>
      <c r="K1000" s="135">
        <v>13</v>
      </c>
      <c r="L1000" s="135">
        <v>5</v>
      </c>
      <c r="M1000" s="135">
        <v>0</v>
      </c>
      <c r="N1000" s="135">
        <v>7</v>
      </c>
      <c r="O1000" s="135">
        <v>263</v>
      </c>
      <c r="P1000" s="135">
        <v>587</v>
      </c>
      <c r="Q1000" s="136">
        <f t="shared" si="36"/>
        <v>0.44804088586030666</v>
      </c>
    </row>
    <row r="1001" spans="1:17" s="30" customFormat="1" ht="15" customHeight="1" x14ac:dyDescent="0.25">
      <c r="A1001" s="65">
        <v>714</v>
      </c>
      <c r="B1001" s="66">
        <v>391</v>
      </c>
      <c r="C1001" s="67" t="s">
        <v>128</v>
      </c>
      <c r="D1001" s="140">
        <f t="shared" si="35"/>
        <v>113</v>
      </c>
      <c r="E1001" s="141">
        <v>162</v>
      </c>
      <c r="F1001" s="141">
        <v>17</v>
      </c>
      <c r="G1001" s="141">
        <v>1</v>
      </c>
      <c r="H1001" s="141">
        <v>26</v>
      </c>
      <c r="I1001" s="141">
        <v>49</v>
      </c>
      <c r="J1001" s="141">
        <v>1</v>
      </c>
      <c r="K1001" s="141">
        <v>18</v>
      </c>
      <c r="L1001" s="141">
        <v>4</v>
      </c>
      <c r="M1001" s="141">
        <v>0</v>
      </c>
      <c r="N1001" s="141">
        <v>4</v>
      </c>
      <c r="O1001" s="141">
        <v>282</v>
      </c>
      <c r="P1001" s="141">
        <v>587</v>
      </c>
      <c r="Q1001" s="142">
        <f t="shared" si="36"/>
        <v>0.48040885860306642</v>
      </c>
    </row>
    <row r="1002" spans="1:17" s="30" customFormat="1" ht="15" customHeight="1" x14ac:dyDescent="0.25">
      <c r="A1002" s="71">
        <v>715</v>
      </c>
      <c r="B1002" s="72">
        <v>391</v>
      </c>
      <c r="C1002" s="73" t="s">
        <v>129</v>
      </c>
      <c r="D1002" s="134">
        <f t="shared" si="35"/>
        <v>97</v>
      </c>
      <c r="E1002" s="135">
        <v>155</v>
      </c>
      <c r="F1002" s="135">
        <v>25</v>
      </c>
      <c r="G1002" s="135">
        <v>0</v>
      </c>
      <c r="H1002" s="135">
        <v>25</v>
      </c>
      <c r="I1002" s="135">
        <v>58</v>
      </c>
      <c r="J1002" s="135">
        <v>7</v>
      </c>
      <c r="K1002" s="135">
        <v>16</v>
      </c>
      <c r="L1002" s="135">
        <v>3</v>
      </c>
      <c r="M1002" s="135">
        <v>1</v>
      </c>
      <c r="N1002" s="135">
        <v>1</v>
      </c>
      <c r="O1002" s="135">
        <v>291</v>
      </c>
      <c r="P1002" s="135">
        <v>586</v>
      </c>
      <c r="Q1002" s="136">
        <f t="shared" si="36"/>
        <v>0.49658703071672355</v>
      </c>
    </row>
    <row r="1003" spans="1:17" s="30" customFormat="1" ht="15" customHeight="1" x14ac:dyDescent="0.25">
      <c r="A1003" s="59" t="s">
        <v>260</v>
      </c>
      <c r="B1003" s="60">
        <v>391</v>
      </c>
      <c r="C1003" s="61" t="s">
        <v>12</v>
      </c>
      <c r="D1003" s="137">
        <f t="shared" si="35"/>
        <v>247</v>
      </c>
      <c r="E1003" s="138">
        <v>426</v>
      </c>
      <c r="F1003" s="138">
        <v>64</v>
      </c>
      <c r="G1003" s="138">
        <v>7</v>
      </c>
      <c r="H1003" s="138">
        <v>79</v>
      </c>
      <c r="I1003" s="138">
        <v>179</v>
      </c>
      <c r="J1003" s="138">
        <v>9</v>
      </c>
      <c r="K1003" s="138">
        <v>47</v>
      </c>
      <c r="L1003" s="138">
        <v>12</v>
      </c>
      <c r="M1003" s="138">
        <v>1</v>
      </c>
      <c r="N1003" s="138">
        <v>12</v>
      </c>
      <c r="O1003" s="138">
        <v>836</v>
      </c>
      <c r="P1003" s="138">
        <v>1760</v>
      </c>
      <c r="Q1003" s="139">
        <f t="shared" si="36"/>
        <v>0.47499999999999998</v>
      </c>
    </row>
    <row r="1004" spans="1:17" s="30" customFormat="1" ht="15" customHeight="1" x14ac:dyDescent="0.25">
      <c r="A1004" s="71">
        <v>716</v>
      </c>
      <c r="B1004" s="72">
        <v>392</v>
      </c>
      <c r="C1004" s="73" t="s">
        <v>126</v>
      </c>
      <c r="D1004" s="134">
        <f t="shared" si="35"/>
        <v>41</v>
      </c>
      <c r="E1004" s="135">
        <v>86</v>
      </c>
      <c r="F1004" s="135">
        <v>15</v>
      </c>
      <c r="G1004" s="135">
        <v>4</v>
      </c>
      <c r="H1004" s="135">
        <v>32</v>
      </c>
      <c r="I1004" s="135">
        <v>45</v>
      </c>
      <c r="J1004" s="135">
        <v>0</v>
      </c>
      <c r="K1004" s="135">
        <v>43</v>
      </c>
      <c r="L1004" s="135">
        <v>2</v>
      </c>
      <c r="M1004" s="135">
        <v>0</v>
      </c>
      <c r="N1004" s="135">
        <v>5</v>
      </c>
      <c r="O1004" s="135">
        <v>232</v>
      </c>
      <c r="P1004" s="135">
        <v>611</v>
      </c>
      <c r="Q1004" s="136">
        <f t="shared" si="36"/>
        <v>0.37970540098199673</v>
      </c>
    </row>
    <row r="1005" spans="1:17" s="30" customFormat="1" ht="15" customHeight="1" x14ac:dyDescent="0.25">
      <c r="A1005" s="65">
        <v>717</v>
      </c>
      <c r="B1005" s="66">
        <v>392</v>
      </c>
      <c r="C1005" s="67" t="s">
        <v>128</v>
      </c>
      <c r="D1005" s="140">
        <f t="shared" si="35"/>
        <v>42</v>
      </c>
      <c r="E1005" s="141">
        <v>88</v>
      </c>
      <c r="F1005" s="141">
        <v>21</v>
      </c>
      <c r="G1005" s="141">
        <v>5</v>
      </c>
      <c r="H1005" s="141">
        <v>22</v>
      </c>
      <c r="I1005" s="141">
        <v>46</v>
      </c>
      <c r="J1005" s="141">
        <v>1</v>
      </c>
      <c r="K1005" s="141">
        <v>19</v>
      </c>
      <c r="L1005" s="141">
        <v>1</v>
      </c>
      <c r="M1005" s="141">
        <v>0</v>
      </c>
      <c r="N1005" s="141">
        <v>10</v>
      </c>
      <c r="O1005" s="141">
        <v>213</v>
      </c>
      <c r="P1005" s="141">
        <v>610</v>
      </c>
      <c r="Q1005" s="142">
        <f t="shared" si="36"/>
        <v>0.34918032786885245</v>
      </c>
    </row>
    <row r="1006" spans="1:17" s="30" customFormat="1" ht="15" customHeight="1" x14ac:dyDescent="0.25">
      <c r="A1006" s="59" t="s">
        <v>260</v>
      </c>
      <c r="B1006" s="60">
        <v>392</v>
      </c>
      <c r="C1006" s="61" t="s">
        <v>11</v>
      </c>
      <c r="D1006" s="137">
        <f t="shared" si="35"/>
        <v>83</v>
      </c>
      <c r="E1006" s="138">
        <v>174</v>
      </c>
      <c r="F1006" s="138">
        <v>36</v>
      </c>
      <c r="G1006" s="138">
        <v>9</v>
      </c>
      <c r="H1006" s="138">
        <v>54</v>
      </c>
      <c r="I1006" s="138">
        <v>91</v>
      </c>
      <c r="J1006" s="138">
        <v>1</v>
      </c>
      <c r="K1006" s="138">
        <v>62</v>
      </c>
      <c r="L1006" s="138">
        <v>3</v>
      </c>
      <c r="M1006" s="138">
        <v>0</v>
      </c>
      <c r="N1006" s="138">
        <v>15</v>
      </c>
      <c r="O1006" s="138">
        <v>445</v>
      </c>
      <c r="P1006" s="138">
        <v>1221</v>
      </c>
      <c r="Q1006" s="139">
        <f t="shared" si="36"/>
        <v>0.36445536445536447</v>
      </c>
    </row>
    <row r="1007" spans="1:17" s="30" customFormat="1" ht="15" customHeight="1" x14ac:dyDescent="0.25">
      <c r="A1007" s="65">
        <v>718</v>
      </c>
      <c r="B1007" s="66">
        <v>393</v>
      </c>
      <c r="C1007" s="67" t="s">
        <v>126</v>
      </c>
      <c r="D1007" s="140">
        <f t="shared" si="35"/>
        <v>3</v>
      </c>
      <c r="E1007" s="141">
        <v>59</v>
      </c>
      <c r="F1007" s="141">
        <v>52</v>
      </c>
      <c r="G1007" s="141">
        <v>5</v>
      </c>
      <c r="H1007" s="141">
        <v>17</v>
      </c>
      <c r="I1007" s="141">
        <v>56</v>
      </c>
      <c r="J1007" s="141">
        <v>2</v>
      </c>
      <c r="K1007" s="141">
        <v>25</v>
      </c>
      <c r="L1007" s="141">
        <v>2</v>
      </c>
      <c r="M1007" s="141">
        <v>0</v>
      </c>
      <c r="N1007" s="141">
        <v>7</v>
      </c>
      <c r="O1007" s="141">
        <v>225</v>
      </c>
      <c r="P1007" s="141">
        <v>728</v>
      </c>
      <c r="Q1007" s="142">
        <f t="shared" si="36"/>
        <v>0.30906593406593408</v>
      </c>
    </row>
    <row r="1008" spans="1:17" s="30" customFormat="1" ht="15" customHeight="1" x14ac:dyDescent="0.25">
      <c r="A1008" s="71">
        <v>719</v>
      </c>
      <c r="B1008" s="72">
        <v>393</v>
      </c>
      <c r="C1008" s="73" t="s">
        <v>128</v>
      </c>
      <c r="D1008" s="134">
        <f t="shared" si="35"/>
        <v>10</v>
      </c>
      <c r="E1008" s="135">
        <v>51</v>
      </c>
      <c r="F1008" s="135">
        <v>45</v>
      </c>
      <c r="G1008" s="135">
        <v>6</v>
      </c>
      <c r="H1008" s="135">
        <v>26</v>
      </c>
      <c r="I1008" s="135">
        <v>61</v>
      </c>
      <c r="J1008" s="135">
        <v>5</v>
      </c>
      <c r="K1008" s="135">
        <v>33</v>
      </c>
      <c r="L1008" s="135">
        <v>0</v>
      </c>
      <c r="M1008" s="135">
        <v>0</v>
      </c>
      <c r="N1008" s="135">
        <v>15</v>
      </c>
      <c r="O1008" s="135">
        <v>242</v>
      </c>
      <c r="P1008" s="135">
        <v>727</v>
      </c>
      <c r="Q1008" s="136">
        <f t="shared" si="36"/>
        <v>0.33287482806052271</v>
      </c>
    </row>
    <row r="1009" spans="1:17" s="30" customFormat="1" ht="15" customHeight="1" x14ac:dyDescent="0.25">
      <c r="A1009" s="59" t="s">
        <v>260</v>
      </c>
      <c r="B1009" s="60">
        <v>393</v>
      </c>
      <c r="C1009" s="61" t="s">
        <v>11</v>
      </c>
      <c r="D1009" s="137">
        <f t="shared" si="35"/>
        <v>7</v>
      </c>
      <c r="E1009" s="138">
        <v>110</v>
      </c>
      <c r="F1009" s="138">
        <v>97</v>
      </c>
      <c r="G1009" s="138">
        <v>11</v>
      </c>
      <c r="H1009" s="138">
        <v>43</v>
      </c>
      <c r="I1009" s="138">
        <v>117</v>
      </c>
      <c r="J1009" s="138">
        <v>7</v>
      </c>
      <c r="K1009" s="138">
        <v>58</v>
      </c>
      <c r="L1009" s="138">
        <v>2</v>
      </c>
      <c r="M1009" s="138">
        <v>0</v>
      </c>
      <c r="N1009" s="138">
        <v>22</v>
      </c>
      <c r="O1009" s="138">
        <v>467</v>
      </c>
      <c r="P1009" s="138">
        <v>1455</v>
      </c>
      <c r="Q1009" s="139">
        <f t="shared" si="36"/>
        <v>0.3209621993127148</v>
      </c>
    </row>
    <row r="1010" spans="1:17" s="30" customFormat="1" ht="15" customHeight="1" x14ac:dyDescent="0.25">
      <c r="A1010" s="71">
        <v>720</v>
      </c>
      <c r="B1010" s="72">
        <v>394</v>
      </c>
      <c r="C1010" s="73" t="s">
        <v>126</v>
      </c>
      <c r="D1010" s="134">
        <f t="shared" si="35"/>
        <v>17</v>
      </c>
      <c r="E1010" s="135">
        <v>28</v>
      </c>
      <c r="F1010" s="135">
        <v>26</v>
      </c>
      <c r="G1010" s="135">
        <v>5</v>
      </c>
      <c r="H1010" s="135">
        <v>16</v>
      </c>
      <c r="I1010" s="135">
        <v>45</v>
      </c>
      <c r="J1010" s="135">
        <v>1</v>
      </c>
      <c r="K1010" s="135">
        <v>9</v>
      </c>
      <c r="L1010" s="135">
        <v>3</v>
      </c>
      <c r="M1010" s="135">
        <v>0</v>
      </c>
      <c r="N1010" s="135">
        <v>9</v>
      </c>
      <c r="O1010" s="135">
        <v>142</v>
      </c>
      <c r="P1010" s="135">
        <v>435</v>
      </c>
      <c r="Q1010" s="136">
        <f t="shared" si="36"/>
        <v>0.32643678160919543</v>
      </c>
    </row>
    <row r="1011" spans="1:17" s="30" customFormat="1" ht="15" customHeight="1" x14ac:dyDescent="0.25">
      <c r="A1011" s="59" t="s">
        <v>260</v>
      </c>
      <c r="B1011" s="60">
        <v>394</v>
      </c>
      <c r="C1011" s="61" t="s">
        <v>9</v>
      </c>
      <c r="D1011" s="137">
        <f t="shared" si="35"/>
        <v>17</v>
      </c>
      <c r="E1011" s="138">
        <v>28</v>
      </c>
      <c r="F1011" s="138">
        <v>26</v>
      </c>
      <c r="G1011" s="138">
        <v>5</v>
      </c>
      <c r="H1011" s="138">
        <v>16</v>
      </c>
      <c r="I1011" s="138">
        <v>45</v>
      </c>
      <c r="J1011" s="138">
        <v>1</v>
      </c>
      <c r="K1011" s="138">
        <v>9</v>
      </c>
      <c r="L1011" s="138">
        <v>3</v>
      </c>
      <c r="M1011" s="138">
        <v>0</v>
      </c>
      <c r="N1011" s="138">
        <v>9</v>
      </c>
      <c r="O1011" s="138">
        <v>142</v>
      </c>
      <c r="P1011" s="138">
        <v>435</v>
      </c>
      <c r="Q1011" s="139">
        <f t="shared" si="36"/>
        <v>0.32643678160919543</v>
      </c>
    </row>
    <row r="1012" spans="1:17" s="30" customFormat="1" ht="15" customHeight="1" x14ac:dyDescent="0.25">
      <c r="A1012" s="71">
        <v>721</v>
      </c>
      <c r="B1012" s="72">
        <v>395</v>
      </c>
      <c r="C1012" s="73" t="s">
        <v>126</v>
      </c>
      <c r="D1012" s="134">
        <f t="shared" si="35"/>
        <v>31</v>
      </c>
      <c r="E1012" s="135">
        <v>49</v>
      </c>
      <c r="F1012" s="135">
        <v>29</v>
      </c>
      <c r="G1012" s="135">
        <v>4</v>
      </c>
      <c r="H1012" s="135">
        <v>23</v>
      </c>
      <c r="I1012" s="135">
        <v>80</v>
      </c>
      <c r="J1012" s="135">
        <v>0</v>
      </c>
      <c r="K1012" s="135">
        <v>28</v>
      </c>
      <c r="L1012" s="135">
        <v>1</v>
      </c>
      <c r="M1012" s="135">
        <v>0</v>
      </c>
      <c r="N1012" s="135">
        <v>9</v>
      </c>
      <c r="O1012" s="135">
        <v>223</v>
      </c>
      <c r="P1012" s="135">
        <v>620</v>
      </c>
      <c r="Q1012" s="136">
        <f t="shared" si="36"/>
        <v>0.35967741935483871</v>
      </c>
    </row>
    <row r="1013" spans="1:17" s="30" customFormat="1" ht="15" customHeight="1" x14ac:dyDescent="0.25">
      <c r="A1013" s="65">
        <v>722</v>
      </c>
      <c r="B1013" s="66">
        <v>395</v>
      </c>
      <c r="C1013" s="67" t="s">
        <v>128</v>
      </c>
      <c r="D1013" s="140">
        <f t="shared" si="35"/>
        <v>47</v>
      </c>
      <c r="E1013" s="141">
        <v>49</v>
      </c>
      <c r="F1013" s="141">
        <v>13</v>
      </c>
      <c r="G1013" s="141">
        <v>3</v>
      </c>
      <c r="H1013" s="141">
        <v>20</v>
      </c>
      <c r="I1013" s="141">
        <v>96</v>
      </c>
      <c r="J1013" s="141">
        <v>1</v>
      </c>
      <c r="K1013" s="141">
        <v>32</v>
      </c>
      <c r="L1013" s="141">
        <v>1</v>
      </c>
      <c r="M1013" s="141">
        <v>1</v>
      </c>
      <c r="N1013" s="141">
        <v>9</v>
      </c>
      <c r="O1013" s="141">
        <v>225</v>
      </c>
      <c r="P1013" s="141">
        <v>620</v>
      </c>
      <c r="Q1013" s="142">
        <f t="shared" si="36"/>
        <v>0.36290322580645162</v>
      </c>
    </row>
    <row r="1014" spans="1:17" s="30" customFormat="1" ht="15" customHeight="1" x14ac:dyDescent="0.25">
      <c r="A1014" s="59" t="s">
        <v>260</v>
      </c>
      <c r="B1014" s="60">
        <v>395</v>
      </c>
      <c r="C1014" s="61" t="s">
        <v>11</v>
      </c>
      <c r="D1014" s="137">
        <f t="shared" si="35"/>
        <v>78</v>
      </c>
      <c r="E1014" s="138">
        <v>98</v>
      </c>
      <c r="F1014" s="138">
        <v>42</v>
      </c>
      <c r="G1014" s="138">
        <v>7</v>
      </c>
      <c r="H1014" s="138">
        <v>43</v>
      </c>
      <c r="I1014" s="138">
        <v>176</v>
      </c>
      <c r="J1014" s="138">
        <v>1</v>
      </c>
      <c r="K1014" s="138">
        <v>60</v>
      </c>
      <c r="L1014" s="138">
        <v>2</v>
      </c>
      <c r="M1014" s="138">
        <v>1</v>
      </c>
      <c r="N1014" s="138">
        <v>18</v>
      </c>
      <c r="O1014" s="138">
        <v>448</v>
      </c>
      <c r="P1014" s="138">
        <v>1240</v>
      </c>
      <c r="Q1014" s="139">
        <f t="shared" si="36"/>
        <v>0.36129032258064514</v>
      </c>
    </row>
    <row r="1015" spans="1:17" s="30" customFormat="1" ht="15" customHeight="1" x14ac:dyDescent="0.25">
      <c r="A1015" s="65">
        <v>723</v>
      </c>
      <c r="B1015" s="66">
        <v>396</v>
      </c>
      <c r="C1015" s="67" t="s">
        <v>126</v>
      </c>
      <c r="D1015" s="140">
        <f t="shared" si="35"/>
        <v>56</v>
      </c>
      <c r="E1015" s="141">
        <v>99</v>
      </c>
      <c r="F1015" s="141">
        <v>43</v>
      </c>
      <c r="G1015" s="141">
        <v>2</v>
      </c>
      <c r="H1015" s="141">
        <v>24</v>
      </c>
      <c r="I1015" s="141">
        <v>36</v>
      </c>
      <c r="J1015" s="141">
        <v>0</v>
      </c>
      <c r="K1015" s="141">
        <v>25</v>
      </c>
      <c r="L1015" s="141">
        <v>8</v>
      </c>
      <c r="M1015" s="141">
        <v>0</v>
      </c>
      <c r="N1015" s="141">
        <v>5</v>
      </c>
      <c r="O1015" s="141">
        <v>242</v>
      </c>
      <c r="P1015" s="141">
        <v>560</v>
      </c>
      <c r="Q1015" s="142">
        <f t="shared" si="36"/>
        <v>0.43214285714285716</v>
      </c>
    </row>
    <row r="1016" spans="1:17" s="30" customFormat="1" ht="15" customHeight="1" x14ac:dyDescent="0.25">
      <c r="A1016" s="59" t="s">
        <v>260</v>
      </c>
      <c r="B1016" s="60">
        <v>396</v>
      </c>
      <c r="C1016" s="61" t="s">
        <v>9</v>
      </c>
      <c r="D1016" s="137">
        <f t="shared" si="35"/>
        <v>56</v>
      </c>
      <c r="E1016" s="138">
        <v>99</v>
      </c>
      <c r="F1016" s="138">
        <v>43</v>
      </c>
      <c r="G1016" s="138">
        <v>2</v>
      </c>
      <c r="H1016" s="138">
        <v>24</v>
      </c>
      <c r="I1016" s="138">
        <v>36</v>
      </c>
      <c r="J1016" s="138">
        <v>0</v>
      </c>
      <c r="K1016" s="138">
        <v>25</v>
      </c>
      <c r="L1016" s="138">
        <v>8</v>
      </c>
      <c r="M1016" s="138">
        <v>0</v>
      </c>
      <c r="N1016" s="138">
        <v>5</v>
      </c>
      <c r="O1016" s="138">
        <v>242</v>
      </c>
      <c r="P1016" s="138">
        <v>560</v>
      </c>
      <c r="Q1016" s="139">
        <f t="shared" si="36"/>
        <v>0.43214285714285716</v>
      </c>
    </row>
    <row r="1017" spans="1:17" s="30" customFormat="1" ht="15" customHeight="1" x14ac:dyDescent="0.25">
      <c r="A1017" s="65">
        <v>724</v>
      </c>
      <c r="B1017" s="66">
        <v>397</v>
      </c>
      <c r="C1017" s="67" t="s">
        <v>126</v>
      </c>
      <c r="D1017" s="140">
        <f t="shared" si="35"/>
        <v>41</v>
      </c>
      <c r="E1017" s="141">
        <v>103</v>
      </c>
      <c r="F1017" s="141">
        <v>32</v>
      </c>
      <c r="G1017" s="141">
        <v>1</v>
      </c>
      <c r="H1017" s="141">
        <v>29</v>
      </c>
      <c r="I1017" s="141">
        <v>62</v>
      </c>
      <c r="J1017" s="141">
        <v>2</v>
      </c>
      <c r="K1017" s="141">
        <v>34</v>
      </c>
      <c r="L1017" s="141">
        <v>6</v>
      </c>
      <c r="M1017" s="141">
        <v>0</v>
      </c>
      <c r="N1017" s="141">
        <v>6</v>
      </c>
      <c r="O1017" s="141">
        <v>275</v>
      </c>
      <c r="P1017" s="141">
        <v>721</v>
      </c>
      <c r="Q1017" s="142">
        <f t="shared" si="36"/>
        <v>0.38141470180305131</v>
      </c>
    </row>
    <row r="1018" spans="1:17" s="30" customFormat="1" ht="15" customHeight="1" x14ac:dyDescent="0.25">
      <c r="A1018" s="71">
        <v>725</v>
      </c>
      <c r="B1018" s="72">
        <v>397</v>
      </c>
      <c r="C1018" s="73" t="s">
        <v>128</v>
      </c>
      <c r="D1018" s="134">
        <f t="shared" si="35"/>
        <v>44</v>
      </c>
      <c r="E1018" s="135">
        <v>105</v>
      </c>
      <c r="F1018" s="135">
        <v>32</v>
      </c>
      <c r="G1018" s="135">
        <v>4</v>
      </c>
      <c r="H1018" s="135">
        <v>38</v>
      </c>
      <c r="I1018" s="135">
        <v>61</v>
      </c>
      <c r="J1018" s="135">
        <v>1</v>
      </c>
      <c r="K1018" s="135">
        <v>44</v>
      </c>
      <c r="L1018" s="135">
        <v>5</v>
      </c>
      <c r="M1018" s="135">
        <v>0</v>
      </c>
      <c r="N1018" s="135">
        <v>14</v>
      </c>
      <c r="O1018" s="135">
        <v>304</v>
      </c>
      <c r="P1018" s="135">
        <v>720</v>
      </c>
      <c r="Q1018" s="136">
        <f t="shared" si="36"/>
        <v>0.42222222222222222</v>
      </c>
    </row>
    <row r="1019" spans="1:17" s="30" customFormat="1" ht="15" customHeight="1" x14ac:dyDescent="0.25">
      <c r="A1019" s="59" t="s">
        <v>260</v>
      </c>
      <c r="B1019" s="60">
        <v>397</v>
      </c>
      <c r="C1019" s="61" t="s">
        <v>11</v>
      </c>
      <c r="D1019" s="137">
        <f t="shared" si="35"/>
        <v>85</v>
      </c>
      <c r="E1019" s="138">
        <v>208</v>
      </c>
      <c r="F1019" s="138">
        <v>64</v>
      </c>
      <c r="G1019" s="138">
        <v>5</v>
      </c>
      <c r="H1019" s="138">
        <v>67</v>
      </c>
      <c r="I1019" s="138">
        <v>123</v>
      </c>
      <c r="J1019" s="138">
        <v>3</v>
      </c>
      <c r="K1019" s="138">
        <v>78</v>
      </c>
      <c r="L1019" s="138">
        <v>11</v>
      </c>
      <c r="M1019" s="138">
        <v>0</v>
      </c>
      <c r="N1019" s="138">
        <v>20</v>
      </c>
      <c r="O1019" s="138">
        <v>579</v>
      </c>
      <c r="P1019" s="138">
        <v>1441</v>
      </c>
      <c r="Q1019" s="139">
        <f t="shared" si="36"/>
        <v>0.40180430256766136</v>
      </c>
    </row>
    <row r="1020" spans="1:17" s="30" customFormat="1" ht="15" customHeight="1" x14ac:dyDescent="0.25">
      <c r="A1020" s="71">
        <v>726</v>
      </c>
      <c r="B1020" s="72">
        <v>398</v>
      </c>
      <c r="C1020" s="73" t="s">
        <v>126</v>
      </c>
      <c r="D1020" s="134">
        <f t="shared" si="35"/>
        <v>58</v>
      </c>
      <c r="E1020" s="135">
        <v>113</v>
      </c>
      <c r="F1020" s="135">
        <v>16</v>
      </c>
      <c r="G1020" s="135">
        <v>6</v>
      </c>
      <c r="H1020" s="135">
        <v>24</v>
      </c>
      <c r="I1020" s="135">
        <v>55</v>
      </c>
      <c r="J1020" s="135">
        <v>8</v>
      </c>
      <c r="K1020" s="135">
        <v>25</v>
      </c>
      <c r="L1020" s="135">
        <v>3</v>
      </c>
      <c r="M1020" s="135">
        <v>0</v>
      </c>
      <c r="N1020" s="135">
        <v>5</v>
      </c>
      <c r="O1020" s="135">
        <v>255</v>
      </c>
      <c r="P1020" s="135">
        <v>681</v>
      </c>
      <c r="Q1020" s="136">
        <f t="shared" si="36"/>
        <v>0.37444933920704848</v>
      </c>
    </row>
    <row r="1021" spans="1:17" s="30" customFormat="1" ht="15" customHeight="1" x14ac:dyDescent="0.25">
      <c r="A1021" s="65">
        <v>727</v>
      </c>
      <c r="B1021" s="66">
        <v>398</v>
      </c>
      <c r="C1021" s="67" t="s">
        <v>128</v>
      </c>
      <c r="D1021" s="140">
        <f t="shared" si="35"/>
        <v>51</v>
      </c>
      <c r="E1021" s="141">
        <v>123</v>
      </c>
      <c r="F1021" s="141">
        <v>18</v>
      </c>
      <c r="G1021" s="141">
        <v>2</v>
      </c>
      <c r="H1021" s="141">
        <v>33</v>
      </c>
      <c r="I1021" s="141">
        <v>72</v>
      </c>
      <c r="J1021" s="141">
        <v>5</v>
      </c>
      <c r="K1021" s="141">
        <v>22</v>
      </c>
      <c r="L1021" s="141">
        <v>2</v>
      </c>
      <c r="M1021" s="141">
        <v>0</v>
      </c>
      <c r="N1021" s="141">
        <v>13</v>
      </c>
      <c r="O1021" s="141">
        <v>290</v>
      </c>
      <c r="P1021" s="141">
        <v>680</v>
      </c>
      <c r="Q1021" s="142">
        <f t="shared" si="36"/>
        <v>0.4264705882352941</v>
      </c>
    </row>
    <row r="1022" spans="1:17" s="30" customFormat="1" ht="15" customHeight="1" x14ac:dyDescent="0.25">
      <c r="A1022" s="71">
        <v>728</v>
      </c>
      <c r="B1022" s="72">
        <v>398</v>
      </c>
      <c r="C1022" s="73" t="s">
        <v>129</v>
      </c>
      <c r="D1022" s="134">
        <f t="shared" si="35"/>
        <v>35</v>
      </c>
      <c r="E1022" s="135">
        <v>107</v>
      </c>
      <c r="F1022" s="135">
        <v>16</v>
      </c>
      <c r="G1022" s="135">
        <v>11</v>
      </c>
      <c r="H1022" s="135">
        <v>24</v>
      </c>
      <c r="I1022" s="135">
        <v>72</v>
      </c>
      <c r="J1022" s="135">
        <v>1</v>
      </c>
      <c r="K1022" s="135">
        <v>29</v>
      </c>
      <c r="L1022" s="135">
        <v>8</v>
      </c>
      <c r="M1022" s="135">
        <v>0</v>
      </c>
      <c r="N1022" s="135">
        <v>12</v>
      </c>
      <c r="O1022" s="135">
        <v>280</v>
      </c>
      <c r="P1022" s="135">
        <v>680</v>
      </c>
      <c r="Q1022" s="136">
        <f t="shared" si="36"/>
        <v>0.41176470588235292</v>
      </c>
    </row>
    <row r="1023" spans="1:17" s="30" customFormat="1" ht="15" customHeight="1" x14ac:dyDescent="0.25">
      <c r="A1023" s="59" t="s">
        <v>260</v>
      </c>
      <c r="B1023" s="60">
        <v>398</v>
      </c>
      <c r="C1023" s="61" t="s">
        <v>12</v>
      </c>
      <c r="D1023" s="137">
        <f t="shared" si="35"/>
        <v>144</v>
      </c>
      <c r="E1023" s="138">
        <v>343</v>
      </c>
      <c r="F1023" s="138">
        <v>50</v>
      </c>
      <c r="G1023" s="138">
        <v>19</v>
      </c>
      <c r="H1023" s="138">
        <v>81</v>
      </c>
      <c r="I1023" s="138">
        <v>199</v>
      </c>
      <c r="J1023" s="138">
        <v>14</v>
      </c>
      <c r="K1023" s="138">
        <v>76</v>
      </c>
      <c r="L1023" s="138">
        <v>13</v>
      </c>
      <c r="M1023" s="138">
        <v>0</v>
      </c>
      <c r="N1023" s="138">
        <v>30</v>
      </c>
      <c r="O1023" s="138">
        <v>825</v>
      </c>
      <c r="P1023" s="138">
        <v>2041</v>
      </c>
      <c r="Q1023" s="139">
        <f t="shared" si="36"/>
        <v>0.40421362077413031</v>
      </c>
    </row>
    <row r="1024" spans="1:17" s="30" customFormat="1" ht="15" customHeight="1" x14ac:dyDescent="0.25">
      <c r="A1024" s="71">
        <v>729</v>
      </c>
      <c r="B1024" s="72">
        <v>399</v>
      </c>
      <c r="C1024" s="73" t="s">
        <v>126</v>
      </c>
      <c r="D1024" s="134">
        <f t="shared" si="35"/>
        <v>32</v>
      </c>
      <c r="E1024" s="135">
        <v>85</v>
      </c>
      <c r="F1024" s="135">
        <v>22</v>
      </c>
      <c r="G1024" s="135">
        <v>3</v>
      </c>
      <c r="H1024" s="135">
        <v>31</v>
      </c>
      <c r="I1024" s="135">
        <v>53</v>
      </c>
      <c r="J1024" s="135">
        <v>1</v>
      </c>
      <c r="K1024" s="135">
        <v>11</v>
      </c>
      <c r="L1024" s="135">
        <v>8</v>
      </c>
      <c r="M1024" s="135">
        <v>0</v>
      </c>
      <c r="N1024" s="135">
        <v>7</v>
      </c>
      <c r="O1024" s="135">
        <v>221</v>
      </c>
      <c r="P1024" s="135">
        <v>642</v>
      </c>
      <c r="Q1024" s="136">
        <f t="shared" si="36"/>
        <v>0.34423676012461057</v>
      </c>
    </row>
    <row r="1025" spans="1:17" s="30" customFormat="1" ht="15" customHeight="1" x14ac:dyDescent="0.25">
      <c r="A1025" s="65">
        <v>730</v>
      </c>
      <c r="B1025" s="66">
        <v>399</v>
      </c>
      <c r="C1025" s="67" t="s">
        <v>128</v>
      </c>
      <c r="D1025" s="140">
        <f t="shared" si="35"/>
        <v>49</v>
      </c>
      <c r="E1025" s="141">
        <v>97</v>
      </c>
      <c r="F1025" s="141">
        <v>27</v>
      </c>
      <c r="G1025" s="141">
        <v>2</v>
      </c>
      <c r="H1025" s="141">
        <v>30</v>
      </c>
      <c r="I1025" s="141">
        <v>48</v>
      </c>
      <c r="J1025" s="141">
        <v>0</v>
      </c>
      <c r="K1025" s="141">
        <v>15</v>
      </c>
      <c r="L1025" s="141">
        <v>6</v>
      </c>
      <c r="M1025" s="141">
        <v>0</v>
      </c>
      <c r="N1025" s="141">
        <v>7</v>
      </c>
      <c r="O1025" s="141">
        <v>232</v>
      </c>
      <c r="P1025" s="141">
        <v>641</v>
      </c>
      <c r="Q1025" s="142">
        <f t="shared" si="36"/>
        <v>0.36193447737909518</v>
      </c>
    </row>
    <row r="1026" spans="1:17" s="30" customFormat="1" ht="15" customHeight="1" x14ac:dyDescent="0.25">
      <c r="A1026" s="59" t="s">
        <v>260</v>
      </c>
      <c r="B1026" s="60">
        <v>399</v>
      </c>
      <c r="C1026" s="61" t="s">
        <v>11</v>
      </c>
      <c r="D1026" s="137">
        <f t="shared" si="35"/>
        <v>81</v>
      </c>
      <c r="E1026" s="138">
        <v>182</v>
      </c>
      <c r="F1026" s="138">
        <v>49</v>
      </c>
      <c r="G1026" s="138">
        <v>5</v>
      </c>
      <c r="H1026" s="138">
        <v>61</v>
      </c>
      <c r="I1026" s="138">
        <v>101</v>
      </c>
      <c r="J1026" s="138">
        <v>1</v>
      </c>
      <c r="K1026" s="138">
        <v>26</v>
      </c>
      <c r="L1026" s="138">
        <v>14</v>
      </c>
      <c r="M1026" s="138">
        <v>0</v>
      </c>
      <c r="N1026" s="138">
        <v>14</v>
      </c>
      <c r="O1026" s="138">
        <v>453</v>
      </c>
      <c r="P1026" s="138">
        <v>1283</v>
      </c>
      <c r="Q1026" s="139">
        <f t="shared" si="36"/>
        <v>0.35307872174590804</v>
      </c>
    </row>
    <row r="1027" spans="1:17" s="30" customFormat="1" ht="15" customHeight="1" x14ac:dyDescent="0.25">
      <c r="A1027" s="65">
        <v>731</v>
      </c>
      <c r="B1027" s="66">
        <v>400</v>
      </c>
      <c r="C1027" s="67" t="s">
        <v>126</v>
      </c>
      <c r="D1027" s="140">
        <f t="shared" si="35"/>
        <v>25</v>
      </c>
      <c r="E1027" s="141">
        <v>85</v>
      </c>
      <c r="F1027" s="141">
        <v>27</v>
      </c>
      <c r="G1027" s="141">
        <v>5</v>
      </c>
      <c r="H1027" s="141">
        <v>16</v>
      </c>
      <c r="I1027" s="141">
        <v>60</v>
      </c>
      <c r="J1027" s="141">
        <v>0</v>
      </c>
      <c r="K1027" s="141">
        <v>18</v>
      </c>
      <c r="L1027" s="141">
        <v>3</v>
      </c>
      <c r="M1027" s="141">
        <v>0</v>
      </c>
      <c r="N1027" s="141">
        <v>5</v>
      </c>
      <c r="O1027" s="141">
        <v>219</v>
      </c>
      <c r="P1027" s="141">
        <v>546</v>
      </c>
      <c r="Q1027" s="142">
        <f t="shared" si="36"/>
        <v>0.40109890109890112</v>
      </c>
    </row>
    <row r="1028" spans="1:17" s="30" customFormat="1" ht="15" customHeight="1" x14ac:dyDescent="0.25">
      <c r="A1028" s="71">
        <v>732</v>
      </c>
      <c r="B1028" s="72">
        <v>400</v>
      </c>
      <c r="C1028" s="73" t="s">
        <v>128</v>
      </c>
      <c r="D1028" s="134">
        <f t="shared" si="35"/>
        <v>0</v>
      </c>
      <c r="E1028" s="135">
        <v>66</v>
      </c>
      <c r="F1028" s="135">
        <v>26</v>
      </c>
      <c r="G1028" s="135">
        <v>5</v>
      </c>
      <c r="H1028" s="135">
        <v>25</v>
      </c>
      <c r="I1028" s="135">
        <v>66</v>
      </c>
      <c r="J1028" s="135">
        <v>0</v>
      </c>
      <c r="K1028" s="135">
        <v>9</v>
      </c>
      <c r="L1028" s="135">
        <v>3</v>
      </c>
      <c r="M1028" s="135">
        <v>0</v>
      </c>
      <c r="N1028" s="135">
        <v>9</v>
      </c>
      <c r="O1028" s="135">
        <v>209</v>
      </c>
      <c r="P1028" s="135">
        <v>546</v>
      </c>
      <c r="Q1028" s="136">
        <f t="shared" si="36"/>
        <v>0.38278388278388276</v>
      </c>
    </row>
    <row r="1029" spans="1:17" s="30" customFormat="1" ht="15" customHeight="1" x14ac:dyDescent="0.25">
      <c r="A1029" s="65">
        <v>733</v>
      </c>
      <c r="B1029" s="66">
        <v>400</v>
      </c>
      <c r="C1029" s="67" t="s">
        <v>129</v>
      </c>
      <c r="D1029" s="140">
        <f t="shared" si="35"/>
        <v>12</v>
      </c>
      <c r="E1029" s="141">
        <v>60</v>
      </c>
      <c r="F1029" s="141">
        <v>37</v>
      </c>
      <c r="G1029" s="141">
        <v>7</v>
      </c>
      <c r="H1029" s="141">
        <v>25</v>
      </c>
      <c r="I1029" s="141">
        <v>48</v>
      </c>
      <c r="J1029" s="141">
        <v>1</v>
      </c>
      <c r="K1029" s="141">
        <v>11</v>
      </c>
      <c r="L1029" s="141">
        <v>3</v>
      </c>
      <c r="M1029" s="141">
        <v>0</v>
      </c>
      <c r="N1029" s="141">
        <v>2</v>
      </c>
      <c r="O1029" s="141">
        <v>194</v>
      </c>
      <c r="P1029" s="141">
        <v>546</v>
      </c>
      <c r="Q1029" s="142">
        <f t="shared" si="36"/>
        <v>0.35531135531135533</v>
      </c>
    </row>
    <row r="1030" spans="1:17" s="30" customFormat="1" ht="15" customHeight="1" x14ac:dyDescent="0.25">
      <c r="A1030" s="59" t="s">
        <v>260</v>
      </c>
      <c r="B1030" s="60">
        <v>400</v>
      </c>
      <c r="C1030" s="61" t="s">
        <v>12</v>
      </c>
      <c r="D1030" s="137">
        <f t="shared" si="35"/>
        <v>37</v>
      </c>
      <c r="E1030" s="138">
        <v>211</v>
      </c>
      <c r="F1030" s="138">
        <v>90</v>
      </c>
      <c r="G1030" s="138">
        <v>17</v>
      </c>
      <c r="H1030" s="138">
        <v>66</v>
      </c>
      <c r="I1030" s="138">
        <v>174</v>
      </c>
      <c r="J1030" s="138">
        <v>1</v>
      </c>
      <c r="K1030" s="138">
        <v>38</v>
      </c>
      <c r="L1030" s="138">
        <v>9</v>
      </c>
      <c r="M1030" s="138">
        <v>0</v>
      </c>
      <c r="N1030" s="138">
        <v>16</v>
      </c>
      <c r="O1030" s="138">
        <v>622</v>
      </c>
      <c r="P1030" s="138">
        <v>1638</v>
      </c>
      <c r="Q1030" s="139">
        <f t="shared" si="36"/>
        <v>0.37973137973137971</v>
      </c>
    </row>
    <row r="1031" spans="1:17" s="30" customFormat="1" ht="15" customHeight="1" x14ac:dyDescent="0.25">
      <c r="A1031" s="65">
        <v>734</v>
      </c>
      <c r="B1031" s="66">
        <v>401</v>
      </c>
      <c r="C1031" s="67" t="s">
        <v>126</v>
      </c>
      <c r="D1031" s="140">
        <f t="shared" si="35"/>
        <v>28</v>
      </c>
      <c r="E1031" s="141">
        <v>44</v>
      </c>
      <c r="F1031" s="141">
        <v>74</v>
      </c>
      <c r="G1031" s="141">
        <v>1</v>
      </c>
      <c r="H1031" s="141">
        <v>1</v>
      </c>
      <c r="I1031" s="141">
        <v>46</v>
      </c>
      <c r="J1031" s="141">
        <v>0</v>
      </c>
      <c r="K1031" s="141">
        <v>10</v>
      </c>
      <c r="L1031" s="141">
        <v>5</v>
      </c>
      <c r="M1031" s="141">
        <v>1</v>
      </c>
      <c r="N1031" s="141">
        <v>3</v>
      </c>
      <c r="O1031" s="141">
        <v>185</v>
      </c>
      <c r="P1031" s="141">
        <v>497</v>
      </c>
      <c r="Q1031" s="142">
        <f t="shared" si="36"/>
        <v>0.37223340040241448</v>
      </c>
    </row>
    <row r="1032" spans="1:17" s="30" customFormat="1" ht="15" customHeight="1" x14ac:dyDescent="0.25">
      <c r="A1032" s="71">
        <v>735</v>
      </c>
      <c r="B1032" s="72">
        <v>401</v>
      </c>
      <c r="C1032" s="73" t="s">
        <v>128</v>
      </c>
      <c r="D1032" s="134">
        <f t="shared" si="35"/>
        <v>6</v>
      </c>
      <c r="E1032" s="135">
        <v>38</v>
      </c>
      <c r="F1032" s="135">
        <v>71</v>
      </c>
      <c r="G1032" s="135">
        <v>2</v>
      </c>
      <c r="H1032" s="135">
        <v>4</v>
      </c>
      <c r="I1032" s="135">
        <v>77</v>
      </c>
      <c r="J1032" s="135">
        <v>1</v>
      </c>
      <c r="K1032" s="135">
        <v>12</v>
      </c>
      <c r="L1032" s="135">
        <v>2</v>
      </c>
      <c r="M1032" s="135">
        <v>0</v>
      </c>
      <c r="N1032" s="135">
        <v>5</v>
      </c>
      <c r="O1032" s="135">
        <v>212</v>
      </c>
      <c r="P1032" s="135">
        <v>497</v>
      </c>
      <c r="Q1032" s="136">
        <f t="shared" si="36"/>
        <v>0.42655935613682094</v>
      </c>
    </row>
    <row r="1033" spans="1:17" s="30" customFormat="1" ht="15" customHeight="1" x14ac:dyDescent="0.25">
      <c r="A1033" s="59" t="s">
        <v>260</v>
      </c>
      <c r="B1033" s="60">
        <v>401</v>
      </c>
      <c r="C1033" s="61" t="s">
        <v>11</v>
      </c>
      <c r="D1033" s="137">
        <f t="shared" ref="D1033:D1096" si="37">(LARGE(E1033:N1033,1)-LARGE(E1033:N1033,2))</f>
        <v>22</v>
      </c>
      <c r="E1033" s="138">
        <v>82</v>
      </c>
      <c r="F1033" s="138">
        <v>145</v>
      </c>
      <c r="G1033" s="138">
        <v>3</v>
      </c>
      <c r="H1033" s="138">
        <v>5</v>
      </c>
      <c r="I1033" s="138">
        <v>123</v>
      </c>
      <c r="J1033" s="138">
        <v>1</v>
      </c>
      <c r="K1033" s="138">
        <v>22</v>
      </c>
      <c r="L1033" s="138">
        <v>7</v>
      </c>
      <c r="M1033" s="138">
        <v>1</v>
      </c>
      <c r="N1033" s="138">
        <v>8</v>
      </c>
      <c r="O1033" s="138">
        <v>397</v>
      </c>
      <c r="P1033" s="138">
        <v>994</v>
      </c>
      <c r="Q1033" s="139">
        <f t="shared" si="36"/>
        <v>0.39939637826961771</v>
      </c>
    </row>
    <row r="1034" spans="1:17" s="30" customFormat="1" ht="15.95" customHeight="1" x14ac:dyDescent="0.25">
      <c r="A1034" s="71">
        <v>736</v>
      </c>
      <c r="B1034" s="72">
        <v>402</v>
      </c>
      <c r="C1034" s="73" t="s">
        <v>126</v>
      </c>
      <c r="D1034" s="134">
        <f t="shared" si="37"/>
        <v>29</v>
      </c>
      <c r="E1034" s="135">
        <v>72</v>
      </c>
      <c r="F1034" s="135">
        <v>25</v>
      </c>
      <c r="G1034" s="135">
        <v>5</v>
      </c>
      <c r="H1034" s="135">
        <v>12</v>
      </c>
      <c r="I1034" s="135">
        <v>101</v>
      </c>
      <c r="J1034" s="135">
        <v>1</v>
      </c>
      <c r="K1034" s="135">
        <v>8</v>
      </c>
      <c r="L1034" s="135">
        <v>2</v>
      </c>
      <c r="M1034" s="135">
        <v>0</v>
      </c>
      <c r="N1034" s="135">
        <v>7</v>
      </c>
      <c r="O1034" s="135">
        <v>233</v>
      </c>
      <c r="P1034" s="135">
        <v>537</v>
      </c>
      <c r="Q1034" s="136">
        <f t="shared" si="36"/>
        <v>0.43389199255121041</v>
      </c>
    </row>
    <row r="1035" spans="1:17" s="30" customFormat="1" ht="15.95" customHeight="1" x14ac:dyDescent="0.25">
      <c r="A1035" s="65">
        <v>737</v>
      </c>
      <c r="B1035" s="66">
        <v>402</v>
      </c>
      <c r="C1035" s="67" t="s">
        <v>128</v>
      </c>
      <c r="D1035" s="140">
        <f t="shared" si="37"/>
        <v>44</v>
      </c>
      <c r="E1035" s="141">
        <v>75</v>
      </c>
      <c r="F1035" s="141">
        <v>40</v>
      </c>
      <c r="G1035" s="141">
        <v>6</v>
      </c>
      <c r="H1035" s="141">
        <v>14</v>
      </c>
      <c r="I1035" s="141">
        <v>119</v>
      </c>
      <c r="J1035" s="141">
        <v>0</v>
      </c>
      <c r="K1035" s="141">
        <v>11</v>
      </c>
      <c r="L1035" s="141">
        <v>2</v>
      </c>
      <c r="M1035" s="141">
        <v>0</v>
      </c>
      <c r="N1035" s="141">
        <v>8</v>
      </c>
      <c r="O1035" s="141">
        <v>275</v>
      </c>
      <c r="P1035" s="141">
        <v>537</v>
      </c>
      <c r="Q1035" s="142">
        <f t="shared" si="36"/>
        <v>0.51210428305400368</v>
      </c>
    </row>
    <row r="1036" spans="1:17" s="30" customFormat="1" ht="15.95" customHeight="1" x14ac:dyDescent="0.25">
      <c r="A1036" s="59" t="s">
        <v>260</v>
      </c>
      <c r="B1036" s="60">
        <v>402</v>
      </c>
      <c r="C1036" s="61" t="s">
        <v>11</v>
      </c>
      <c r="D1036" s="137">
        <f t="shared" si="37"/>
        <v>73</v>
      </c>
      <c r="E1036" s="138">
        <v>147</v>
      </c>
      <c r="F1036" s="138">
        <v>65</v>
      </c>
      <c r="G1036" s="138">
        <v>11</v>
      </c>
      <c r="H1036" s="138">
        <v>26</v>
      </c>
      <c r="I1036" s="138">
        <v>220</v>
      </c>
      <c r="J1036" s="138">
        <v>1</v>
      </c>
      <c r="K1036" s="138">
        <v>19</v>
      </c>
      <c r="L1036" s="138">
        <v>4</v>
      </c>
      <c r="M1036" s="138">
        <v>0</v>
      </c>
      <c r="N1036" s="138">
        <v>15</v>
      </c>
      <c r="O1036" s="138">
        <v>508</v>
      </c>
      <c r="P1036" s="138">
        <v>1074</v>
      </c>
      <c r="Q1036" s="139">
        <f t="shared" si="36"/>
        <v>0.47299813780260708</v>
      </c>
    </row>
    <row r="1037" spans="1:17" s="30" customFormat="1" ht="15.95" customHeight="1" x14ac:dyDescent="0.25">
      <c r="A1037" s="65">
        <v>738</v>
      </c>
      <c r="B1037" s="66">
        <v>403</v>
      </c>
      <c r="C1037" s="67" t="s">
        <v>126</v>
      </c>
      <c r="D1037" s="140">
        <f t="shared" si="37"/>
        <v>6</v>
      </c>
      <c r="E1037" s="141">
        <v>80</v>
      </c>
      <c r="F1037" s="141">
        <v>31</v>
      </c>
      <c r="G1037" s="141">
        <v>6</v>
      </c>
      <c r="H1037" s="141">
        <v>31</v>
      </c>
      <c r="I1037" s="141">
        <v>74</v>
      </c>
      <c r="J1037" s="141">
        <v>1</v>
      </c>
      <c r="K1037" s="141">
        <v>19</v>
      </c>
      <c r="L1037" s="141">
        <v>2</v>
      </c>
      <c r="M1037" s="141">
        <v>1</v>
      </c>
      <c r="N1037" s="141">
        <v>7</v>
      </c>
      <c r="O1037" s="141">
        <v>252</v>
      </c>
      <c r="P1037" s="141">
        <v>650</v>
      </c>
      <c r="Q1037" s="142">
        <f t="shared" si="36"/>
        <v>0.38769230769230767</v>
      </c>
    </row>
    <row r="1038" spans="1:17" s="30" customFormat="1" ht="15.95" customHeight="1" x14ac:dyDescent="0.25">
      <c r="A1038" s="71">
        <v>739</v>
      </c>
      <c r="B1038" s="72">
        <v>403</v>
      </c>
      <c r="C1038" s="73" t="s">
        <v>128</v>
      </c>
      <c r="D1038" s="134">
        <f t="shared" si="37"/>
        <v>19</v>
      </c>
      <c r="E1038" s="135">
        <v>99</v>
      </c>
      <c r="F1038" s="135">
        <v>30</v>
      </c>
      <c r="G1038" s="135">
        <v>1</v>
      </c>
      <c r="H1038" s="135">
        <v>22</v>
      </c>
      <c r="I1038" s="135">
        <v>80</v>
      </c>
      <c r="J1038" s="135">
        <v>0</v>
      </c>
      <c r="K1038" s="135">
        <v>16</v>
      </c>
      <c r="L1038" s="135">
        <v>6</v>
      </c>
      <c r="M1038" s="135">
        <v>0</v>
      </c>
      <c r="N1038" s="135">
        <v>9</v>
      </c>
      <c r="O1038" s="135">
        <v>263</v>
      </c>
      <c r="P1038" s="135">
        <v>649</v>
      </c>
      <c r="Q1038" s="136">
        <f t="shared" si="36"/>
        <v>0.40523882896764252</v>
      </c>
    </row>
    <row r="1039" spans="1:17" s="30" customFormat="1" ht="15.95" customHeight="1" x14ac:dyDescent="0.25">
      <c r="A1039" s="59" t="s">
        <v>260</v>
      </c>
      <c r="B1039" s="60">
        <v>403</v>
      </c>
      <c r="C1039" s="61" t="s">
        <v>11</v>
      </c>
      <c r="D1039" s="137">
        <f t="shared" si="37"/>
        <v>25</v>
      </c>
      <c r="E1039" s="138">
        <v>179</v>
      </c>
      <c r="F1039" s="138">
        <v>61</v>
      </c>
      <c r="G1039" s="138">
        <v>7</v>
      </c>
      <c r="H1039" s="138">
        <v>53</v>
      </c>
      <c r="I1039" s="138">
        <v>154</v>
      </c>
      <c r="J1039" s="138">
        <v>1</v>
      </c>
      <c r="K1039" s="138">
        <v>35</v>
      </c>
      <c r="L1039" s="138">
        <v>8</v>
      </c>
      <c r="M1039" s="138">
        <v>1</v>
      </c>
      <c r="N1039" s="138">
        <v>16</v>
      </c>
      <c r="O1039" s="138">
        <v>515</v>
      </c>
      <c r="P1039" s="138">
        <v>1299</v>
      </c>
      <c r="Q1039" s="139">
        <f t="shared" si="36"/>
        <v>0.39645881447267128</v>
      </c>
    </row>
    <row r="1040" spans="1:17" s="30" customFormat="1" ht="15.95" customHeight="1" x14ac:dyDescent="0.25">
      <c r="A1040" s="71">
        <v>740</v>
      </c>
      <c r="B1040" s="72">
        <v>404</v>
      </c>
      <c r="C1040" s="73" t="s">
        <v>126</v>
      </c>
      <c r="D1040" s="134">
        <f t="shared" si="37"/>
        <v>65</v>
      </c>
      <c r="E1040" s="135">
        <v>38</v>
      </c>
      <c r="F1040" s="135">
        <v>25</v>
      </c>
      <c r="G1040" s="135">
        <v>0</v>
      </c>
      <c r="H1040" s="135">
        <v>10</v>
      </c>
      <c r="I1040" s="135">
        <v>103</v>
      </c>
      <c r="J1040" s="135">
        <v>1</v>
      </c>
      <c r="K1040" s="135">
        <v>22</v>
      </c>
      <c r="L1040" s="135">
        <v>0</v>
      </c>
      <c r="M1040" s="135">
        <v>0</v>
      </c>
      <c r="N1040" s="135">
        <v>5</v>
      </c>
      <c r="O1040" s="135">
        <v>204</v>
      </c>
      <c r="P1040" s="135">
        <v>432</v>
      </c>
      <c r="Q1040" s="136">
        <f t="shared" si="36"/>
        <v>0.47222222222222221</v>
      </c>
    </row>
    <row r="1041" spans="1:17" s="30" customFormat="1" ht="15.95" customHeight="1" x14ac:dyDescent="0.25">
      <c r="A1041" s="59" t="s">
        <v>260</v>
      </c>
      <c r="B1041" s="60">
        <v>404</v>
      </c>
      <c r="C1041" s="61" t="s">
        <v>9</v>
      </c>
      <c r="D1041" s="137">
        <f t="shared" si="37"/>
        <v>65</v>
      </c>
      <c r="E1041" s="138">
        <v>38</v>
      </c>
      <c r="F1041" s="138">
        <v>25</v>
      </c>
      <c r="G1041" s="138">
        <v>0</v>
      </c>
      <c r="H1041" s="138">
        <v>10</v>
      </c>
      <c r="I1041" s="138">
        <v>103</v>
      </c>
      <c r="J1041" s="138">
        <v>1</v>
      </c>
      <c r="K1041" s="138">
        <v>22</v>
      </c>
      <c r="L1041" s="138">
        <v>0</v>
      </c>
      <c r="M1041" s="138">
        <v>0</v>
      </c>
      <c r="N1041" s="138">
        <v>5</v>
      </c>
      <c r="O1041" s="138">
        <v>204</v>
      </c>
      <c r="P1041" s="138">
        <v>432</v>
      </c>
      <c r="Q1041" s="139">
        <f t="shared" si="36"/>
        <v>0.47222222222222221</v>
      </c>
    </row>
    <row r="1042" spans="1:17" s="30" customFormat="1" ht="15.95" customHeight="1" x14ac:dyDescent="0.25">
      <c r="A1042" s="71">
        <v>741</v>
      </c>
      <c r="B1042" s="72">
        <v>405</v>
      </c>
      <c r="C1042" s="73" t="s">
        <v>126</v>
      </c>
      <c r="D1042" s="134">
        <f t="shared" si="37"/>
        <v>4</v>
      </c>
      <c r="E1042" s="135">
        <v>94</v>
      </c>
      <c r="F1042" s="135">
        <v>27</v>
      </c>
      <c r="G1042" s="135">
        <v>4</v>
      </c>
      <c r="H1042" s="135">
        <v>22</v>
      </c>
      <c r="I1042" s="135">
        <v>98</v>
      </c>
      <c r="J1042" s="135">
        <v>1</v>
      </c>
      <c r="K1042" s="135">
        <v>12</v>
      </c>
      <c r="L1042" s="135">
        <v>6</v>
      </c>
      <c r="M1042" s="135">
        <v>0</v>
      </c>
      <c r="N1042" s="135">
        <v>16</v>
      </c>
      <c r="O1042" s="135">
        <v>280</v>
      </c>
      <c r="P1042" s="135">
        <v>618</v>
      </c>
      <c r="Q1042" s="136">
        <f t="shared" si="36"/>
        <v>0.45307443365695793</v>
      </c>
    </row>
    <row r="1043" spans="1:17" s="30" customFormat="1" ht="15.95" customHeight="1" x14ac:dyDescent="0.25">
      <c r="A1043" s="65">
        <v>742</v>
      </c>
      <c r="B1043" s="66">
        <v>405</v>
      </c>
      <c r="C1043" s="67" t="s">
        <v>128</v>
      </c>
      <c r="D1043" s="140">
        <f t="shared" si="37"/>
        <v>40</v>
      </c>
      <c r="E1043" s="141">
        <v>101</v>
      </c>
      <c r="F1043" s="141">
        <v>22</v>
      </c>
      <c r="G1043" s="141">
        <v>3</v>
      </c>
      <c r="H1043" s="141">
        <v>21</v>
      </c>
      <c r="I1043" s="141">
        <v>61</v>
      </c>
      <c r="J1043" s="141">
        <v>2</v>
      </c>
      <c r="K1043" s="141">
        <v>31</v>
      </c>
      <c r="L1043" s="141">
        <v>1</v>
      </c>
      <c r="M1043" s="141">
        <v>0</v>
      </c>
      <c r="N1043" s="141">
        <v>8</v>
      </c>
      <c r="O1043" s="141">
        <v>250</v>
      </c>
      <c r="P1043" s="141">
        <v>618</v>
      </c>
      <c r="Q1043" s="142">
        <f t="shared" si="36"/>
        <v>0.4045307443365696</v>
      </c>
    </row>
    <row r="1044" spans="1:17" s="30" customFormat="1" ht="15.95" customHeight="1" x14ac:dyDescent="0.25">
      <c r="A1044" s="59" t="s">
        <v>260</v>
      </c>
      <c r="B1044" s="60">
        <v>405</v>
      </c>
      <c r="C1044" s="61" t="s">
        <v>11</v>
      </c>
      <c r="D1044" s="137">
        <f t="shared" si="37"/>
        <v>36</v>
      </c>
      <c r="E1044" s="138">
        <v>195</v>
      </c>
      <c r="F1044" s="138">
        <v>49</v>
      </c>
      <c r="G1044" s="138">
        <v>7</v>
      </c>
      <c r="H1044" s="138">
        <v>43</v>
      </c>
      <c r="I1044" s="138">
        <v>159</v>
      </c>
      <c r="J1044" s="138">
        <v>3</v>
      </c>
      <c r="K1044" s="138">
        <v>43</v>
      </c>
      <c r="L1044" s="138">
        <v>7</v>
      </c>
      <c r="M1044" s="138">
        <v>0</v>
      </c>
      <c r="N1044" s="138">
        <v>24</v>
      </c>
      <c r="O1044" s="138">
        <v>530</v>
      </c>
      <c r="P1044" s="138">
        <v>1236</v>
      </c>
      <c r="Q1044" s="139">
        <f t="shared" si="36"/>
        <v>0.42880258899676377</v>
      </c>
    </row>
    <row r="1045" spans="1:17" s="30" customFormat="1" ht="15.95" customHeight="1" x14ac:dyDescent="0.25">
      <c r="A1045" s="65">
        <v>743</v>
      </c>
      <c r="B1045" s="66">
        <v>407</v>
      </c>
      <c r="C1045" s="67" t="s">
        <v>126</v>
      </c>
      <c r="D1045" s="140">
        <f t="shared" si="37"/>
        <v>34</v>
      </c>
      <c r="E1045" s="141">
        <v>24</v>
      </c>
      <c r="F1045" s="141">
        <v>17</v>
      </c>
      <c r="G1045" s="141">
        <v>4</v>
      </c>
      <c r="H1045" s="141">
        <v>11</v>
      </c>
      <c r="I1045" s="141">
        <v>70</v>
      </c>
      <c r="J1045" s="141">
        <v>0</v>
      </c>
      <c r="K1045" s="141">
        <v>36</v>
      </c>
      <c r="L1045" s="141">
        <v>4</v>
      </c>
      <c r="M1045" s="141">
        <v>0</v>
      </c>
      <c r="N1045" s="141">
        <v>4</v>
      </c>
      <c r="O1045" s="141">
        <v>170</v>
      </c>
      <c r="P1045" s="141">
        <v>419</v>
      </c>
      <c r="Q1045" s="142">
        <f t="shared" si="36"/>
        <v>0.40572792362768495</v>
      </c>
    </row>
    <row r="1046" spans="1:17" s="30" customFormat="1" ht="15.95" customHeight="1" x14ac:dyDescent="0.25">
      <c r="A1046" s="77" t="s">
        <v>260</v>
      </c>
      <c r="B1046" s="78">
        <v>407</v>
      </c>
      <c r="C1046" s="79" t="s">
        <v>9</v>
      </c>
      <c r="D1046" s="143">
        <f t="shared" si="37"/>
        <v>34</v>
      </c>
      <c r="E1046" s="144">
        <v>24</v>
      </c>
      <c r="F1046" s="144">
        <v>17</v>
      </c>
      <c r="G1046" s="144">
        <v>4</v>
      </c>
      <c r="H1046" s="144">
        <v>11</v>
      </c>
      <c r="I1046" s="144">
        <v>70</v>
      </c>
      <c r="J1046" s="144">
        <v>0</v>
      </c>
      <c r="K1046" s="144">
        <v>36</v>
      </c>
      <c r="L1046" s="144">
        <v>4</v>
      </c>
      <c r="M1046" s="144">
        <v>0</v>
      </c>
      <c r="N1046" s="144">
        <v>4</v>
      </c>
      <c r="O1046" s="145">
        <v>170</v>
      </c>
      <c r="P1046" s="145">
        <v>419</v>
      </c>
      <c r="Q1046" s="146">
        <f t="shared" si="36"/>
        <v>0.40572792362768495</v>
      </c>
    </row>
    <row r="1047" spans="1:17" s="30" customFormat="1" ht="15" customHeight="1" x14ac:dyDescent="0.25">
      <c r="A1047" s="53">
        <v>744</v>
      </c>
      <c r="B1047" s="54">
        <v>408</v>
      </c>
      <c r="C1047" s="55" t="s">
        <v>126</v>
      </c>
      <c r="D1047" s="140">
        <f t="shared" si="37"/>
        <v>0</v>
      </c>
      <c r="E1047" s="141">
        <v>33</v>
      </c>
      <c r="F1047" s="141">
        <v>8</v>
      </c>
      <c r="G1047" s="141">
        <v>1</v>
      </c>
      <c r="H1047" s="141">
        <v>7</v>
      </c>
      <c r="I1047" s="141">
        <v>21</v>
      </c>
      <c r="J1047" s="141">
        <v>0</v>
      </c>
      <c r="K1047" s="141">
        <v>33</v>
      </c>
      <c r="L1047" s="141">
        <v>2</v>
      </c>
      <c r="M1047" s="141">
        <v>0</v>
      </c>
      <c r="N1047" s="141">
        <v>4</v>
      </c>
      <c r="O1047" s="132">
        <v>109</v>
      </c>
      <c r="P1047" s="132">
        <v>251</v>
      </c>
      <c r="Q1047" s="133">
        <f t="shared" si="36"/>
        <v>0.43426294820717132</v>
      </c>
    </row>
    <row r="1048" spans="1:17" s="30" customFormat="1" ht="14.85" customHeight="1" x14ac:dyDescent="0.25">
      <c r="A1048" s="59" t="s">
        <v>260</v>
      </c>
      <c r="B1048" s="60">
        <v>408</v>
      </c>
      <c r="C1048" s="61" t="s">
        <v>9</v>
      </c>
      <c r="D1048" s="137">
        <f t="shared" si="37"/>
        <v>0</v>
      </c>
      <c r="E1048" s="138">
        <v>33</v>
      </c>
      <c r="F1048" s="138">
        <v>8</v>
      </c>
      <c r="G1048" s="138">
        <v>1</v>
      </c>
      <c r="H1048" s="138">
        <v>7</v>
      </c>
      <c r="I1048" s="138">
        <v>21</v>
      </c>
      <c r="J1048" s="138">
        <v>0</v>
      </c>
      <c r="K1048" s="138">
        <v>33</v>
      </c>
      <c r="L1048" s="138">
        <v>2</v>
      </c>
      <c r="M1048" s="138">
        <v>0</v>
      </c>
      <c r="N1048" s="138">
        <v>4</v>
      </c>
      <c r="O1048" s="138">
        <v>109</v>
      </c>
      <c r="P1048" s="138">
        <v>251</v>
      </c>
      <c r="Q1048" s="139">
        <f t="shared" si="36"/>
        <v>0.43426294820717132</v>
      </c>
    </row>
    <row r="1049" spans="1:17" s="30" customFormat="1" ht="14.85" customHeight="1" x14ac:dyDescent="0.25">
      <c r="A1049" s="65">
        <v>745</v>
      </c>
      <c r="B1049" s="66">
        <v>409</v>
      </c>
      <c r="C1049" s="67" t="s">
        <v>126</v>
      </c>
      <c r="D1049" s="140">
        <f t="shared" si="37"/>
        <v>78</v>
      </c>
      <c r="E1049" s="141">
        <v>24</v>
      </c>
      <c r="F1049" s="141">
        <v>40</v>
      </c>
      <c r="G1049" s="141">
        <v>6</v>
      </c>
      <c r="H1049" s="141">
        <v>14</v>
      </c>
      <c r="I1049" s="141">
        <v>118</v>
      </c>
      <c r="J1049" s="141">
        <v>1</v>
      </c>
      <c r="K1049" s="141">
        <v>33</v>
      </c>
      <c r="L1049" s="141">
        <v>6</v>
      </c>
      <c r="M1049" s="141">
        <v>0</v>
      </c>
      <c r="N1049" s="141">
        <v>10</v>
      </c>
      <c r="O1049" s="141">
        <v>252</v>
      </c>
      <c r="P1049" s="141">
        <v>730</v>
      </c>
      <c r="Q1049" s="142">
        <f t="shared" si="36"/>
        <v>0.34520547945205482</v>
      </c>
    </row>
    <row r="1050" spans="1:17" s="30" customFormat="1" ht="14.85" customHeight="1" x14ac:dyDescent="0.25">
      <c r="A1050" s="71">
        <v>746</v>
      </c>
      <c r="B1050" s="72">
        <v>409</v>
      </c>
      <c r="C1050" s="73" t="s">
        <v>128</v>
      </c>
      <c r="D1050" s="134">
        <f t="shared" si="37"/>
        <v>90</v>
      </c>
      <c r="E1050" s="135">
        <v>29</v>
      </c>
      <c r="F1050" s="135">
        <v>52</v>
      </c>
      <c r="G1050" s="135">
        <v>1</v>
      </c>
      <c r="H1050" s="135">
        <v>17</v>
      </c>
      <c r="I1050" s="135">
        <v>142</v>
      </c>
      <c r="J1050" s="135">
        <v>3</v>
      </c>
      <c r="K1050" s="135">
        <v>28</v>
      </c>
      <c r="L1050" s="135">
        <v>11</v>
      </c>
      <c r="M1050" s="135">
        <v>0</v>
      </c>
      <c r="N1050" s="135">
        <v>8</v>
      </c>
      <c r="O1050" s="135">
        <v>291</v>
      </c>
      <c r="P1050" s="135">
        <v>729</v>
      </c>
      <c r="Q1050" s="136">
        <f t="shared" si="36"/>
        <v>0.3991769547325103</v>
      </c>
    </row>
    <row r="1051" spans="1:17" s="30" customFormat="1" ht="14.85" customHeight="1" x14ac:dyDescent="0.25">
      <c r="A1051" s="59" t="s">
        <v>260</v>
      </c>
      <c r="B1051" s="60">
        <v>409</v>
      </c>
      <c r="C1051" s="61" t="s">
        <v>11</v>
      </c>
      <c r="D1051" s="137">
        <f t="shared" si="37"/>
        <v>168</v>
      </c>
      <c r="E1051" s="138">
        <v>53</v>
      </c>
      <c r="F1051" s="138">
        <v>92</v>
      </c>
      <c r="G1051" s="138">
        <v>7</v>
      </c>
      <c r="H1051" s="138">
        <v>31</v>
      </c>
      <c r="I1051" s="138">
        <v>260</v>
      </c>
      <c r="J1051" s="138">
        <v>4</v>
      </c>
      <c r="K1051" s="138">
        <v>61</v>
      </c>
      <c r="L1051" s="138">
        <v>17</v>
      </c>
      <c r="M1051" s="138">
        <v>0</v>
      </c>
      <c r="N1051" s="138">
        <v>18</v>
      </c>
      <c r="O1051" s="138">
        <v>543</v>
      </c>
      <c r="P1051" s="138">
        <v>1459</v>
      </c>
      <c r="Q1051" s="139">
        <f t="shared" si="36"/>
        <v>0.37217272104180948</v>
      </c>
    </row>
    <row r="1052" spans="1:17" s="30" customFormat="1" ht="14.85" customHeight="1" x14ac:dyDescent="0.25">
      <c r="A1052" s="71">
        <v>747</v>
      </c>
      <c r="B1052" s="72">
        <v>410</v>
      </c>
      <c r="C1052" s="73" t="s">
        <v>126</v>
      </c>
      <c r="D1052" s="134">
        <f t="shared" si="37"/>
        <v>6</v>
      </c>
      <c r="E1052" s="135">
        <v>62</v>
      </c>
      <c r="F1052" s="135">
        <v>56</v>
      </c>
      <c r="G1052" s="135">
        <v>3</v>
      </c>
      <c r="H1052" s="135">
        <v>13</v>
      </c>
      <c r="I1052" s="135">
        <v>41</v>
      </c>
      <c r="J1052" s="135">
        <v>1</v>
      </c>
      <c r="K1052" s="135">
        <v>17</v>
      </c>
      <c r="L1052" s="135">
        <v>7</v>
      </c>
      <c r="M1052" s="135">
        <v>0</v>
      </c>
      <c r="N1052" s="135">
        <v>8</v>
      </c>
      <c r="O1052" s="135">
        <v>208</v>
      </c>
      <c r="P1052" s="135">
        <v>585</v>
      </c>
      <c r="Q1052" s="136">
        <f t="shared" si="36"/>
        <v>0.35555555555555557</v>
      </c>
    </row>
    <row r="1053" spans="1:17" s="30" customFormat="1" ht="14.85" customHeight="1" x14ac:dyDescent="0.25">
      <c r="A1053" s="65">
        <v>748</v>
      </c>
      <c r="B1053" s="66">
        <v>410</v>
      </c>
      <c r="C1053" s="67" t="s">
        <v>128</v>
      </c>
      <c r="D1053" s="140">
        <f t="shared" si="37"/>
        <v>13</v>
      </c>
      <c r="E1053" s="141">
        <v>57</v>
      </c>
      <c r="F1053" s="141">
        <v>70</v>
      </c>
      <c r="G1053" s="141">
        <v>3</v>
      </c>
      <c r="H1053" s="141">
        <v>13</v>
      </c>
      <c r="I1053" s="141">
        <v>36</v>
      </c>
      <c r="J1053" s="141">
        <v>0</v>
      </c>
      <c r="K1053" s="141">
        <v>10</v>
      </c>
      <c r="L1053" s="141">
        <v>2</v>
      </c>
      <c r="M1053" s="141">
        <v>0</v>
      </c>
      <c r="N1053" s="141">
        <v>13</v>
      </c>
      <c r="O1053" s="141">
        <v>204</v>
      </c>
      <c r="P1053" s="141">
        <v>585</v>
      </c>
      <c r="Q1053" s="142">
        <f t="shared" si="36"/>
        <v>0.3487179487179487</v>
      </c>
    </row>
    <row r="1054" spans="1:17" s="30" customFormat="1" ht="14.85" customHeight="1" x14ac:dyDescent="0.25">
      <c r="A1054" s="71">
        <v>749</v>
      </c>
      <c r="B1054" s="72">
        <v>410</v>
      </c>
      <c r="C1054" s="73" t="s">
        <v>129</v>
      </c>
      <c r="D1054" s="134">
        <f t="shared" si="37"/>
        <v>34</v>
      </c>
      <c r="E1054" s="135">
        <v>71</v>
      </c>
      <c r="F1054" s="135">
        <v>27</v>
      </c>
      <c r="G1054" s="135">
        <v>0</v>
      </c>
      <c r="H1054" s="135">
        <v>20</v>
      </c>
      <c r="I1054" s="135">
        <v>37</v>
      </c>
      <c r="J1054" s="135">
        <v>0</v>
      </c>
      <c r="K1054" s="135">
        <v>21</v>
      </c>
      <c r="L1054" s="135">
        <v>1</v>
      </c>
      <c r="M1054" s="135">
        <v>2</v>
      </c>
      <c r="N1054" s="135">
        <v>3</v>
      </c>
      <c r="O1054" s="135">
        <v>182</v>
      </c>
      <c r="P1054" s="135">
        <v>585</v>
      </c>
      <c r="Q1054" s="136">
        <f t="shared" si="36"/>
        <v>0.31111111111111112</v>
      </c>
    </row>
    <row r="1055" spans="1:17" s="30" customFormat="1" ht="14.85" customHeight="1" x14ac:dyDescent="0.25">
      <c r="A1055" s="59" t="s">
        <v>260</v>
      </c>
      <c r="B1055" s="60">
        <v>410</v>
      </c>
      <c r="C1055" s="61" t="s">
        <v>12</v>
      </c>
      <c r="D1055" s="137">
        <f t="shared" si="37"/>
        <v>37</v>
      </c>
      <c r="E1055" s="138">
        <v>190</v>
      </c>
      <c r="F1055" s="138">
        <v>153</v>
      </c>
      <c r="G1055" s="138">
        <v>6</v>
      </c>
      <c r="H1055" s="138">
        <v>46</v>
      </c>
      <c r="I1055" s="138">
        <v>114</v>
      </c>
      <c r="J1055" s="138">
        <v>1</v>
      </c>
      <c r="K1055" s="138">
        <v>48</v>
      </c>
      <c r="L1055" s="138">
        <v>10</v>
      </c>
      <c r="M1055" s="138">
        <v>2</v>
      </c>
      <c r="N1055" s="138">
        <v>24</v>
      </c>
      <c r="O1055" s="138">
        <v>594</v>
      </c>
      <c r="P1055" s="138">
        <v>1755</v>
      </c>
      <c r="Q1055" s="139">
        <f t="shared" si="36"/>
        <v>0.33846153846153848</v>
      </c>
    </row>
    <row r="1056" spans="1:17" s="30" customFormat="1" ht="14.85" customHeight="1" x14ac:dyDescent="0.25">
      <c r="A1056" s="71">
        <v>750</v>
      </c>
      <c r="B1056" s="72">
        <v>411</v>
      </c>
      <c r="C1056" s="73" t="s">
        <v>126</v>
      </c>
      <c r="D1056" s="134">
        <f t="shared" si="37"/>
        <v>85</v>
      </c>
      <c r="E1056" s="135">
        <v>114</v>
      </c>
      <c r="F1056" s="135">
        <v>27</v>
      </c>
      <c r="G1056" s="135">
        <v>5</v>
      </c>
      <c r="H1056" s="135">
        <v>24</v>
      </c>
      <c r="I1056" s="135">
        <v>29</v>
      </c>
      <c r="J1056" s="135">
        <v>1</v>
      </c>
      <c r="K1056" s="135">
        <v>16</v>
      </c>
      <c r="L1056" s="135">
        <v>4</v>
      </c>
      <c r="M1056" s="135">
        <v>0</v>
      </c>
      <c r="N1056" s="135">
        <v>0</v>
      </c>
      <c r="O1056" s="135">
        <v>220</v>
      </c>
      <c r="P1056" s="135">
        <v>583</v>
      </c>
      <c r="Q1056" s="136">
        <f t="shared" si="36"/>
        <v>0.37735849056603776</v>
      </c>
    </row>
    <row r="1057" spans="1:17" s="30" customFormat="1" ht="14.85" customHeight="1" x14ac:dyDescent="0.25">
      <c r="A1057" s="65">
        <v>751</v>
      </c>
      <c r="B1057" s="66">
        <v>411</v>
      </c>
      <c r="C1057" s="67" t="s">
        <v>128</v>
      </c>
      <c r="D1057" s="140">
        <f t="shared" si="37"/>
        <v>52</v>
      </c>
      <c r="E1057" s="141">
        <v>94</v>
      </c>
      <c r="F1057" s="141">
        <v>19</v>
      </c>
      <c r="G1057" s="141">
        <v>7</v>
      </c>
      <c r="H1057" s="141">
        <v>22</v>
      </c>
      <c r="I1057" s="141">
        <v>42</v>
      </c>
      <c r="J1057" s="141">
        <v>1</v>
      </c>
      <c r="K1057" s="141">
        <v>22</v>
      </c>
      <c r="L1057" s="141">
        <v>4</v>
      </c>
      <c r="M1057" s="141">
        <v>0</v>
      </c>
      <c r="N1057" s="141">
        <v>12</v>
      </c>
      <c r="O1057" s="141">
        <v>223</v>
      </c>
      <c r="P1057" s="141">
        <v>583</v>
      </c>
      <c r="Q1057" s="142">
        <f t="shared" si="36"/>
        <v>0.38250428816466553</v>
      </c>
    </row>
    <row r="1058" spans="1:17" s="30" customFormat="1" ht="14.85" customHeight="1" x14ac:dyDescent="0.25">
      <c r="A1058" s="71">
        <v>752</v>
      </c>
      <c r="B1058" s="72">
        <v>411</v>
      </c>
      <c r="C1058" s="73" t="s">
        <v>129</v>
      </c>
      <c r="D1058" s="134">
        <f t="shared" si="37"/>
        <v>60</v>
      </c>
      <c r="E1058" s="135">
        <v>105</v>
      </c>
      <c r="F1058" s="135">
        <v>22</v>
      </c>
      <c r="G1058" s="135">
        <v>4</v>
      </c>
      <c r="H1058" s="135">
        <v>20</v>
      </c>
      <c r="I1058" s="135">
        <v>45</v>
      </c>
      <c r="J1058" s="135">
        <v>0</v>
      </c>
      <c r="K1058" s="135">
        <v>16</v>
      </c>
      <c r="L1058" s="135">
        <v>4</v>
      </c>
      <c r="M1058" s="135">
        <v>0</v>
      </c>
      <c r="N1058" s="135">
        <v>15</v>
      </c>
      <c r="O1058" s="135">
        <v>231</v>
      </c>
      <c r="P1058" s="135">
        <v>582</v>
      </c>
      <c r="Q1058" s="136">
        <f t="shared" si="36"/>
        <v>0.39690721649484534</v>
      </c>
    </row>
    <row r="1059" spans="1:17" s="30" customFormat="1" ht="14.85" customHeight="1" x14ac:dyDescent="0.25">
      <c r="A1059" s="59" t="s">
        <v>260</v>
      </c>
      <c r="B1059" s="60">
        <v>411</v>
      </c>
      <c r="C1059" s="61" t="s">
        <v>12</v>
      </c>
      <c r="D1059" s="137">
        <f t="shared" si="37"/>
        <v>197</v>
      </c>
      <c r="E1059" s="138">
        <v>313</v>
      </c>
      <c r="F1059" s="138">
        <v>68</v>
      </c>
      <c r="G1059" s="138">
        <v>16</v>
      </c>
      <c r="H1059" s="138">
        <v>66</v>
      </c>
      <c r="I1059" s="138">
        <v>116</v>
      </c>
      <c r="J1059" s="138">
        <v>2</v>
      </c>
      <c r="K1059" s="138">
        <v>54</v>
      </c>
      <c r="L1059" s="138">
        <v>12</v>
      </c>
      <c r="M1059" s="138">
        <v>0</v>
      </c>
      <c r="N1059" s="138">
        <v>27</v>
      </c>
      <c r="O1059" s="138">
        <v>674</v>
      </c>
      <c r="P1059" s="138">
        <v>1748</v>
      </c>
      <c r="Q1059" s="139">
        <f t="shared" si="36"/>
        <v>0.38558352402745993</v>
      </c>
    </row>
    <row r="1060" spans="1:17" s="30" customFormat="1" ht="14.85" customHeight="1" x14ac:dyDescent="0.25">
      <c r="A1060" s="71">
        <v>753</v>
      </c>
      <c r="B1060" s="72">
        <v>412</v>
      </c>
      <c r="C1060" s="73" t="s">
        <v>126</v>
      </c>
      <c r="D1060" s="134">
        <f t="shared" si="37"/>
        <v>13</v>
      </c>
      <c r="E1060" s="135">
        <v>100</v>
      </c>
      <c r="F1060" s="135">
        <v>87</v>
      </c>
      <c r="G1060" s="135">
        <v>2</v>
      </c>
      <c r="H1060" s="135">
        <v>18</v>
      </c>
      <c r="I1060" s="135">
        <v>46</v>
      </c>
      <c r="J1060" s="135">
        <v>0</v>
      </c>
      <c r="K1060" s="135">
        <v>25</v>
      </c>
      <c r="L1060" s="135">
        <v>1</v>
      </c>
      <c r="M1060" s="135">
        <v>0</v>
      </c>
      <c r="N1060" s="135">
        <v>20</v>
      </c>
      <c r="O1060" s="135">
        <v>299</v>
      </c>
      <c r="P1060" s="135">
        <v>700</v>
      </c>
      <c r="Q1060" s="136">
        <f t="shared" si="36"/>
        <v>0.42714285714285716</v>
      </c>
    </row>
    <row r="1061" spans="1:17" s="30" customFormat="1" ht="14.85" customHeight="1" x14ac:dyDescent="0.25">
      <c r="A1061" s="65">
        <v>754</v>
      </c>
      <c r="B1061" s="66">
        <v>412</v>
      </c>
      <c r="C1061" s="67" t="s">
        <v>128</v>
      </c>
      <c r="D1061" s="140">
        <f t="shared" si="37"/>
        <v>59</v>
      </c>
      <c r="E1061" s="141">
        <v>120</v>
      </c>
      <c r="F1061" s="141">
        <v>61</v>
      </c>
      <c r="G1061" s="141">
        <v>4</v>
      </c>
      <c r="H1061" s="141">
        <v>28</v>
      </c>
      <c r="I1061" s="141">
        <v>31</v>
      </c>
      <c r="J1061" s="141">
        <v>0</v>
      </c>
      <c r="K1061" s="141">
        <v>31</v>
      </c>
      <c r="L1061" s="141">
        <v>1</v>
      </c>
      <c r="M1061" s="141">
        <v>0</v>
      </c>
      <c r="N1061" s="141">
        <v>14</v>
      </c>
      <c r="O1061" s="141">
        <v>290</v>
      </c>
      <c r="P1061" s="141">
        <v>699</v>
      </c>
      <c r="Q1061" s="142">
        <f t="shared" ref="Q1061:Q1124" si="38">O1061/P1061</f>
        <v>0.41487839771101576</v>
      </c>
    </row>
    <row r="1062" spans="1:17" s="30" customFormat="1" ht="14.85" customHeight="1" x14ac:dyDescent="0.25">
      <c r="A1062" s="59" t="s">
        <v>260</v>
      </c>
      <c r="B1062" s="60">
        <v>412</v>
      </c>
      <c r="C1062" s="61" t="s">
        <v>11</v>
      </c>
      <c r="D1062" s="137">
        <f t="shared" si="37"/>
        <v>72</v>
      </c>
      <c r="E1062" s="138">
        <v>220</v>
      </c>
      <c r="F1062" s="138">
        <v>148</v>
      </c>
      <c r="G1062" s="138">
        <v>6</v>
      </c>
      <c r="H1062" s="138">
        <v>46</v>
      </c>
      <c r="I1062" s="138">
        <v>77</v>
      </c>
      <c r="J1062" s="138">
        <v>0</v>
      </c>
      <c r="K1062" s="138">
        <v>56</v>
      </c>
      <c r="L1062" s="138">
        <v>2</v>
      </c>
      <c r="M1062" s="138">
        <v>0</v>
      </c>
      <c r="N1062" s="138">
        <v>34</v>
      </c>
      <c r="O1062" s="138">
        <v>589</v>
      </c>
      <c r="P1062" s="138">
        <v>1399</v>
      </c>
      <c r="Q1062" s="139">
        <f t="shared" si="38"/>
        <v>0.42101501072194425</v>
      </c>
    </row>
    <row r="1063" spans="1:17" s="30" customFormat="1" ht="14.85" customHeight="1" x14ac:dyDescent="0.25">
      <c r="A1063" s="65">
        <v>755</v>
      </c>
      <c r="B1063" s="66">
        <v>413</v>
      </c>
      <c r="C1063" s="67" t="s">
        <v>126</v>
      </c>
      <c r="D1063" s="140">
        <f t="shared" si="37"/>
        <v>12</v>
      </c>
      <c r="E1063" s="141">
        <v>74</v>
      </c>
      <c r="F1063" s="141">
        <v>62</v>
      </c>
      <c r="G1063" s="141">
        <v>5</v>
      </c>
      <c r="H1063" s="141">
        <v>9</v>
      </c>
      <c r="I1063" s="141">
        <v>28</v>
      </c>
      <c r="J1063" s="141">
        <v>1</v>
      </c>
      <c r="K1063" s="141">
        <v>12</v>
      </c>
      <c r="L1063" s="141">
        <v>1</v>
      </c>
      <c r="M1063" s="141">
        <v>0</v>
      </c>
      <c r="N1063" s="141">
        <v>2</v>
      </c>
      <c r="O1063" s="141">
        <v>194</v>
      </c>
      <c r="P1063" s="141">
        <v>507</v>
      </c>
      <c r="Q1063" s="142">
        <f t="shared" si="38"/>
        <v>0.38264299802761342</v>
      </c>
    </row>
    <row r="1064" spans="1:17" s="30" customFormat="1" ht="14.85" customHeight="1" x14ac:dyDescent="0.25">
      <c r="A1064" s="59" t="s">
        <v>260</v>
      </c>
      <c r="B1064" s="60">
        <v>413</v>
      </c>
      <c r="C1064" s="61" t="s">
        <v>9</v>
      </c>
      <c r="D1064" s="137">
        <f t="shared" si="37"/>
        <v>12</v>
      </c>
      <c r="E1064" s="138">
        <v>74</v>
      </c>
      <c r="F1064" s="138">
        <v>62</v>
      </c>
      <c r="G1064" s="138">
        <v>5</v>
      </c>
      <c r="H1064" s="138">
        <v>9</v>
      </c>
      <c r="I1064" s="138">
        <v>28</v>
      </c>
      <c r="J1064" s="138">
        <v>1</v>
      </c>
      <c r="K1064" s="138">
        <v>12</v>
      </c>
      <c r="L1064" s="138">
        <v>1</v>
      </c>
      <c r="M1064" s="138">
        <v>0</v>
      </c>
      <c r="N1064" s="138">
        <v>2</v>
      </c>
      <c r="O1064" s="138">
        <v>194</v>
      </c>
      <c r="P1064" s="138">
        <v>507</v>
      </c>
      <c r="Q1064" s="139">
        <f t="shared" si="38"/>
        <v>0.38264299802761342</v>
      </c>
    </row>
    <row r="1065" spans="1:17" s="30" customFormat="1" ht="14.85" customHeight="1" x14ac:dyDescent="0.25">
      <c r="A1065" s="65">
        <v>756</v>
      </c>
      <c r="B1065" s="66">
        <v>414</v>
      </c>
      <c r="C1065" s="67" t="s">
        <v>126</v>
      </c>
      <c r="D1065" s="140">
        <f t="shared" si="37"/>
        <v>9</v>
      </c>
      <c r="E1065" s="141">
        <v>121</v>
      </c>
      <c r="F1065" s="141">
        <v>24</v>
      </c>
      <c r="G1065" s="141">
        <v>5</v>
      </c>
      <c r="H1065" s="141">
        <v>19</v>
      </c>
      <c r="I1065" s="141">
        <v>112</v>
      </c>
      <c r="J1065" s="141">
        <v>1</v>
      </c>
      <c r="K1065" s="141">
        <v>23</v>
      </c>
      <c r="L1065" s="141">
        <v>3</v>
      </c>
      <c r="M1065" s="141">
        <v>0</v>
      </c>
      <c r="N1065" s="141">
        <v>13</v>
      </c>
      <c r="O1065" s="141">
        <v>321</v>
      </c>
      <c r="P1065" s="141">
        <v>701</v>
      </c>
      <c r="Q1065" s="142">
        <f t="shared" si="38"/>
        <v>0.45791726105563479</v>
      </c>
    </row>
    <row r="1066" spans="1:17" s="30" customFormat="1" ht="14.85" customHeight="1" x14ac:dyDescent="0.25">
      <c r="A1066" s="59" t="s">
        <v>260</v>
      </c>
      <c r="B1066" s="60">
        <v>414</v>
      </c>
      <c r="C1066" s="61" t="s">
        <v>9</v>
      </c>
      <c r="D1066" s="137">
        <f t="shared" si="37"/>
        <v>9</v>
      </c>
      <c r="E1066" s="138">
        <v>121</v>
      </c>
      <c r="F1066" s="138">
        <v>24</v>
      </c>
      <c r="G1066" s="138">
        <v>5</v>
      </c>
      <c r="H1066" s="138">
        <v>19</v>
      </c>
      <c r="I1066" s="138">
        <v>112</v>
      </c>
      <c r="J1066" s="138">
        <v>1</v>
      </c>
      <c r="K1066" s="138">
        <v>23</v>
      </c>
      <c r="L1066" s="138">
        <v>3</v>
      </c>
      <c r="M1066" s="138">
        <v>0</v>
      </c>
      <c r="N1066" s="138">
        <v>13</v>
      </c>
      <c r="O1066" s="138">
        <v>321</v>
      </c>
      <c r="P1066" s="138">
        <v>701</v>
      </c>
      <c r="Q1066" s="139">
        <f t="shared" si="38"/>
        <v>0.45791726105563479</v>
      </c>
    </row>
    <row r="1067" spans="1:17" s="30" customFormat="1" ht="14.85" customHeight="1" x14ac:dyDescent="0.25">
      <c r="A1067" s="65">
        <v>757</v>
      </c>
      <c r="B1067" s="66">
        <v>415</v>
      </c>
      <c r="C1067" s="67" t="s">
        <v>126</v>
      </c>
      <c r="D1067" s="140">
        <f t="shared" si="37"/>
        <v>2</v>
      </c>
      <c r="E1067" s="141">
        <v>21</v>
      </c>
      <c r="F1067" s="141">
        <v>19</v>
      </c>
      <c r="G1067" s="141">
        <v>0</v>
      </c>
      <c r="H1067" s="141">
        <v>1</v>
      </c>
      <c r="I1067" s="141">
        <v>2</v>
      </c>
      <c r="J1067" s="141">
        <v>0</v>
      </c>
      <c r="K1067" s="141">
        <v>19</v>
      </c>
      <c r="L1067" s="141">
        <v>1</v>
      </c>
      <c r="M1067" s="141">
        <v>0</v>
      </c>
      <c r="N1067" s="141">
        <v>2</v>
      </c>
      <c r="O1067" s="141">
        <v>65</v>
      </c>
      <c r="P1067" s="141">
        <v>108</v>
      </c>
      <c r="Q1067" s="142">
        <f t="shared" si="38"/>
        <v>0.60185185185185186</v>
      </c>
    </row>
    <row r="1068" spans="1:17" s="30" customFormat="1" ht="14.85" customHeight="1" x14ac:dyDescent="0.25">
      <c r="A1068" s="59" t="s">
        <v>260</v>
      </c>
      <c r="B1068" s="60">
        <v>415</v>
      </c>
      <c r="C1068" s="61" t="s">
        <v>9</v>
      </c>
      <c r="D1068" s="137">
        <f t="shared" si="37"/>
        <v>2</v>
      </c>
      <c r="E1068" s="138">
        <v>21</v>
      </c>
      <c r="F1068" s="138">
        <v>19</v>
      </c>
      <c r="G1068" s="138">
        <v>0</v>
      </c>
      <c r="H1068" s="138">
        <v>1</v>
      </c>
      <c r="I1068" s="138">
        <v>2</v>
      </c>
      <c r="J1068" s="138">
        <v>0</v>
      </c>
      <c r="K1068" s="138">
        <v>19</v>
      </c>
      <c r="L1068" s="138">
        <v>1</v>
      </c>
      <c r="M1068" s="138">
        <v>0</v>
      </c>
      <c r="N1068" s="138">
        <v>2</v>
      </c>
      <c r="O1068" s="138">
        <v>65</v>
      </c>
      <c r="P1068" s="138">
        <v>108</v>
      </c>
      <c r="Q1068" s="139">
        <f t="shared" si="38"/>
        <v>0.60185185185185186</v>
      </c>
    </row>
    <row r="1069" spans="1:17" s="30" customFormat="1" ht="14.85" customHeight="1" x14ac:dyDescent="0.25">
      <c r="A1069" s="65">
        <v>758</v>
      </c>
      <c r="B1069" s="66">
        <v>416</v>
      </c>
      <c r="C1069" s="67" t="s">
        <v>126</v>
      </c>
      <c r="D1069" s="140">
        <f t="shared" si="37"/>
        <v>3</v>
      </c>
      <c r="E1069" s="141">
        <v>24</v>
      </c>
      <c r="F1069" s="141">
        <v>17</v>
      </c>
      <c r="G1069" s="141">
        <v>2</v>
      </c>
      <c r="H1069" s="141">
        <v>5</v>
      </c>
      <c r="I1069" s="141">
        <v>47</v>
      </c>
      <c r="J1069" s="141">
        <v>1</v>
      </c>
      <c r="K1069" s="141">
        <v>44</v>
      </c>
      <c r="L1069" s="141">
        <v>4</v>
      </c>
      <c r="M1069" s="141">
        <v>0</v>
      </c>
      <c r="N1069" s="141">
        <v>10</v>
      </c>
      <c r="O1069" s="141">
        <v>154</v>
      </c>
      <c r="P1069" s="141">
        <v>317</v>
      </c>
      <c r="Q1069" s="142">
        <f t="shared" si="38"/>
        <v>0.48580441640378547</v>
      </c>
    </row>
    <row r="1070" spans="1:17" s="30" customFormat="1" ht="14.85" customHeight="1" x14ac:dyDescent="0.25">
      <c r="A1070" s="71">
        <v>759</v>
      </c>
      <c r="B1070" s="72">
        <v>416</v>
      </c>
      <c r="C1070" s="73" t="s">
        <v>130</v>
      </c>
      <c r="D1070" s="134">
        <f t="shared" si="37"/>
        <v>26</v>
      </c>
      <c r="E1070" s="135">
        <v>27</v>
      </c>
      <c r="F1070" s="135">
        <v>42</v>
      </c>
      <c r="G1070" s="135">
        <v>2</v>
      </c>
      <c r="H1070" s="135">
        <v>5</v>
      </c>
      <c r="I1070" s="135">
        <v>68</v>
      </c>
      <c r="J1070" s="135">
        <v>0</v>
      </c>
      <c r="K1070" s="135">
        <v>8</v>
      </c>
      <c r="L1070" s="135">
        <v>0</v>
      </c>
      <c r="M1070" s="135">
        <v>0</v>
      </c>
      <c r="N1070" s="135">
        <v>6</v>
      </c>
      <c r="O1070" s="135">
        <v>158</v>
      </c>
      <c r="P1070" s="135">
        <v>368</v>
      </c>
      <c r="Q1070" s="136">
        <f t="shared" si="38"/>
        <v>0.42934782608695654</v>
      </c>
    </row>
    <row r="1071" spans="1:17" s="30" customFormat="1" ht="14.85" customHeight="1" x14ac:dyDescent="0.25">
      <c r="A1071" s="59" t="s">
        <v>260</v>
      </c>
      <c r="B1071" s="60">
        <v>416</v>
      </c>
      <c r="C1071" s="61" t="s">
        <v>11</v>
      </c>
      <c r="D1071" s="137">
        <f t="shared" si="37"/>
        <v>56</v>
      </c>
      <c r="E1071" s="138">
        <v>51</v>
      </c>
      <c r="F1071" s="138">
        <v>59</v>
      </c>
      <c r="G1071" s="138">
        <v>4</v>
      </c>
      <c r="H1071" s="138">
        <v>10</v>
      </c>
      <c r="I1071" s="138">
        <v>115</v>
      </c>
      <c r="J1071" s="138">
        <v>1</v>
      </c>
      <c r="K1071" s="138">
        <v>52</v>
      </c>
      <c r="L1071" s="138">
        <v>4</v>
      </c>
      <c r="M1071" s="138">
        <v>0</v>
      </c>
      <c r="N1071" s="138">
        <v>16</v>
      </c>
      <c r="O1071" s="138">
        <v>312</v>
      </c>
      <c r="P1071" s="138">
        <v>685</v>
      </c>
      <c r="Q1071" s="139">
        <f t="shared" si="38"/>
        <v>0.4554744525547445</v>
      </c>
    </row>
    <row r="1072" spans="1:17" s="30" customFormat="1" ht="14.85" customHeight="1" x14ac:dyDescent="0.25">
      <c r="A1072" s="71">
        <v>760</v>
      </c>
      <c r="B1072" s="72">
        <v>417</v>
      </c>
      <c r="C1072" s="73" t="s">
        <v>126</v>
      </c>
      <c r="D1072" s="134">
        <f t="shared" si="37"/>
        <v>19</v>
      </c>
      <c r="E1072" s="135">
        <v>20</v>
      </c>
      <c r="F1072" s="135">
        <v>51</v>
      </c>
      <c r="G1072" s="135">
        <v>1</v>
      </c>
      <c r="H1072" s="135">
        <v>4</v>
      </c>
      <c r="I1072" s="135">
        <v>32</v>
      </c>
      <c r="J1072" s="135">
        <v>0</v>
      </c>
      <c r="K1072" s="135">
        <v>17</v>
      </c>
      <c r="L1072" s="135">
        <v>3</v>
      </c>
      <c r="M1072" s="135">
        <v>0</v>
      </c>
      <c r="N1072" s="135">
        <v>3</v>
      </c>
      <c r="O1072" s="135">
        <v>131</v>
      </c>
      <c r="P1072" s="135">
        <v>244</v>
      </c>
      <c r="Q1072" s="136">
        <f t="shared" si="38"/>
        <v>0.53688524590163933</v>
      </c>
    </row>
    <row r="1073" spans="1:17" s="30" customFormat="1" ht="14.85" customHeight="1" x14ac:dyDescent="0.25">
      <c r="A1073" s="59" t="s">
        <v>260</v>
      </c>
      <c r="B1073" s="60">
        <v>417</v>
      </c>
      <c r="C1073" s="61" t="s">
        <v>9</v>
      </c>
      <c r="D1073" s="137">
        <f t="shared" si="37"/>
        <v>19</v>
      </c>
      <c r="E1073" s="138">
        <v>20</v>
      </c>
      <c r="F1073" s="138">
        <v>51</v>
      </c>
      <c r="G1073" s="138">
        <v>1</v>
      </c>
      <c r="H1073" s="138">
        <v>4</v>
      </c>
      <c r="I1073" s="138">
        <v>32</v>
      </c>
      <c r="J1073" s="138">
        <v>0</v>
      </c>
      <c r="K1073" s="138">
        <v>17</v>
      </c>
      <c r="L1073" s="138">
        <v>3</v>
      </c>
      <c r="M1073" s="138">
        <v>0</v>
      </c>
      <c r="N1073" s="138">
        <v>3</v>
      </c>
      <c r="O1073" s="138">
        <v>131</v>
      </c>
      <c r="P1073" s="138">
        <v>244</v>
      </c>
      <c r="Q1073" s="139">
        <f t="shared" si="38"/>
        <v>0.53688524590163933</v>
      </c>
    </row>
    <row r="1074" spans="1:17" s="30" customFormat="1" ht="14.85" customHeight="1" x14ac:dyDescent="0.25">
      <c r="A1074" s="71">
        <v>761</v>
      </c>
      <c r="B1074" s="72">
        <v>418</v>
      </c>
      <c r="C1074" s="73" t="s">
        <v>126</v>
      </c>
      <c r="D1074" s="134">
        <f t="shared" si="37"/>
        <v>5</v>
      </c>
      <c r="E1074" s="135">
        <v>8</v>
      </c>
      <c r="F1074" s="135">
        <v>26</v>
      </c>
      <c r="G1074" s="135">
        <v>1</v>
      </c>
      <c r="H1074" s="135">
        <v>1</v>
      </c>
      <c r="I1074" s="135">
        <v>31</v>
      </c>
      <c r="J1074" s="135">
        <v>0</v>
      </c>
      <c r="K1074" s="135">
        <v>5</v>
      </c>
      <c r="L1074" s="135">
        <v>0</v>
      </c>
      <c r="M1074" s="135">
        <v>0</v>
      </c>
      <c r="N1074" s="135">
        <v>0</v>
      </c>
      <c r="O1074" s="135">
        <v>72</v>
      </c>
      <c r="P1074" s="135">
        <v>182</v>
      </c>
      <c r="Q1074" s="136">
        <f t="shared" si="38"/>
        <v>0.39560439560439559</v>
      </c>
    </row>
    <row r="1075" spans="1:17" s="30" customFormat="1" ht="14.85" customHeight="1" x14ac:dyDescent="0.25">
      <c r="A1075" s="59" t="s">
        <v>260</v>
      </c>
      <c r="B1075" s="60">
        <v>418</v>
      </c>
      <c r="C1075" s="61" t="s">
        <v>9</v>
      </c>
      <c r="D1075" s="137">
        <f t="shared" si="37"/>
        <v>5</v>
      </c>
      <c r="E1075" s="138">
        <v>8</v>
      </c>
      <c r="F1075" s="138">
        <v>26</v>
      </c>
      <c r="G1075" s="138">
        <v>1</v>
      </c>
      <c r="H1075" s="138">
        <v>1</v>
      </c>
      <c r="I1075" s="138">
        <v>31</v>
      </c>
      <c r="J1075" s="138">
        <v>0</v>
      </c>
      <c r="K1075" s="138">
        <v>5</v>
      </c>
      <c r="L1075" s="138">
        <v>0</v>
      </c>
      <c r="M1075" s="138">
        <v>0</v>
      </c>
      <c r="N1075" s="138">
        <v>0</v>
      </c>
      <c r="O1075" s="138">
        <v>72</v>
      </c>
      <c r="P1075" s="138">
        <v>182</v>
      </c>
      <c r="Q1075" s="139">
        <f t="shared" si="38"/>
        <v>0.39560439560439559</v>
      </c>
    </row>
    <row r="1076" spans="1:17" s="30" customFormat="1" ht="14.85" customHeight="1" x14ac:dyDescent="0.25">
      <c r="A1076" s="71">
        <v>762</v>
      </c>
      <c r="B1076" s="72">
        <v>419</v>
      </c>
      <c r="C1076" s="73" t="s">
        <v>126</v>
      </c>
      <c r="D1076" s="134">
        <f t="shared" si="37"/>
        <v>3</v>
      </c>
      <c r="E1076" s="135">
        <v>15</v>
      </c>
      <c r="F1076" s="135">
        <v>7</v>
      </c>
      <c r="G1076" s="135">
        <v>0</v>
      </c>
      <c r="H1076" s="135">
        <v>4</v>
      </c>
      <c r="I1076" s="135">
        <v>18</v>
      </c>
      <c r="J1076" s="135">
        <v>2</v>
      </c>
      <c r="K1076" s="135">
        <v>2</v>
      </c>
      <c r="L1076" s="135">
        <v>0</v>
      </c>
      <c r="M1076" s="135">
        <v>0</v>
      </c>
      <c r="N1076" s="135">
        <v>6</v>
      </c>
      <c r="O1076" s="135">
        <v>54</v>
      </c>
      <c r="P1076" s="135">
        <v>107</v>
      </c>
      <c r="Q1076" s="136">
        <f t="shared" si="38"/>
        <v>0.50467289719626163</v>
      </c>
    </row>
    <row r="1077" spans="1:17" s="30" customFormat="1" ht="14.85" customHeight="1" x14ac:dyDescent="0.25">
      <c r="A1077" s="59" t="s">
        <v>260</v>
      </c>
      <c r="B1077" s="60">
        <v>419</v>
      </c>
      <c r="C1077" s="61" t="s">
        <v>9</v>
      </c>
      <c r="D1077" s="137">
        <f t="shared" si="37"/>
        <v>3</v>
      </c>
      <c r="E1077" s="138">
        <v>15</v>
      </c>
      <c r="F1077" s="138">
        <v>7</v>
      </c>
      <c r="G1077" s="138">
        <v>0</v>
      </c>
      <c r="H1077" s="138">
        <v>4</v>
      </c>
      <c r="I1077" s="138">
        <v>18</v>
      </c>
      <c r="J1077" s="138">
        <v>2</v>
      </c>
      <c r="K1077" s="138">
        <v>2</v>
      </c>
      <c r="L1077" s="138">
        <v>0</v>
      </c>
      <c r="M1077" s="138">
        <v>0</v>
      </c>
      <c r="N1077" s="138">
        <v>6</v>
      </c>
      <c r="O1077" s="138">
        <v>54</v>
      </c>
      <c r="P1077" s="138">
        <v>107</v>
      </c>
      <c r="Q1077" s="139">
        <f t="shared" si="38"/>
        <v>0.50467289719626163</v>
      </c>
    </row>
    <row r="1078" spans="1:17" s="30" customFormat="1" ht="14.85" customHeight="1" x14ac:dyDescent="0.25">
      <c r="A1078" s="71">
        <v>763</v>
      </c>
      <c r="B1078" s="72">
        <v>1394</v>
      </c>
      <c r="C1078" s="73" t="s">
        <v>126</v>
      </c>
      <c r="D1078" s="134">
        <f t="shared" si="37"/>
        <v>20</v>
      </c>
      <c r="E1078" s="135">
        <v>79</v>
      </c>
      <c r="F1078" s="135">
        <v>31</v>
      </c>
      <c r="G1078" s="135">
        <v>3</v>
      </c>
      <c r="H1078" s="135">
        <v>33</v>
      </c>
      <c r="I1078" s="135">
        <v>59</v>
      </c>
      <c r="J1078" s="135">
        <v>1</v>
      </c>
      <c r="K1078" s="135">
        <v>19</v>
      </c>
      <c r="L1078" s="135">
        <v>3</v>
      </c>
      <c r="M1078" s="135">
        <v>0</v>
      </c>
      <c r="N1078" s="135">
        <v>2</v>
      </c>
      <c r="O1078" s="135">
        <v>230</v>
      </c>
      <c r="P1078" s="135">
        <v>636</v>
      </c>
      <c r="Q1078" s="136">
        <f t="shared" si="38"/>
        <v>0.36163522012578614</v>
      </c>
    </row>
    <row r="1079" spans="1:17" s="30" customFormat="1" ht="14.85" customHeight="1" x14ac:dyDescent="0.25">
      <c r="A1079" s="65">
        <v>764</v>
      </c>
      <c r="B1079" s="66">
        <v>1394</v>
      </c>
      <c r="C1079" s="67" t="s">
        <v>128</v>
      </c>
      <c r="D1079" s="140">
        <f t="shared" si="37"/>
        <v>17</v>
      </c>
      <c r="E1079" s="141">
        <v>62</v>
      </c>
      <c r="F1079" s="141">
        <v>19</v>
      </c>
      <c r="G1079" s="141">
        <v>2</v>
      </c>
      <c r="H1079" s="141">
        <v>36</v>
      </c>
      <c r="I1079" s="141">
        <v>79</v>
      </c>
      <c r="J1079" s="141">
        <v>2</v>
      </c>
      <c r="K1079" s="141">
        <v>24</v>
      </c>
      <c r="L1079" s="141">
        <v>5</v>
      </c>
      <c r="M1079" s="141">
        <v>0</v>
      </c>
      <c r="N1079" s="141">
        <v>9</v>
      </c>
      <c r="O1079" s="141">
        <v>238</v>
      </c>
      <c r="P1079" s="141">
        <v>635</v>
      </c>
      <c r="Q1079" s="142">
        <f t="shared" si="38"/>
        <v>0.37480314960629924</v>
      </c>
    </row>
    <row r="1080" spans="1:17" s="30" customFormat="1" ht="14.85" customHeight="1" x14ac:dyDescent="0.25">
      <c r="A1080" s="59" t="s">
        <v>260</v>
      </c>
      <c r="B1080" s="60">
        <v>1394</v>
      </c>
      <c r="C1080" s="61" t="s">
        <v>11</v>
      </c>
      <c r="D1080" s="137">
        <f t="shared" si="37"/>
        <v>3</v>
      </c>
      <c r="E1080" s="138">
        <v>141</v>
      </c>
      <c r="F1080" s="138">
        <v>50</v>
      </c>
      <c r="G1080" s="138">
        <v>5</v>
      </c>
      <c r="H1080" s="138">
        <v>69</v>
      </c>
      <c r="I1080" s="138">
        <v>138</v>
      </c>
      <c r="J1080" s="138">
        <v>3</v>
      </c>
      <c r="K1080" s="138">
        <v>43</v>
      </c>
      <c r="L1080" s="138">
        <v>8</v>
      </c>
      <c r="M1080" s="138">
        <v>0</v>
      </c>
      <c r="N1080" s="138">
        <v>11</v>
      </c>
      <c r="O1080" s="138">
        <v>468</v>
      </c>
      <c r="P1080" s="138">
        <v>1271</v>
      </c>
      <c r="Q1080" s="139">
        <f t="shared" si="38"/>
        <v>0.36821400472069238</v>
      </c>
    </row>
    <row r="1081" spans="1:17" s="30" customFormat="1" ht="14.45" customHeight="1" x14ac:dyDescent="0.25">
      <c r="A1081" s="65">
        <v>765</v>
      </c>
      <c r="B1081" s="66">
        <v>1395</v>
      </c>
      <c r="C1081" s="67" t="s">
        <v>126</v>
      </c>
      <c r="D1081" s="140">
        <f t="shared" si="37"/>
        <v>22</v>
      </c>
      <c r="E1081" s="141">
        <v>66</v>
      </c>
      <c r="F1081" s="141">
        <v>18</v>
      </c>
      <c r="G1081" s="141">
        <v>8</v>
      </c>
      <c r="H1081" s="141">
        <v>30</v>
      </c>
      <c r="I1081" s="141">
        <v>44</v>
      </c>
      <c r="J1081" s="141">
        <v>2</v>
      </c>
      <c r="K1081" s="141">
        <v>19</v>
      </c>
      <c r="L1081" s="141">
        <v>5</v>
      </c>
      <c r="M1081" s="141">
        <v>0</v>
      </c>
      <c r="N1081" s="141">
        <v>6</v>
      </c>
      <c r="O1081" s="141">
        <v>198</v>
      </c>
      <c r="P1081" s="141">
        <v>609</v>
      </c>
      <c r="Q1081" s="142">
        <f t="shared" si="38"/>
        <v>0.3251231527093596</v>
      </c>
    </row>
    <row r="1082" spans="1:17" s="30" customFormat="1" ht="14.45" customHeight="1" x14ac:dyDescent="0.25">
      <c r="A1082" s="71">
        <v>766</v>
      </c>
      <c r="B1082" s="72">
        <v>1395</v>
      </c>
      <c r="C1082" s="73" t="s">
        <v>128</v>
      </c>
      <c r="D1082" s="134">
        <f t="shared" si="37"/>
        <v>2</v>
      </c>
      <c r="E1082" s="135">
        <v>58</v>
      </c>
      <c r="F1082" s="135">
        <v>16</v>
      </c>
      <c r="G1082" s="135">
        <v>4</v>
      </c>
      <c r="H1082" s="135">
        <v>28</v>
      </c>
      <c r="I1082" s="135">
        <v>60</v>
      </c>
      <c r="J1082" s="135">
        <v>1</v>
      </c>
      <c r="K1082" s="135">
        <v>25</v>
      </c>
      <c r="L1082" s="135">
        <v>4</v>
      </c>
      <c r="M1082" s="135">
        <v>0</v>
      </c>
      <c r="N1082" s="135">
        <v>2</v>
      </c>
      <c r="O1082" s="135">
        <v>198</v>
      </c>
      <c r="P1082" s="135">
        <v>609</v>
      </c>
      <c r="Q1082" s="136">
        <f t="shared" si="38"/>
        <v>0.3251231527093596</v>
      </c>
    </row>
    <row r="1083" spans="1:17" s="30" customFormat="1" ht="14.45" customHeight="1" x14ac:dyDescent="0.25">
      <c r="A1083" s="59" t="s">
        <v>260</v>
      </c>
      <c r="B1083" s="60">
        <v>1395</v>
      </c>
      <c r="C1083" s="61" t="s">
        <v>11</v>
      </c>
      <c r="D1083" s="137">
        <f t="shared" si="37"/>
        <v>20</v>
      </c>
      <c r="E1083" s="138">
        <v>124</v>
      </c>
      <c r="F1083" s="138">
        <v>34</v>
      </c>
      <c r="G1083" s="138">
        <v>12</v>
      </c>
      <c r="H1083" s="138">
        <v>58</v>
      </c>
      <c r="I1083" s="138">
        <v>104</v>
      </c>
      <c r="J1083" s="138">
        <v>3</v>
      </c>
      <c r="K1083" s="138">
        <v>44</v>
      </c>
      <c r="L1083" s="138">
        <v>9</v>
      </c>
      <c r="M1083" s="138">
        <v>0</v>
      </c>
      <c r="N1083" s="138">
        <v>8</v>
      </c>
      <c r="O1083" s="138">
        <v>396</v>
      </c>
      <c r="P1083" s="138">
        <v>1218</v>
      </c>
      <c r="Q1083" s="139">
        <f t="shared" si="38"/>
        <v>0.3251231527093596</v>
      </c>
    </row>
    <row r="1084" spans="1:17" s="30" customFormat="1" ht="14.45" customHeight="1" x14ac:dyDescent="0.25">
      <c r="A1084" s="71">
        <v>767</v>
      </c>
      <c r="B1084" s="72">
        <v>1396</v>
      </c>
      <c r="C1084" s="73" t="s">
        <v>126</v>
      </c>
      <c r="D1084" s="134">
        <f t="shared" si="37"/>
        <v>8</v>
      </c>
      <c r="E1084" s="135">
        <v>28</v>
      </c>
      <c r="F1084" s="135">
        <v>19</v>
      </c>
      <c r="G1084" s="135">
        <v>6</v>
      </c>
      <c r="H1084" s="135">
        <v>20</v>
      </c>
      <c r="I1084" s="135">
        <v>36</v>
      </c>
      <c r="J1084" s="135">
        <v>1</v>
      </c>
      <c r="K1084" s="135">
        <v>18</v>
      </c>
      <c r="L1084" s="135">
        <v>4</v>
      </c>
      <c r="M1084" s="135">
        <v>0</v>
      </c>
      <c r="N1084" s="135">
        <v>5</v>
      </c>
      <c r="O1084" s="135">
        <v>137</v>
      </c>
      <c r="P1084" s="135">
        <v>500</v>
      </c>
      <c r="Q1084" s="136">
        <f t="shared" si="38"/>
        <v>0.27400000000000002</v>
      </c>
    </row>
    <row r="1085" spans="1:17" s="30" customFormat="1" ht="14.45" customHeight="1" x14ac:dyDescent="0.25">
      <c r="A1085" s="65">
        <v>768</v>
      </c>
      <c r="B1085" s="66">
        <v>1396</v>
      </c>
      <c r="C1085" s="67" t="s">
        <v>128</v>
      </c>
      <c r="D1085" s="140">
        <f t="shared" si="37"/>
        <v>6</v>
      </c>
      <c r="E1085" s="141">
        <v>38</v>
      </c>
      <c r="F1085" s="141">
        <v>13</v>
      </c>
      <c r="G1085" s="141">
        <v>7</v>
      </c>
      <c r="H1085" s="141">
        <v>14</v>
      </c>
      <c r="I1085" s="141">
        <v>32</v>
      </c>
      <c r="J1085" s="141">
        <v>1</v>
      </c>
      <c r="K1085" s="141">
        <v>12</v>
      </c>
      <c r="L1085" s="141">
        <v>2</v>
      </c>
      <c r="M1085" s="141">
        <v>0</v>
      </c>
      <c r="N1085" s="141">
        <v>7</v>
      </c>
      <c r="O1085" s="141">
        <v>126</v>
      </c>
      <c r="P1085" s="141">
        <v>500</v>
      </c>
      <c r="Q1085" s="142">
        <f t="shared" si="38"/>
        <v>0.252</v>
      </c>
    </row>
    <row r="1086" spans="1:17" s="30" customFormat="1" ht="14.45" customHeight="1" x14ac:dyDescent="0.25">
      <c r="A1086" s="59" t="s">
        <v>260</v>
      </c>
      <c r="B1086" s="60">
        <v>1396</v>
      </c>
      <c r="C1086" s="61" t="s">
        <v>11</v>
      </c>
      <c r="D1086" s="137">
        <f t="shared" si="37"/>
        <v>2</v>
      </c>
      <c r="E1086" s="138">
        <v>66</v>
      </c>
      <c r="F1086" s="138">
        <v>32</v>
      </c>
      <c r="G1086" s="138">
        <v>13</v>
      </c>
      <c r="H1086" s="138">
        <v>34</v>
      </c>
      <c r="I1086" s="138">
        <v>68</v>
      </c>
      <c r="J1086" s="138">
        <v>2</v>
      </c>
      <c r="K1086" s="138">
        <v>30</v>
      </c>
      <c r="L1086" s="138">
        <v>6</v>
      </c>
      <c r="M1086" s="138">
        <v>0</v>
      </c>
      <c r="N1086" s="138">
        <v>12</v>
      </c>
      <c r="O1086" s="138">
        <v>263</v>
      </c>
      <c r="P1086" s="138">
        <v>1000</v>
      </c>
      <c r="Q1086" s="139">
        <f t="shared" si="38"/>
        <v>0.26300000000000001</v>
      </c>
    </row>
    <row r="1087" spans="1:17" s="30" customFormat="1" ht="14.45" customHeight="1" x14ac:dyDescent="0.25">
      <c r="A1087" s="65">
        <v>769</v>
      </c>
      <c r="B1087" s="66">
        <v>1397</v>
      </c>
      <c r="C1087" s="67" t="s">
        <v>126</v>
      </c>
      <c r="D1087" s="140">
        <f t="shared" si="37"/>
        <v>13</v>
      </c>
      <c r="E1087" s="141">
        <v>47</v>
      </c>
      <c r="F1087" s="141">
        <v>29</v>
      </c>
      <c r="G1087" s="141">
        <v>5</v>
      </c>
      <c r="H1087" s="141">
        <v>34</v>
      </c>
      <c r="I1087" s="141">
        <v>60</v>
      </c>
      <c r="J1087" s="141">
        <v>0</v>
      </c>
      <c r="K1087" s="141">
        <v>29</v>
      </c>
      <c r="L1087" s="141">
        <v>3</v>
      </c>
      <c r="M1087" s="141">
        <v>0</v>
      </c>
      <c r="N1087" s="141">
        <v>8</v>
      </c>
      <c r="O1087" s="141">
        <v>215</v>
      </c>
      <c r="P1087" s="141">
        <v>648</v>
      </c>
      <c r="Q1087" s="142">
        <f t="shared" si="38"/>
        <v>0.3317901234567901</v>
      </c>
    </row>
    <row r="1088" spans="1:17" s="30" customFormat="1" ht="14.45" customHeight="1" x14ac:dyDescent="0.25">
      <c r="A1088" s="71">
        <v>770</v>
      </c>
      <c r="B1088" s="72">
        <v>1397</v>
      </c>
      <c r="C1088" s="73" t="s">
        <v>128</v>
      </c>
      <c r="D1088" s="134">
        <f t="shared" si="37"/>
        <v>10</v>
      </c>
      <c r="E1088" s="135">
        <v>62</v>
      </c>
      <c r="F1088" s="135">
        <v>28</v>
      </c>
      <c r="G1088" s="135">
        <v>9</v>
      </c>
      <c r="H1088" s="135">
        <v>35</v>
      </c>
      <c r="I1088" s="135">
        <v>52</v>
      </c>
      <c r="J1088" s="135">
        <v>0</v>
      </c>
      <c r="K1088" s="135">
        <v>28</v>
      </c>
      <c r="L1088" s="135">
        <v>6</v>
      </c>
      <c r="M1088" s="135">
        <v>0</v>
      </c>
      <c r="N1088" s="135">
        <v>3</v>
      </c>
      <c r="O1088" s="135">
        <v>223</v>
      </c>
      <c r="P1088" s="135">
        <v>647</v>
      </c>
      <c r="Q1088" s="136">
        <f t="shared" si="38"/>
        <v>0.34466769706336942</v>
      </c>
    </row>
    <row r="1089" spans="1:17" s="30" customFormat="1" ht="14.45" customHeight="1" x14ac:dyDescent="0.25">
      <c r="A1089" s="59" t="s">
        <v>260</v>
      </c>
      <c r="B1089" s="60">
        <v>1397</v>
      </c>
      <c r="C1089" s="61" t="s">
        <v>11</v>
      </c>
      <c r="D1089" s="137">
        <f t="shared" si="37"/>
        <v>3</v>
      </c>
      <c r="E1089" s="138">
        <v>109</v>
      </c>
      <c r="F1089" s="138">
        <v>57</v>
      </c>
      <c r="G1089" s="138">
        <v>14</v>
      </c>
      <c r="H1089" s="138">
        <v>69</v>
      </c>
      <c r="I1089" s="138">
        <v>112</v>
      </c>
      <c r="J1089" s="138">
        <v>0</v>
      </c>
      <c r="K1089" s="138">
        <v>57</v>
      </c>
      <c r="L1089" s="138">
        <v>9</v>
      </c>
      <c r="M1089" s="138">
        <v>0</v>
      </c>
      <c r="N1089" s="138">
        <v>11</v>
      </c>
      <c r="O1089" s="138">
        <v>438</v>
      </c>
      <c r="P1089" s="138">
        <v>1295</v>
      </c>
      <c r="Q1089" s="139">
        <f t="shared" si="38"/>
        <v>0.3382239382239382</v>
      </c>
    </row>
    <row r="1090" spans="1:17" s="30" customFormat="1" ht="14.45" customHeight="1" x14ac:dyDescent="0.25">
      <c r="A1090" s="71">
        <v>771</v>
      </c>
      <c r="B1090" s="72">
        <v>1398</v>
      </c>
      <c r="C1090" s="73" t="s">
        <v>126</v>
      </c>
      <c r="D1090" s="134">
        <f t="shared" si="37"/>
        <v>33</v>
      </c>
      <c r="E1090" s="135">
        <v>52</v>
      </c>
      <c r="F1090" s="135">
        <v>11</v>
      </c>
      <c r="G1090" s="135">
        <v>5</v>
      </c>
      <c r="H1090" s="135">
        <v>24</v>
      </c>
      <c r="I1090" s="135">
        <v>85</v>
      </c>
      <c r="J1090" s="135">
        <v>1</v>
      </c>
      <c r="K1090" s="135">
        <v>8</v>
      </c>
      <c r="L1090" s="135">
        <v>6</v>
      </c>
      <c r="M1090" s="135">
        <v>0</v>
      </c>
      <c r="N1090" s="135">
        <v>3</v>
      </c>
      <c r="O1090" s="135">
        <v>195</v>
      </c>
      <c r="P1090" s="135">
        <v>491</v>
      </c>
      <c r="Q1090" s="136">
        <f t="shared" si="38"/>
        <v>0.39714867617107941</v>
      </c>
    </row>
    <row r="1091" spans="1:17" s="30" customFormat="1" ht="14.45" customHeight="1" x14ac:dyDescent="0.25">
      <c r="A1091" s="65">
        <v>772</v>
      </c>
      <c r="B1091" s="66">
        <v>1398</v>
      </c>
      <c r="C1091" s="67" t="s">
        <v>128</v>
      </c>
      <c r="D1091" s="140">
        <f t="shared" si="37"/>
        <v>9</v>
      </c>
      <c r="E1091" s="141">
        <v>57</v>
      </c>
      <c r="F1091" s="141">
        <v>21</v>
      </c>
      <c r="G1091" s="141">
        <v>3</v>
      </c>
      <c r="H1091" s="141">
        <v>21</v>
      </c>
      <c r="I1091" s="141">
        <v>66</v>
      </c>
      <c r="J1091" s="141">
        <v>4</v>
      </c>
      <c r="K1091" s="141">
        <v>22</v>
      </c>
      <c r="L1091" s="141">
        <v>4</v>
      </c>
      <c r="M1091" s="141">
        <v>0</v>
      </c>
      <c r="N1091" s="141">
        <v>5</v>
      </c>
      <c r="O1091" s="141">
        <v>203</v>
      </c>
      <c r="P1091" s="141">
        <v>491</v>
      </c>
      <c r="Q1091" s="142">
        <f t="shared" si="38"/>
        <v>0.4134419551934827</v>
      </c>
    </row>
    <row r="1092" spans="1:17" s="30" customFormat="1" ht="14.45" customHeight="1" x14ac:dyDescent="0.25">
      <c r="A1092" s="59" t="s">
        <v>260</v>
      </c>
      <c r="B1092" s="60">
        <v>1398</v>
      </c>
      <c r="C1092" s="61" t="s">
        <v>11</v>
      </c>
      <c r="D1092" s="137">
        <f t="shared" si="37"/>
        <v>42</v>
      </c>
      <c r="E1092" s="138">
        <v>109</v>
      </c>
      <c r="F1092" s="138">
        <v>32</v>
      </c>
      <c r="G1092" s="138">
        <v>8</v>
      </c>
      <c r="H1092" s="138">
        <v>45</v>
      </c>
      <c r="I1092" s="138">
        <v>151</v>
      </c>
      <c r="J1092" s="138">
        <v>5</v>
      </c>
      <c r="K1092" s="138">
        <v>30</v>
      </c>
      <c r="L1092" s="138">
        <v>10</v>
      </c>
      <c r="M1092" s="138">
        <v>0</v>
      </c>
      <c r="N1092" s="138">
        <v>8</v>
      </c>
      <c r="O1092" s="138">
        <v>398</v>
      </c>
      <c r="P1092" s="138">
        <v>982</v>
      </c>
      <c r="Q1092" s="139">
        <f t="shared" si="38"/>
        <v>0.40529531568228105</v>
      </c>
    </row>
    <row r="1093" spans="1:17" s="30" customFormat="1" ht="14.45" customHeight="1" x14ac:dyDescent="0.25">
      <c r="A1093" s="65">
        <v>773</v>
      </c>
      <c r="B1093" s="66">
        <v>1399</v>
      </c>
      <c r="C1093" s="67" t="s">
        <v>126</v>
      </c>
      <c r="D1093" s="140">
        <f t="shared" si="37"/>
        <v>6</v>
      </c>
      <c r="E1093" s="141">
        <v>48</v>
      </c>
      <c r="F1093" s="141">
        <v>19</v>
      </c>
      <c r="G1093" s="141">
        <v>3</v>
      </c>
      <c r="H1093" s="141">
        <v>36</v>
      </c>
      <c r="I1093" s="141">
        <v>42</v>
      </c>
      <c r="J1093" s="141">
        <v>2</v>
      </c>
      <c r="K1093" s="141">
        <v>17</v>
      </c>
      <c r="L1093" s="141">
        <v>6</v>
      </c>
      <c r="M1093" s="141">
        <v>0</v>
      </c>
      <c r="N1093" s="141">
        <v>1</v>
      </c>
      <c r="O1093" s="141">
        <v>174</v>
      </c>
      <c r="P1093" s="141">
        <v>438</v>
      </c>
      <c r="Q1093" s="142">
        <f t="shared" si="38"/>
        <v>0.39726027397260272</v>
      </c>
    </row>
    <row r="1094" spans="1:17" s="30" customFormat="1" ht="14.45" customHeight="1" x14ac:dyDescent="0.25">
      <c r="A1094" s="71">
        <v>774</v>
      </c>
      <c r="B1094" s="72">
        <v>1399</v>
      </c>
      <c r="C1094" s="73" t="s">
        <v>128</v>
      </c>
      <c r="D1094" s="134">
        <f t="shared" si="37"/>
        <v>25</v>
      </c>
      <c r="E1094" s="135">
        <v>36</v>
      </c>
      <c r="F1094" s="135">
        <v>14</v>
      </c>
      <c r="G1094" s="135">
        <v>3</v>
      </c>
      <c r="H1094" s="135">
        <v>15</v>
      </c>
      <c r="I1094" s="135">
        <v>61</v>
      </c>
      <c r="J1094" s="135">
        <v>0</v>
      </c>
      <c r="K1094" s="135">
        <v>23</v>
      </c>
      <c r="L1094" s="135">
        <v>6</v>
      </c>
      <c r="M1094" s="135">
        <v>0</v>
      </c>
      <c r="N1094" s="135">
        <v>1</v>
      </c>
      <c r="O1094" s="135">
        <v>159</v>
      </c>
      <c r="P1094" s="135">
        <v>437</v>
      </c>
      <c r="Q1094" s="136">
        <f t="shared" si="38"/>
        <v>0.36384439359267734</v>
      </c>
    </row>
    <row r="1095" spans="1:17" s="30" customFormat="1" ht="14.45" customHeight="1" x14ac:dyDescent="0.25">
      <c r="A1095" s="59" t="s">
        <v>260</v>
      </c>
      <c r="B1095" s="60">
        <v>1399</v>
      </c>
      <c r="C1095" s="61" t="s">
        <v>11</v>
      </c>
      <c r="D1095" s="137">
        <f t="shared" si="37"/>
        <v>19</v>
      </c>
      <c r="E1095" s="138">
        <v>84</v>
      </c>
      <c r="F1095" s="138">
        <v>33</v>
      </c>
      <c r="G1095" s="138">
        <v>6</v>
      </c>
      <c r="H1095" s="138">
        <v>51</v>
      </c>
      <c r="I1095" s="138">
        <v>103</v>
      </c>
      <c r="J1095" s="138">
        <v>2</v>
      </c>
      <c r="K1095" s="138">
        <v>40</v>
      </c>
      <c r="L1095" s="138">
        <v>12</v>
      </c>
      <c r="M1095" s="138">
        <v>0</v>
      </c>
      <c r="N1095" s="138">
        <v>2</v>
      </c>
      <c r="O1095" s="138">
        <v>333</v>
      </c>
      <c r="P1095" s="138">
        <v>875</v>
      </c>
      <c r="Q1095" s="139">
        <f t="shared" si="38"/>
        <v>0.38057142857142856</v>
      </c>
    </row>
    <row r="1096" spans="1:17" s="30" customFormat="1" ht="14.45" customHeight="1" x14ac:dyDescent="0.25">
      <c r="A1096" s="71">
        <v>775</v>
      </c>
      <c r="B1096" s="72">
        <v>1400</v>
      </c>
      <c r="C1096" s="73" t="s">
        <v>126</v>
      </c>
      <c r="D1096" s="134">
        <f t="shared" si="37"/>
        <v>29</v>
      </c>
      <c r="E1096" s="135">
        <v>46</v>
      </c>
      <c r="F1096" s="135">
        <v>10</v>
      </c>
      <c r="G1096" s="135">
        <v>4</v>
      </c>
      <c r="H1096" s="135">
        <v>23</v>
      </c>
      <c r="I1096" s="135">
        <v>75</v>
      </c>
      <c r="J1096" s="135">
        <v>0</v>
      </c>
      <c r="K1096" s="135">
        <v>16</v>
      </c>
      <c r="L1096" s="135">
        <v>4</v>
      </c>
      <c r="M1096" s="135">
        <v>0</v>
      </c>
      <c r="N1096" s="135">
        <v>5</v>
      </c>
      <c r="O1096" s="135">
        <v>183</v>
      </c>
      <c r="P1096" s="135">
        <v>592</v>
      </c>
      <c r="Q1096" s="136">
        <f t="shared" si="38"/>
        <v>0.3091216216216216</v>
      </c>
    </row>
    <row r="1097" spans="1:17" s="30" customFormat="1" ht="14.45" customHeight="1" x14ac:dyDescent="0.25">
      <c r="A1097" s="65">
        <v>776</v>
      </c>
      <c r="B1097" s="66">
        <v>1400</v>
      </c>
      <c r="C1097" s="67" t="s">
        <v>128</v>
      </c>
      <c r="D1097" s="140">
        <f t="shared" ref="D1097:D1141" si="39">(LARGE(E1097:N1097,1)-LARGE(E1097:N1097,2))</f>
        <v>24</v>
      </c>
      <c r="E1097" s="141">
        <v>44</v>
      </c>
      <c r="F1097" s="141">
        <v>20</v>
      </c>
      <c r="G1097" s="141">
        <v>3</v>
      </c>
      <c r="H1097" s="141">
        <v>17</v>
      </c>
      <c r="I1097" s="141">
        <v>8</v>
      </c>
      <c r="J1097" s="141">
        <v>3</v>
      </c>
      <c r="K1097" s="141">
        <v>20</v>
      </c>
      <c r="L1097" s="141">
        <v>5</v>
      </c>
      <c r="M1097" s="141">
        <v>0</v>
      </c>
      <c r="N1097" s="141">
        <v>3</v>
      </c>
      <c r="O1097" s="141">
        <v>123</v>
      </c>
      <c r="P1097" s="141">
        <v>592</v>
      </c>
      <c r="Q1097" s="142">
        <f t="shared" si="38"/>
        <v>0.20777027027027026</v>
      </c>
    </row>
    <row r="1098" spans="1:17" s="30" customFormat="1" ht="14.45" customHeight="1" x14ac:dyDescent="0.25">
      <c r="A1098" s="77" t="s">
        <v>260</v>
      </c>
      <c r="B1098" s="78">
        <v>1400</v>
      </c>
      <c r="C1098" s="79" t="s">
        <v>11</v>
      </c>
      <c r="D1098" s="152">
        <f t="shared" si="39"/>
        <v>7</v>
      </c>
      <c r="E1098" s="145">
        <v>90</v>
      </c>
      <c r="F1098" s="145">
        <v>30</v>
      </c>
      <c r="G1098" s="145">
        <v>7</v>
      </c>
      <c r="H1098" s="145">
        <v>40</v>
      </c>
      <c r="I1098" s="145">
        <v>83</v>
      </c>
      <c r="J1098" s="145">
        <v>3</v>
      </c>
      <c r="K1098" s="145">
        <v>36</v>
      </c>
      <c r="L1098" s="145">
        <v>9</v>
      </c>
      <c r="M1098" s="145">
        <v>0</v>
      </c>
      <c r="N1098" s="145">
        <v>8</v>
      </c>
      <c r="O1098" s="145">
        <v>306</v>
      </c>
      <c r="P1098" s="145">
        <v>1184</v>
      </c>
      <c r="Q1098" s="146">
        <f t="shared" si="38"/>
        <v>0.25844594594594594</v>
      </c>
    </row>
    <row r="1099" spans="1:17" s="30" customFormat="1" ht="14.85" customHeight="1" x14ac:dyDescent="0.25">
      <c r="A1099" s="53">
        <v>777</v>
      </c>
      <c r="B1099" s="54">
        <v>1401</v>
      </c>
      <c r="C1099" s="55" t="s">
        <v>126</v>
      </c>
      <c r="D1099" s="131">
        <f t="shared" si="39"/>
        <v>11</v>
      </c>
      <c r="E1099" s="132">
        <v>51</v>
      </c>
      <c r="F1099" s="132">
        <v>29</v>
      </c>
      <c r="G1099" s="132">
        <v>10</v>
      </c>
      <c r="H1099" s="132">
        <v>24</v>
      </c>
      <c r="I1099" s="132">
        <v>62</v>
      </c>
      <c r="J1099" s="132">
        <v>1</v>
      </c>
      <c r="K1099" s="132">
        <v>10</v>
      </c>
      <c r="L1099" s="132">
        <v>2</v>
      </c>
      <c r="M1099" s="132">
        <v>0</v>
      </c>
      <c r="N1099" s="132">
        <v>3</v>
      </c>
      <c r="O1099" s="132">
        <v>192</v>
      </c>
      <c r="P1099" s="132">
        <v>528</v>
      </c>
      <c r="Q1099" s="133">
        <f t="shared" si="38"/>
        <v>0.36363636363636365</v>
      </c>
    </row>
    <row r="1100" spans="1:17" s="30" customFormat="1" ht="14.85" customHeight="1" x14ac:dyDescent="0.25">
      <c r="A1100" s="71">
        <v>778</v>
      </c>
      <c r="B1100" s="72">
        <v>1401</v>
      </c>
      <c r="C1100" s="73" t="s">
        <v>128</v>
      </c>
      <c r="D1100" s="134">
        <f t="shared" si="39"/>
        <v>16</v>
      </c>
      <c r="E1100" s="135">
        <v>47</v>
      </c>
      <c r="F1100" s="135">
        <v>19</v>
      </c>
      <c r="G1100" s="135">
        <v>6</v>
      </c>
      <c r="H1100" s="135">
        <v>34</v>
      </c>
      <c r="I1100" s="135">
        <v>63</v>
      </c>
      <c r="J1100" s="135">
        <v>4</v>
      </c>
      <c r="K1100" s="135">
        <v>9</v>
      </c>
      <c r="L1100" s="135">
        <v>6</v>
      </c>
      <c r="M1100" s="135">
        <v>0</v>
      </c>
      <c r="N1100" s="135">
        <v>5</v>
      </c>
      <c r="O1100" s="135">
        <v>193</v>
      </c>
      <c r="P1100" s="135">
        <v>528</v>
      </c>
      <c r="Q1100" s="136">
        <f t="shared" si="38"/>
        <v>0.36553030303030304</v>
      </c>
    </row>
    <row r="1101" spans="1:17" s="30" customFormat="1" ht="14.85" customHeight="1" x14ac:dyDescent="0.25">
      <c r="A1101" s="59" t="s">
        <v>260</v>
      </c>
      <c r="B1101" s="60">
        <v>1401</v>
      </c>
      <c r="C1101" s="61" t="s">
        <v>11</v>
      </c>
      <c r="D1101" s="137">
        <f t="shared" si="39"/>
        <v>27</v>
      </c>
      <c r="E1101" s="138">
        <v>98</v>
      </c>
      <c r="F1101" s="138">
        <v>48</v>
      </c>
      <c r="G1101" s="138">
        <v>16</v>
      </c>
      <c r="H1101" s="138">
        <v>58</v>
      </c>
      <c r="I1101" s="138">
        <v>125</v>
      </c>
      <c r="J1101" s="138">
        <v>5</v>
      </c>
      <c r="K1101" s="138">
        <v>19</v>
      </c>
      <c r="L1101" s="138">
        <v>8</v>
      </c>
      <c r="M1101" s="138">
        <v>0</v>
      </c>
      <c r="N1101" s="138">
        <v>8</v>
      </c>
      <c r="O1101" s="138">
        <v>385</v>
      </c>
      <c r="P1101" s="138">
        <v>1056</v>
      </c>
      <c r="Q1101" s="139">
        <f t="shared" si="38"/>
        <v>0.36458333333333331</v>
      </c>
    </row>
    <row r="1102" spans="1:17" s="30" customFormat="1" ht="14.85" customHeight="1" x14ac:dyDescent="0.25">
      <c r="A1102" s="71">
        <v>779</v>
      </c>
      <c r="B1102" s="72">
        <v>1402</v>
      </c>
      <c r="C1102" s="73" t="s">
        <v>126</v>
      </c>
      <c r="D1102" s="134">
        <f t="shared" si="39"/>
        <v>26</v>
      </c>
      <c r="E1102" s="135">
        <v>79</v>
      </c>
      <c r="F1102" s="135">
        <v>19</v>
      </c>
      <c r="G1102" s="135">
        <v>6</v>
      </c>
      <c r="H1102" s="135">
        <v>13</v>
      </c>
      <c r="I1102" s="135">
        <v>53</v>
      </c>
      <c r="J1102" s="135">
        <v>2</v>
      </c>
      <c r="K1102" s="135">
        <v>17</v>
      </c>
      <c r="L1102" s="135">
        <v>5</v>
      </c>
      <c r="M1102" s="135">
        <v>0</v>
      </c>
      <c r="N1102" s="135">
        <v>7</v>
      </c>
      <c r="O1102" s="135">
        <v>201</v>
      </c>
      <c r="P1102" s="135">
        <v>470</v>
      </c>
      <c r="Q1102" s="136">
        <f t="shared" si="38"/>
        <v>0.42765957446808511</v>
      </c>
    </row>
    <row r="1103" spans="1:17" s="30" customFormat="1" ht="14.85" customHeight="1" x14ac:dyDescent="0.25">
      <c r="A1103" s="65">
        <v>780</v>
      </c>
      <c r="B1103" s="66">
        <v>1402</v>
      </c>
      <c r="C1103" s="67" t="s">
        <v>128</v>
      </c>
      <c r="D1103" s="140">
        <f t="shared" si="39"/>
        <v>23</v>
      </c>
      <c r="E1103" s="141">
        <v>77</v>
      </c>
      <c r="F1103" s="141">
        <v>21</v>
      </c>
      <c r="G1103" s="141">
        <v>4</v>
      </c>
      <c r="H1103" s="141">
        <v>23</v>
      </c>
      <c r="I1103" s="141">
        <v>54</v>
      </c>
      <c r="J1103" s="141">
        <v>3</v>
      </c>
      <c r="K1103" s="141">
        <v>27</v>
      </c>
      <c r="L1103" s="141">
        <v>6</v>
      </c>
      <c r="M1103" s="141">
        <v>0</v>
      </c>
      <c r="N1103" s="141">
        <v>2</v>
      </c>
      <c r="O1103" s="141">
        <v>217</v>
      </c>
      <c r="P1103" s="141">
        <v>469</v>
      </c>
      <c r="Q1103" s="142">
        <f t="shared" si="38"/>
        <v>0.46268656716417911</v>
      </c>
    </row>
    <row r="1104" spans="1:17" s="30" customFormat="1" ht="14.85" customHeight="1" x14ac:dyDescent="0.25">
      <c r="A1104" s="59" t="s">
        <v>260</v>
      </c>
      <c r="B1104" s="60">
        <v>1402</v>
      </c>
      <c r="C1104" s="61" t="s">
        <v>11</v>
      </c>
      <c r="D1104" s="137">
        <f t="shared" si="39"/>
        <v>49</v>
      </c>
      <c r="E1104" s="138">
        <v>156</v>
      </c>
      <c r="F1104" s="138">
        <v>40</v>
      </c>
      <c r="G1104" s="138">
        <v>10</v>
      </c>
      <c r="H1104" s="138">
        <v>36</v>
      </c>
      <c r="I1104" s="138">
        <v>107</v>
      </c>
      <c r="J1104" s="138">
        <v>5</v>
      </c>
      <c r="K1104" s="138">
        <v>44</v>
      </c>
      <c r="L1104" s="138">
        <v>11</v>
      </c>
      <c r="M1104" s="138">
        <v>0</v>
      </c>
      <c r="N1104" s="138">
        <v>9</v>
      </c>
      <c r="O1104" s="138">
        <v>418</v>
      </c>
      <c r="P1104" s="138">
        <v>939</v>
      </c>
      <c r="Q1104" s="139">
        <f t="shared" si="38"/>
        <v>0.44515441959531415</v>
      </c>
    </row>
    <row r="1105" spans="1:17" s="30" customFormat="1" ht="14.85" customHeight="1" x14ac:dyDescent="0.25">
      <c r="A1105" s="65">
        <v>781</v>
      </c>
      <c r="B1105" s="66">
        <v>1403</v>
      </c>
      <c r="C1105" s="67" t="s">
        <v>126</v>
      </c>
      <c r="D1105" s="140">
        <f t="shared" si="39"/>
        <v>12</v>
      </c>
      <c r="E1105" s="141">
        <v>71</v>
      </c>
      <c r="F1105" s="141">
        <v>17</v>
      </c>
      <c r="G1105" s="141">
        <v>6</v>
      </c>
      <c r="H1105" s="141">
        <v>21</v>
      </c>
      <c r="I1105" s="141">
        <v>59</v>
      </c>
      <c r="J1105" s="141">
        <v>4</v>
      </c>
      <c r="K1105" s="141">
        <v>31</v>
      </c>
      <c r="L1105" s="141">
        <v>9</v>
      </c>
      <c r="M1105" s="141">
        <v>1</v>
      </c>
      <c r="N1105" s="141">
        <v>4</v>
      </c>
      <c r="O1105" s="141">
        <v>223</v>
      </c>
      <c r="P1105" s="141">
        <v>536</v>
      </c>
      <c r="Q1105" s="142">
        <f t="shared" si="38"/>
        <v>0.41604477611940299</v>
      </c>
    </row>
    <row r="1106" spans="1:17" s="30" customFormat="1" ht="14.85" customHeight="1" x14ac:dyDescent="0.25">
      <c r="A1106" s="71">
        <v>782</v>
      </c>
      <c r="B1106" s="72">
        <v>1403</v>
      </c>
      <c r="C1106" s="73" t="s">
        <v>128</v>
      </c>
      <c r="D1106" s="134">
        <f t="shared" si="39"/>
        <v>2</v>
      </c>
      <c r="E1106" s="135">
        <v>67</v>
      </c>
      <c r="F1106" s="135">
        <v>17</v>
      </c>
      <c r="G1106" s="135">
        <v>8</v>
      </c>
      <c r="H1106" s="135">
        <v>37</v>
      </c>
      <c r="I1106" s="135">
        <v>65</v>
      </c>
      <c r="J1106" s="135">
        <v>5</v>
      </c>
      <c r="K1106" s="135">
        <v>23</v>
      </c>
      <c r="L1106" s="135">
        <v>7</v>
      </c>
      <c r="M1106" s="135">
        <v>0</v>
      </c>
      <c r="N1106" s="135">
        <v>4</v>
      </c>
      <c r="O1106" s="135">
        <v>233</v>
      </c>
      <c r="P1106" s="135">
        <v>536</v>
      </c>
      <c r="Q1106" s="136">
        <f t="shared" si="38"/>
        <v>0.43470149253731344</v>
      </c>
    </row>
    <row r="1107" spans="1:17" s="30" customFormat="1" ht="14.85" customHeight="1" x14ac:dyDescent="0.25">
      <c r="A1107" s="59" t="s">
        <v>260</v>
      </c>
      <c r="B1107" s="60">
        <v>1403</v>
      </c>
      <c r="C1107" s="61" t="s">
        <v>11</v>
      </c>
      <c r="D1107" s="137">
        <f t="shared" si="39"/>
        <v>14</v>
      </c>
      <c r="E1107" s="138">
        <v>138</v>
      </c>
      <c r="F1107" s="138">
        <v>34</v>
      </c>
      <c r="G1107" s="138">
        <v>14</v>
      </c>
      <c r="H1107" s="138">
        <v>58</v>
      </c>
      <c r="I1107" s="138">
        <v>124</v>
      </c>
      <c r="J1107" s="138">
        <v>9</v>
      </c>
      <c r="K1107" s="138">
        <v>54</v>
      </c>
      <c r="L1107" s="138">
        <v>16</v>
      </c>
      <c r="M1107" s="138">
        <v>1</v>
      </c>
      <c r="N1107" s="138">
        <v>8</v>
      </c>
      <c r="O1107" s="138">
        <v>456</v>
      </c>
      <c r="P1107" s="138">
        <v>1072</v>
      </c>
      <c r="Q1107" s="139">
        <f t="shared" si="38"/>
        <v>0.42537313432835822</v>
      </c>
    </row>
    <row r="1108" spans="1:17" s="30" customFormat="1" ht="14.85" customHeight="1" x14ac:dyDescent="0.25">
      <c r="A1108" s="71">
        <v>783</v>
      </c>
      <c r="B1108" s="72">
        <v>1404</v>
      </c>
      <c r="C1108" s="73" t="s">
        <v>126</v>
      </c>
      <c r="D1108" s="134">
        <f t="shared" si="39"/>
        <v>16</v>
      </c>
      <c r="E1108" s="135">
        <v>86</v>
      </c>
      <c r="F1108" s="135">
        <v>25</v>
      </c>
      <c r="G1108" s="135">
        <v>4</v>
      </c>
      <c r="H1108" s="135">
        <v>28</v>
      </c>
      <c r="I1108" s="135">
        <v>70</v>
      </c>
      <c r="J1108" s="135">
        <v>0</v>
      </c>
      <c r="K1108" s="135">
        <v>12</v>
      </c>
      <c r="L1108" s="135">
        <v>8</v>
      </c>
      <c r="M1108" s="135">
        <v>0</v>
      </c>
      <c r="N1108" s="135">
        <v>3</v>
      </c>
      <c r="O1108" s="135">
        <v>236</v>
      </c>
      <c r="P1108" s="135">
        <v>618</v>
      </c>
      <c r="Q1108" s="136">
        <f t="shared" si="38"/>
        <v>0.3818770226537217</v>
      </c>
    </row>
    <row r="1109" spans="1:17" s="30" customFormat="1" ht="14.85" customHeight="1" x14ac:dyDescent="0.25">
      <c r="A1109" s="65">
        <v>784</v>
      </c>
      <c r="B1109" s="66">
        <v>1404</v>
      </c>
      <c r="C1109" s="67" t="s">
        <v>128</v>
      </c>
      <c r="D1109" s="140">
        <f t="shared" si="39"/>
        <v>15</v>
      </c>
      <c r="E1109" s="141">
        <v>88</v>
      </c>
      <c r="F1109" s="141">
        <v>28</v>
      </c>
      <c r="G1109" s="141">
        <v>14</v>
      </c>
      <c r="H1109" s="141">
        <v>40</v>
      </c>
      <c r="I1109" s="141">
        <v>73</v>
      </c>
      <c r="J1109" s="141">
        <v>1</v>
      </c>
      <c r="K1109" s="141">
        <v>11</v>
      </c>
      <c r="L1109" s="141">
        <v>6</v>
      </c>
      <c r="M1109" s="141">
        <v>0</v>
      </c>
      <c r="N1109" s="141">
        <v>6</v>
      </c>
      <c r="O1109" s="141">
        <v>267</v>
      </c>
      <c r="P1109" s="141">
        <v>617</v>
      </c>
      <c r="Q1109" s="142">
        <f t="shared" si="38"/>
        <v>0.4327390599675851</v>
      </c>
    </row>
    <row r="1110" spans="1:17" s="30" customFormat="1" ht="14.85" customHeight="1" x14ac:dyDescent="0.25">
      <c r="A1110" s="59" t="s">
        <v>260</v>
      </c>
      <c r="B1110" s="60">
        <v>1404</v>
      </c>
      <c r="C1110" s="61" t="s">
        <v>11</v>
      </c>
      <c r="D1110" s="137">
        <f t="shared" si="39"/>
        <v>31</v>
      </c>
      <c r="E1110" s="138">
        <v>174</v>
      </c>
      <c r="F1110" s="138">
        <v>53</v>
      </c>
      <c r="G1110" s="138">
        <v>18</v>
      </c>
      <c r="H1110" s="138">
        <v>68</v>
      </c>
      <c r="I1110" s="138">
        <v>143</v>
      </c>
      <c r="J1110" s="138">
        <v>1</v>
      </c>
      <c r="K1110" s="138">
        <v>23</v>
      </c>
      <c r="L1110" s="138">
        <v>14</v>
      </c>
      <c r="M1110" s="138">
        <v>0</v>
      </c>
      <c r="N1110" s="138">
        <v>9</v>
      </c>
      <c r="O1110" s="138">
        <v>503</v>
      </c>
      <c r="P1110" s="138">
        <v>1235</v>
      </c>
      <c r="Q1110" s="139">
        <f t="shared" si="38"/>
        <v>0.40728744939271255</v>
      </c>
    </row>
    <row r="1111" spans="1:17" s="30" customFormat="1" ht="14.85" customHeight="1" x14ac:dyDescent="0.25">
      <c r="A1111" s="65">
        <v>785</v>
      </c>
      <c r="B1111" s="66">
        <v>1405</v>
      </c>
      <c r="C1111" s="67" t="s">
        <v>126</v>
      </c>
      <c r="D1111" s="140">
        <f t="shared" si="39"/>
        <v>8</v>
      </c>
      <c r="E1111" s="141">
        <v>53</v>
      </c>
      <c r="F1111" s="141">
        <v>16</v>
      </c>
      <c r="G1111" s="141">
        <v>7</v>
      </c>
      <c r="H1111" s="141">
        <v>22</v>
      </c>
      <c r="I1111" s="141">
        <v>45</v>
      </c>
      <c r="J1111" s="141">
        <v>1</v>
      </c>
      <c r="K1111" s="141">
        <v>16</v>
      </c>
      <c r="L1111" s="141">
        <v>5</v>
      </c>
      <c r="M1111" s="141">
        <v>0</v>
      </c>
      <c r="N1111" s="141">
        <v>5</v>
      </c>
      <c r="O1111" s="141">
        <v>170</v>
      </c>
      <c r="P1111" s="141">
        <v>435</v>
      </c>
      <c r="Q1111" s="142">
        <f t="shared" si="38"/>
        <v>0.39080459770114945</v>
      </c>
    </row>
    <row r="1112" spans="1:17" s="30" customFormat="1" ht="14.85" customHeight="1" x14ac:dyDescent="0.25">
      <c r="A1112" s="71">
        <v>786</v>
      </c>
      <c r="B1112" s="72">
        <v>1405</v>
      </c>
      <c r="C1112" s="73" t="s">
        <v>128</v>
      </c>
      <c r="D1112" s="134">
        <f t="shared" si="39"/>
        <v>4</v>
      </c>
      <c r="E1112" s="135">
        <v>37</v>
      </c>
      <c r="F1112" s="135">
        <v>11</v>
      </c>
      <c r="G1112" s="135">
        <v>5</v>
      </c>
      <c r="H1112" s="135">
        <v>25</v>
      </c>
      <c r="I1112" s="135">
        <v>41</v>
      </c>
      <c r="J1112" s="135">
        <v>1</v>
      </c>
      <c r="K1112" s="135">
        <v>11</v>
      </c>
      <c r="L1112" s="135">
        <v>3</v>
      </c>
      <c r="M1112" s="135">
        <v>1</v>
      </c>
      <c r="N1112" s="135">
        <v>2</v>
      </c>
      <c r="O1112" s="135">
        <v>137</v>
      </c>
      <c r="P1112" s="135">
        <v>434</v>
      </c>
      <c r="Q1112" s="136">
        <f t="shared" si="38"/>
        <v>0.31566820276497698</v>
      </c>
    </row>
    <row r="1113" spans="1:17" s="30" customFormat="1" ht="14.85" customHeight="1" x14ac:dyDescent="0.25">
      <c r="A1113" s="59" t="s">
        <v>260</v>
      </c>
      <c r="B1113" s="60">
        <v>1405</v>
      </c>
      <c r="C1113" s="61" t="s">
        <v>11</v>
      </c>
      <c r="D1113" s="137">
        <f t="shared" si="39"/>
        <v>4</v>
      </c>
      <c r="E1113" s="138">
        <v>90</v>
      </c>
      <c r="F1113" s="138">
        <v>27</v>
      </c>
      <c r="G1113" s="138">
        <v>12</v>
      </c>
      <c r="H1113" s="138">
        <v>47</v>
      </c>
      <c r="I1113" s="138">
        <v>86</v>
      </c>
      <c r="J1113" s="138">
        <v>2</v>
      </c>
      <c r="K1113" s="138">
        <v>27</v>
      </c>
      <c r="L1113" s="138">
        <v>8</v>
      </c>
      <c r="M1113" s="138">
        <v>1</v>
      </c>
      <c r="N1113" s="138">
        <v>7</v>
      </c>
      <c r="O1113" s="138">
        <v>307</v>
      </c>
      <c r="P1113" s="138">
        <v>869</v>
      </c>
      <c r="Q1113" s="139">
        <f t="shared" si="38"/>
        <v>0.35327963176064442</v>
      </c>
    </row>
    <row r="1114" spans="1:17" s="30" customFormat="1" ht="14.85" customHeight="1" x14ac:dyDescent="0.25">
      <c r="A1114" s="71">
        <v>787</v>
      </c>
      <c r="B1114" s="72">
        <v>1406</v>
      </c>
      <c r="C1114" s="73" t="s">
        <v>126</v>
      </c>
      <c r="D1114" s="134">
        <f t="shared" si="39"/>
        <v>19</v>
      </c>
      <c r="E1114" s="135">
        <v>60</v>
      </c>
      <c r="F1114" s="135">
        <v>17</v>
      </c>
      <c r="G1114" s="135">
        <v>5</v>
      </c>
      <c r="H1114" s="135">
        <v>18</v>
      </c>
      <c r="I1114" s="135">
        <v>79</v>
      </c>
      <c r="J1114" s="135">
        <v>2</v>
      </c>
      <c r="K1114" s="135">
        <v>22</v>
      </c>
      <c r="L1114" s="135">
        <v>6</v>
      </c>
      <c r="M1114" s="135">
        <v>0</v>
      </c>
      <c r="N1114" s="135">
        <v>6</v>
      </c>
      <c r="O1114" s="135">
        <v>215</v>
      </c>
      <c r="P1114" s="135">
        <v>606</v>
      </c>
      <c r="Q1114" s="136">
        <f t="shared" si="38"/>
        <v>0.3547854785478548</v>
      </c>
    </row>
    <row r="1115" spans="1:17" s="30" customFormat="1" ht="14.85" customHeight="1" x14ac:dyDescent="0.25">
      <c r="A1115" s="65">
        <v>788</v>
      </c>
      <c r="B1115" s="66">
        <v>1406</v>
      </c>
      <c r="C1115" s="67" t="s">
        <v>128</v>
      </c>
      <c r="D1115" s="140">
        <f t="shared" si="39"/>
        <v>2</v>
      </c>
      <c r="E1115" s="141">
        <v>56</v>
      </c>
      <c r="F1115" s="141">
        <v>28</v>
      </c>
      <c r="G1115" s="141">
        <v>5</v>
      </c>
      <c r="H1115" s="141">
        <v>34</v>
      </c>
      <c r="I1115" s="141">
        <v>58</v>
      </c>
      <c r="J1115" s="141">
        <v>1</v>
      </c>
      <c r="K1115" s="141">
        <v>26</v>
      </c>
      <c r="L1115" s="141">
        <v>3</v>
      </c>
      <c r="M1115" s="141">
        <v>0</v>
      </c>
      <c r="N1115" s="141">
        <v>5</v>
      </c>
      <c r="O1115" s="141">
        <v>216</v>
      </c>
      <c r="P1115" s="141">
        <v>605</v>
      </c>
      <c r="Q1115" s="142">
        <f t="shared" si="38"/>
        <v>0.35702479338842974</v>
      </c>
    </row>
    <row r="1116" spans="1:17" s="30" customFormat="1" ht="14.85" customHeight="1" x14ac:dyDescent="0.25">
      <c r="A1116" s="59" t="s">
        <v>260</v>
      </c>
      <c r="B1116" s="60">
        <v>1406</v>
      </c>
      <c r="C1116" s="61" t="s">
        <v>11</v>
      </c>
      <c r="D1116" s="137">
        <f t="shared" si="39"/>
        <v>21</v>
      </c>
      <c r="E1116" s="138">
        <v>116</v>
      </c>
      <c r="F1116" s="138">
        <v>45</v>
      </c>
      <c r="G1116" s="138">
        <v>10</v>
      </c>
      <c r="H1116" s="138">
        <v>52</v>
      </c>
      <c r="I1116" s="138">
        <v>137</v>
      </c>
      <c r="J1116" s="138">
        <v>3</v>
      </c>
      <c r="K1116" s="138">
        <v>48</v>
      </c>
      <c r="L1116" s="138">
        <v>9</v>
      </c>
      <c r="M1116" s="138">
        <v>0</v>
      </c>
      <c r="N1116" s="138">
        <v>11</v>
      </c>
      <c r="O1116" s="138">
        <v>431</v>
      </c>
      <c r="P1116" s="138">
        <v>1211</v>
      </c>
      <c r="Q1116" s="139">
        <f t="shared" si="38"/>
        <v>0.35590421139554085</v>
      </c>
    </row>
    <row r="1117" spans="1:17" s="30" customFormat="1" ht="14.85" customHeight="1" x14ac:dyDescent="0.25">
      <c r="A1117" s="65">
        <v>789</v>
      </c>
      <c r="B1117" s="66">
        <v>1407</v>
      </c>
      <c r="C1117" s="67" t="s">
        <v>126</v>
      </c>
      <c r="D1117" s="140">
        <f t="shared" si="39"/>
        <v>1</v>
      </c>
      <c r="E1117" s="141">
        <v>79</v>
      </c>
      <c r="F1117" s="141">
        <v>24</v>
      </c>
      <c r="G1117" s="141">
        <v>7</v>
      </c>
      <c r="H1117" s="141">
        <v>25</v>
      </c>
      <c r="I1117" s="141">
        <v>78</v>
      </c>
      <c r="J1117" s="141">
        <v>1</v>
      </c>
      <c r="K1117" s="141">
        <v>22</v>
      </c>
      <c r="L1117" s="141">
        <v>3</v>
      </c>
      <c r="M1117" s="141">
        <v>0</v>
      </c>
      <c r="N1117" s="141">
        <v>7</v>
      </c>
      <c r="O1117" s="141">
        <v>246</v>
      </c>
      <c r="P1117" s="141">
        <v>587</v>
      </c>
      <c r="Q1117" s="142">
        <f t="shared" si="38"/>
        <v>0.4190800681431005</v>
      </c>
    </row>
    <row r="1118" spans="1:17" s="30" customFormat="1" ht="14.85" customHeight="1" x14ac:dyDescent="0.25">
      <c r="A1118" s="71">
        <v>790</v>
      </c>
      <c r="B1118" s="72">
        <v>1407</v>
      </c>
      <c r="C1118" s="73" t="s">
        <v>128</v>
      </c>
      <c r="D1118" s="134">
        <f t="shared" si="39"/>
        <v>2</v>
      </c>
      <c r="E1118" s="135">
        <v>74</v>
      </c>
      <c r="F1118" s="135">
        <v>22</v>
      </c>
      <c r="G1118" s="135">
        <v>5</v>
      </c>
      <c r="H1118" s="135">
        <v>37</v>
      </c>
      <c r="I1118" s="135">
        <v>76</v>
      </c>
      <c r="J1118" s="135">
        <v>5</v>
      </c>
      <c r="K1118" s="135">
        <v>22</v>
      </c>
      <c r="L1118" s="135">
        <v>6</v>
      </c>
      <c r="M1118" s="135">
        <v>0</v>
      </c>
      <c r="N1118" s="135">
        <v>5</v>
      </c>
      <c r="O1118" s="135">
        <v>252</v>
      </c>
      <c r="P1118" s="135">
        <v>587</v>
      </c>
      <c r="Q1118" s="136">
        <f t="shared" si="38"/>
        <v>0.4293015332197615</v>
      </c>
    </row>
    <row r="1119" spans="1:17" s="30" customFormat="1" ht="14.85" customHeight="1" x14ac:dyDescent="0.25">
      <c r="A1119" s="59" t="s">
        <v>260</v>
      </c>
      <c r="B1119" s="60">
        <v>1407</v>
      </c>
      <c r="C1119" s="61" t="s">
        <v>11</v>
      </c>
      <c r="D1119" s="137">
        <f t="shared" si="39"/>
        <v>1</v>
      </c>
      <c r="E1119" s="138">
        <v>153</v>
      </c>
      <c r="F1119" s="138">
        <v>46</v>
      </c>
      <c r="G1119" s="138">
        <v>12</v>
      </c>
      <c r="H1119" s="138">
        <v>62</v>
      </c>
      <c r="I1119" s="138">
        <v>154</v>
      </c>
      <c r="J1119" s="138">
        <v>6</v>
      </c>
      <c r="K1119" s="138">
        <v>44</v>
      </c>
      <c r="L1119" s="138">
        <v>9</v>
      </c>
      <c r="M1119" s="138">
        <v>0</v>
      </c>
      <c r="N1119" s="138">
        <v>12</v>
      </c>
      <c r="O1119" s="138">
        <v>498</v>
      </c>
      <c r="P1119" s="138">
        <v>1174</v>
      </c>
      <c r="Q1119" s="139">
        <f t="shared" si="38"/>
        <v>0.424190800681431</v>
      </c>
    </row>
    <row r="1120" spans="1:17" s="30" customFormat="1" ht="14.85" customHeight="1" x14ac:dyDescent="0.25">
      <c r="A1120" s="71">
        <v>791</v>
      </c>
      <c r="B1120" s="72">
        <v>1408</v>
      </c>
      <c r="C1120" s="73" t="s">
        <v>126</v>
      </c>
      <c r="D1120" s="134">
        <f t="shared" si="39"/>
        <v>49</v>
      </c>
      <c r="E1120" s="135">
        <v>118</v>
      </c>
      <c r="F1120" s="135">
        <v>19</v>
      </c>
      <c r="G1120" s="135">
        <v>9</v>
      </c>
      <c r="H1120" s="135">
        <v>21</v>
      </c>
      <c r="I1120" s="135">
        <v>69</v>
      </c>
      <c r="J1120" s="135">
        <v>0</v>
      </c>
      <c r="K1120" s="135">
        <v>36</v>
      </c>
      <c r="L1120" s="135">
        <v>11</v>
      </c>
      <c r="M1120" s="135">
        <v>1</v>
      </c>
      <c r="N1120" s="135">
        <v>6</v>
      </c>
      <c r="O1120" s="135">
        <v>290</v>
      </c>
      <c r="P1120" s="135">
        <v>734</v>
      </c>
      <c r="Q1120" s="136">
        <f t="shared" si="38"/>
        <v>0.39509536784741145</v>
      </c>
    </row>
    <row r="1121" spans="1:17" s="30" customFormat="1" ht="14.85" customHeight="1" x14ac:dyDescent="0.25">
      <c r="A1121" s="59" t="s">
        <v>260</v>
      </c>
      <c r="B1121" s="60">
        <v>1408</v>
      </c>
      <c r="C1121" s="61" t="s">
        <v>9</v>
      </c>
      <c r="D1121" s="137">
        <f t="shared" si="39"/>
        <v>49</v>
      </c>
      <c r="E1121" s="138">
        <v>118</v>
      </c>
      <c r="F1121" s="138">
        <v>19</v>
      </c>
      <c r="G1121" s="138">
        <v>9</v>
      </c>
      <c r="H1121" s="138">
        <v>21</v>
      </c>
      <c r="I1121" s="138">
        <v>69</v>
      </c>
      <c r="J1121" s="138">
        <v>0</v>
      </c>
      <c r="K1121" s="138">
        <v>36</v>
      </c>
      <c r="L1121" s="138">
        <v>11</v>
      </c>
      <c r="M1121" s="138">
        <v>1</v>
      </c>
      <c r="N1121" s="138">
        <v>6</v>
      </c>
      <c r="O1121" s="138">
        <v>290</v>
      </c>
      <c r="P1121" s="138">
        <v>734</v>
      </c>
      <c r="Q1121" s="139">
        <f t="shared" si="38"/>
        <v>0.39509536784741145</v>
      </c>
    </row>
    <row r="1122" spans="1:17" s="30" customFormat="1" ht="14.85" customHeight="1" x14ac:dyDescent="0.25">
      <c r="A1122" s="71">
        <v>792</v>
      </c>
      <c r="B1122" s="72">
        <v>1409</v>
      </c>
      <c r="C1122" s="73" t="s">
        <v>126</v>
      </c>
      <c r="D1122" s="134">
        <f t="shared" si="39"/>
        <v>31</v>
      </c>
      <c r="E1122" s="135">
        <v>101</v>
      </c>
      <c r="F1122" s="135">
        <v>16</v>
      </c>
      <c r="G1122" s="135">
        <v>4</v>
      </c>
      <c r="H1122" s="135">
        <v>33</v>
      </c>
      <c r="I1122" s="135">
        <v>70</v>
      </c>
      <c r="J1122" s="135">
        <v>0</v>
      </c>
      <c r="K1122" s="135">
        <v>12</v>
      </c>
      <c r="L1122" s="135">
        <v>6</v>
      </c>
      <c r="M1122" s="135">
        <v>0</v>
      </c>
      <c r="N1122" s="135">
        <v>4</v>
      </c>
      <c r="O1122" s="135">
        <v>246</v>
      </c>
      <c r="P1122" s="135">
        <v>606</v>
      </c>
      <c r="Q1122" s="136">
        <f t="shared" si="38"/>
        <v>0.40594059405940597</v>
      </c>
    </row>
    <row r="1123" spans="1:17" s="30" customFormat="1" ht="14.85" customHeight="1" x14ac:dyDescent="0.25">
      <c r="A1123" s="65">
        <v>793</v>
      </c>
      <c r="B1123" s="66">
        <v>1409</v>
      </c>
      <c r="C1123" s="67" t="s">
        <v>128</v>
      </c>
      <c r="D1123" s="140">
        <f t="shared" si="39"/>
        <v>9</v>
      </c>
      <c r="E1123" s="141">
        <v>86</v>
      </c>
      <c r="F1123" s="141">
        <v>17</v>
      </c>
      <c r="G1123" s="141">
        <v>11</v>
      </c>
      <c r="H1123" s="141">
        <v>23</v>
      </c>
      <c r="I1123" s="141">
        <v>77</v>
      </c>
      <c r="J1123" s="141">
        <v>1</v>
      </c>
      <c r="K1123" s="141">
        <v>17</v>
      </c>
      <c r="L1123" s="141">
        <v>8</v>
      </c>
      <c r="M1123" s="141">
        <v>0</v>
      </c>
      <c r="N1123" s="141">
        <v>3</v>
      </c>
      <c r="O1123" s="141">
        <v>243</v>
      </c>
      <c r="P1123" s="141">
        <v>605</v>
      </c>
      <c r="Q1123" s="142">
        <f t="shared" si="38"/>
        <v>0.40165289256198344</v>
      </c>
    </row>
    <row r="1124" spans="1:17" s="30" customFormat="1" ht="14.85" customHeight="1" x14ac:dyDescent="0.25">
      <c r="A1124" s="59" t="s">
        <v>260</v>
      </c>
      <c r="B1124" s="60">
        <v>1409</v>
      </c>
      <c r="C1124" s="61" t="s">
        <v>11</v>
      </c>
      <c r="D1124" s="137">
        <f t="shared" si="39"/>
        <v>40</v>
      </c>
      <c r="E1124" s="138">
        <v>187</v>
      </c>
      <c r="F1124" s="138">
        <v>33</v>
      </c>
      <c r="G1124" s="138">
        <v>15</v>
      </c>
      <c r="H1124" s="138">
        <v>56</v>
      </c>
      <c r="I1124" s="138">
        <v>147</v>
      </c>
      <c r="J1124" s="138">
        <v>1</v>
      </c>
      <c r="K1124" s="138">
        <v>29</v>
      </c>
      <c r="L1124" s="138">
        <v>14</v>
      </c>
      <c r="M1124" s="138">
        <v>0</v>
      </c>
      <c r="N1124" s="138">
        <v>7</v>
      </c>
      <c r="O1124" s="138">
        <v>489</v>
      </c>
      <c r="P1124" s="138">
        <v>1211</v>
      </c>
      <c r="Q1124" s="139">
        <f t="shared" si="38"/>
        <v>0.40379851362510322</v>
      </c>
    </row>
    <row r="1125" spans="1:17" s="30" customFormat="1" ht="14.85" customHeight="1" x14ac:dyDescent="0.25">
      <c r="A1125" s="65">
        <v>794</v>
      </c>
      <c r="B1125" s="66">
        <v>1410</v>
      </c>
      <c r="C1125" s="67" t="s">
        <v>126</v>
      </c>
      <c r="D1125" s="140">
        <f t="shared" si="39"/>
        <v>3</v>
      </c>
      <c r="E1125" s="141">
        <v>43</v>
      </c>
      <c r="F1125" s="141">
        <v>15</v>
      </c>
      <c r="G1125" s="141">
        <v>9</v>
      </c>
      <c r="H1125" s="141">
        <v>19</v>
      </c>
      <c r="I1125" s="141">
        <v>46</v>
      </c>
      <c r="J1125" s="141">
        <v>0</v>
      </c>
      <c r="K1125" s="141">
        <v>23</v>
      </c>
      <c r="L1125" s="141">
        <v>7</v>
      </c>
      <c r="M1125" s="141">
        <v>0</v>
      </c>
      <c r="N1125" s="141">
        <v>5</v>
      </c>
      <c r="O1125" s="141">
        <v>167</v>
      </c>
      <c r="P1125" s="141">
        <v>411</v>
      </c>
      <c r="Q1125" s="142">
        <f t="shared" ref="Q1125:Q1141" si="40">O1125/P1125</f>
        <v>0.40632603406326034</v>
      </c>
    </row>
    <row r="1126" spans="1:17" s="30" customFormat="1" ht="14.85" customHeight="1" x14ac:dyDescent="0.25">
      <c r="A1126" s="71">
        <v>795</v>
      </c>
      <c r="B1126" s="72">
        <v>1410</v>
      </c>
      <c r="C1126" s="73" t="s">
        <v>128</v>
      </c>
      <c r="D1126" s="134">
        <f t="shared" si="39"/>
        <v>4</v>
      </c>
      <c r="E1126" s="135">
        <v>41</v>
      </c>
      <c r="F1126" s="135">
        <v>31</v>
      </c>
      <c r="G1126" s="135">
        <v>5</v>
      </c>
      <c r="H1126" s="135">
        <v>16</v>
      </c>
      <c r="I1126" s="135">
        <v>45</v>
      </c>
      <c r="J1126" s="135">
        <v>0</v>
      </c>
      <c r="K1126" s="135">
        <v>14</v>
      </c>
      <c r="L1126" s="135">
        <v>2</v>
      </c>
      <c r="M1126" s="135">
        <v>0</v>
      </c>
      <c r="N1126" s="135">
        <v>2</v>
      </c>
      <c r="O1126" s="135">
        <v>156</v>
      </c>
      <c r="P1126" s="135">
        <v>410</v>
      </c>
      <c r="Q1126" s="136">
        <f t="shared" si="40"/>
        <v>0.38048780487804879</v>
      </c>
    </row>
    <row r="1127" spans="1:17" s="30" customFormat="1" ht="14.85" customHeight="1" x14ac:dyDescent="0.25">
      <c r="A1127" s="59" t="s">
        <v>260</v>
      </c>
      <c r="B1127" s="60">
        <v>1410</v>
      </c>
      <c r="C1127" s="61" t="s">
        <v>11</v>
      </c>
      <c r="D1127" s="137">
        <f t="shared" si="39"/>
        <v>7</v>
      </c>
      <c r="E1127" s="138">
        <v>84</v>
      </c>
      <c r="F1127" s="138">
        <v>46</v>
      </c>
      <c r="G1127" s="138">
        <v>14</v>
      </c>
      <c r="H1127" s="138">
        <v>35</v>
      </c>
      <c r="I1127" s="138">
        <v>91</v>
      </c>
      <c r="J1127" s="138">
        <v>0</v>
      </c>
      <c r="K1127" s="138">
        <v>37</v>
      </c>
      <c r="L1127" s="138">
        <v>9</v>
      </c>
      <c r="M1127" s="138">
        <v>0</v>
      </c>
      <c r="N1127" s="138">
        <v>7</v>
      </c>
      <c r="O1127" s="138">
        <v>323</v>
      </c>
      <c r="P1127" s="138">
        <v>821</v>
      </c>
      <c r="Q1127" s="139">
        <f t="shared" si="40"/>
        <v>0.39342265529841658</v>
      </c>
    </row>
    <row r="1128" spans="1:17" s="30" customFormat="1" ht="14.85" customHeight="1" x14ac:dyDescent="0.25">
      <c r="A1128" s="71">
        <v>796</v>
      </c>
      <c r="B1128" s="72">
        <v>1411</v>
      </c>
      <c r="C1128" s="73" t="s">
        <v>126</v>
      </c>
      <c r="D1128" s="134">
        <f t="shared" si="39"/>
        <v>18</v>
      </c>
      <c r="E1128" s="135">
        <v>47</v>
      </c>
      <c r="F1128" s="135">
        <v>13</v>
      </c>
      <c r="G1128" s="135">
        <v>5</v>
      </c>
      <c r="H1128" s="135">
        <v>16</v>
      </c>
      <c r="I1128" s="135">
        <v>29</v>
      </c>
      <c r="J1128" s="135">
        <v>0</v>
      </c>
      <c r="K1128" s="135">
        <v>17</v>
      </c>
      <c r="L1128" s="135">
        <v>7</v>
      </c>
      <c r="M1128" s="135">
        <v>1</v>
      </c>
      <c r="N1128" s="135">
        <v>4</v>
      </c>
      <c r="O1128" s="135">
        <v>139</v>
      </c>
      <c r="P1128" s="135">
        <v>444</v>
      </c>
      <c r="Q1128" s="136">
        <f t="shared" si="40"/>
        <v>0.31306306306306309</v>
      </c>
    </row>
    <row r="1129" spans="1:17" s="30" customFormat="1" ht="14.85" customHeight="1" x14ac:dyDescent="0.25">
      <c r="A1129" s="65">
        <v>797</v>
      </c>
      <c r="B1129" s="66">
        <v>1411</v>
      </c>
      <c r="C1129" s="67" t="s">
        <v>128</v>
      </c>
      <c r="D1129" s="140">
        <f t="shared" si="39"/>
        <v>10</v>
      </c>
      <c r="E1129" s="141">
        <v>43</v>
      </c>
      <c r="F1129" s="141">
        <v>21</v>
      </c>
      <c r="G1129" s="141">
        <v>5</v>
      </c>
      <c r="H1129" s="141">
        <v>18</v>
      </c>
      <c r="I1129" s="141">
        <v>53</v>
      </c>
      <c r="J1129" s="141">
        <v>2</v>
      </c>
      <c r="K1129" s="141">
        <v>10</v>
      </c>
      <c r="L1129" s="141">
        <v>3</v>
      </c>
      <c r="M1129" s="141">
        <v>0</v>
      </c>
      <c r="N1129" s="141">
        <v>5</v>
      </c>
      <c r="O1129" s="141">
        <v>160</v>
      </c>
      <c r="P1129" s="141">
        <v>443</v>
      </c>
      <c r="Q1129" s="142">
        <f t="shared" si="40"/>
        <v>0.36117381489841988</v>
      </c>
    </row>
    <row r="1130" spans="1:17" s="30" customFormat="1" ht="14.85" customHeight="1" x14ac:dyDescent="0.25">
      <c r="A1130" s="59" t="s">
        <v>260</v>
      </c>
      <c r="B1130" s="60">
        <v>1411</v>
      </c>
      <c r="C1130" s="61" t="s">
        <v>11</v>
      </c>
      <c r="D1130" s="137">
        <f t="shared" si="39"/>
        <v>8</v>
      </c>
      <c r="E1130" s="138">
        <v>90</v>
      </c>
      <c r="F1130" s="138">
        <v>34</v>
      </c>
      <c r="G1130" s="138">
        <v>10</v>
      </c>
      <c r="H1130" s="138">
        <v>34</v>
      </c>
      <c r="I1130" s="138">
        <v>82</v>
      </c>
      <c r="J1130" s="138">
        <v>2</v>
      </c>
      <c r="K1130" s="138">
        <v>27</v>
      </c>
      <c r="L1130" s="138">
        <v>10</v>
      </c>
      <c r="M1130" s="138">
        <v>1</v>
      </c>
      <c r="N1130" s="138">
        <v>9</v>
      </c>
      <c r="O1130" s="138">
        <v>299</v>
      </c>
      <c r="P1130" s="138">
        <v>887</v>
      </c>
      <c r="Q1130" s="139">
        <f t="shared" si="40"/>
        <v>0.33709131905298761</v>
      </c>
    </row>
    <row r="1131" spans="1:17" s="30" customFormat="1" ht="14.85" customHeight="1" x14ac:dyDescent="0.25">
      <c r="A1131" s="65">
        <v>798</v>
      </c>
      <c r="B1131" s="66">
        <v>1412</v>
      </c>
      <c r="C1131" s="67" t="s">
        <v>126</v>
      </c>
      <c r="D1131" s="140">
        <f t="shared" si="39"/>
        <v>18</v>
      </c>
      <c r="E1131" s="141">
        <v>55</v>
      </c>
      <c r="F1131" s="141">
        <v>22</v>
      </c>
      <c r="G1131" s="141">
        <v>2</v>
      </c>
      <c r="H1131" s="141">
        <v>24</v>
      </c>
      <c r="I1131" s="141">
        <v>37</v>
      </c>
      <c r="J1131" s="141">
        <v>0</v>
      </c>
      <c r="K1131" s="141">
        <v>10</v>
      </c>
      <c r="L1131" s="141">
        <v>4</v>
      </c>
      <c r="M1131" s="141">
        <v>0</v>
      </c>
      <c r="N1131" s="141">
        <v>9</v>
      </c>
      <c r="O1131" s="141">
        <v>163</v>
      </c>
      <c r="P1131" s="141">
        <v>502</v>
      </c>
      <c r="Q1131" s="142">
        <f t="shared" si="40"/>
        <v>0.3247011952191235</v>
      </c>
    </row>
    <row r="1132" spans="1:17" s="30" customFormat="1" ht="14.85" customHeight="1" x14ac:dyDescent="0.25">
      <c r="A1132" s="71">
        <v>799</v>
      </c>
      <c r="B1132" s="72">
        <v>1412</v>
      </c>
      <c r="C1132" s="73" t="s">
        <v>128</v>
      </c>
      <c r="D1132" s="134">
        <f t="shared" si="39"/>
        <v>4</v>
      </c>
      <c r="E1132" s="135">
        <v>43</v>
      </c>
      <c r="F1132" s="135">
        <v>15</v>
      </c>
      <c r="G1132" s="135">
        <v>2</v>
      </c>
      <c r="H1132" s="135">
        <v>20</v>
      </c>
      <c r="I1132" s="135">
        <v>39</v>
      </c>
      <c r="J1132" s="135">
        <v>0</v>
      </c>
      <c r="K1132" s="135">
        <v>10</v>
      </c>
      <c r="L1132" s="135">
        <v>4</v>
      </c>
      <c r="M1132" s="135">
        <v>0</v>
      </c>
      <c r="N1132" s="135">
        <v>3</v>
      </c>
      <c r="O1132" s="135">
        <v>136</v>
      </c>
      <c r="P1132" s="135">
        <v>501</v>
      </c>
      <c r="Q1132" s="136">
        <f t="shared" si="40"/>
        <v>0.27145708582834333</v>
      </c>
    </row>
    <row r="1133" spans="1:17" s="30" customFormat="1" ht="14.85" customHeight="1" x14ac:dyDescent="0.25">
      <c r="A1133" s="65">
        <v>800</v>
      </c>
      <c r="B1133" s="66">
        <v>1412</v>
      </c>
      <c r="C1133" s="67" t="s">
        <v>129</v>
      </c>
      <c r="D1133" s="140">
        <f t="shared" si="39"/>
        <v>2</v>
      </c>
      <c r="E1133" s="141">
        <v>40</v>
      </c>
      <c r="F1133" s="141">
        <v>30</v>
      </c>
      <c r="G1133" s="141">
        <v>0</v>
      </c>
      <c r="H1133" s="141">
        <v>18</v>
      </c>
      <c r="I1133" s="141">
        <v>42</v>
      </c>
      <c r="J1133" s="141">
        <v>0</v>
      </c>
      <c r="K1133" s="141">
        <v>16</v>
      </c>
      <c r="L1133" s="141">
        <v>2</v>
      </c>
      <c r="M1133" s="141">
        <v>0</v>
      </c>
      <c r="N1133" s="141">
        <v>1</v>
      </c>
      <c r="O1133" s="141">
        <v>149</v>
      </c>
      <c r="P1133" s="141">
        <v>501</v>
      </c>
      <c r="Q1133" s="142">
        <f t="shared" si="40"/>
        <v>0.29740518962075846</v>
      </c>
    </row>
    <row r="1134" spans="1:17" s="30" customFormat="1" ht="14.85" customHeight="1" x14ac:dyDescent="0.25">
      <c r="A1134" s="59" t="s">
        <v>260</v>
      </c>
      <c r="B1134" s="60">
        <v>1412</v>
      </c>
      <c r="C1134" s="61" t="s">
        <v>12</v>
      </c>
      <c r="D1134" s="137">
        <f t="shared" si="39"/>
        <v>20</v>
      </c>
      <c r="E1134" s="138">
        <v>138</v>
      </c>
      <c r="F1134" s="138">
        <v>67</v>
      </c>
      <c r="G1134" s="138">
        <v>4</v>
      </c>
      <c r="H1134" s="138">
        <v>62</v>
      </c>
      <c r="I1134" s="138">
        <v>118</v>
      </c>
      <c r="J1134" s="138">
        <v>0</v>
      </c>
      <c r="K1134" s="138">
        <v>36</v>
      </c>
      <c r="L1134" s="138">
        <v>10</v>
      </c>
      <c r="M1134" s="138">
        <v>0</v>
      </c>
      <c r="N1134" s="138">
        <v>13</v>
      </c>
      <c r="O1134" s="138">
        <v>448</v>
      </c>
      <c r="P1134" s="138">
        <v>1504</v>
      </c>
      <c r="Q1134" s="139">
        <f t="shared" si="40"/>
        <v>0.2978723404255319</v>
      </c>
    </row>
    <row r="1135" spans="1:17" s="30" customFormat="1" ht="14.85" customHeight="1" x14ac:dyDescent="0.25">
      <c r="A1135" s="65">
        <v>801</v>
      </c>
      <c r="B1135" s="66">
        <v>1413</v>
      </c>
      <c r="C1135" s="67" t="s">
        <v>126</v>
      </c>
      <c r="D1135" s="140">
        <f t="shared" si="39"/>
        <v>7</v>
      </c>
      <c r="E1135" s="141">
        <v>75</v>
      </c>
      <c r="F1135" s="141">
        <v>19</v>
      </c>
      <c r="G1135" s="141">
        <v>7</v>
      </c>
      <c r="H1135" s="141">
        <v>22</v>
      </c>
      <c r="I1135" s="141">
        <v>68</v>
      </c>
      <c r="J1135" s="141">
        <v>1</v>
      </c>
      <c r="K1135" s="141">
        <v>13</v>
      </c>
      <c r="L1135" s="141">
        <v>3</v>
      </c>
      <c r="M1135" s="141">
        <v>0</v>
      </c>
      <c r="N1135" s="141">
        <v>6</v>
      </c>
      <c r="O1135" s="141">
        <v>214</v>
      </c>
      <c r="P1135" s="141">
        <v>507</v>
      </c>
      <c r="Q1135" s="142">
        <f t="shared" si="40"/>
        <v>0.42209072978303747</v>
      </c>
    </row>
    <row r="1136" spans="1:17" s="30" customFormat="1" ht="14.85" customHeight="1" x14ac:dyDescent="0.25">
      <c r="A1136" s="71">
        <v>802</v>
      </c>
      <c r="B1136" s="72">
        <v>1413</v>
      </c>
      <c r="C1136" s="73" t="s">
        <v>128</v>
      </c>
      <c r="D1136" s="134">
        <f t="shared" si="39"/>
        <v>13</v>
      </c>
      <c r="E1136" s="135">
        <v>49</v>
      </c>
      <c r="F1136" s="135">
        <v>16</v>
      </c>
      <c r="G1136" s="135">
        <v>7</v>
      </c>
      <c r="H1136" s="135">
        <v>19</v>
      </c>
      <c r="I1136" s="135">
        <v>62</v>
      </c>
      <c r="J1136" s="135">
        <v>1</v>
      </c>
      <c r="K1136" s="135">
        <v>14</v>
      </c>
      <c r="L1136" s="135">
        <v>0</v>
      </c>
      <c r="M1136" s="135">
        <v>0</v>
      </c>
      <c r="N1136" s="135">
        <v>6</v>
      </c>
      <c r="O1136" s="135">
        <v>174</v>
      </c>
      <c r="P1136" s="135">
        <v>506</v>
      </c>
      <c r="Q1136" s="136">
        <f t="shared" si="40"/>
        <v>0.34387351778656128</v>
      </c>
    </row>
    <row r="1137" spans="1:17" s="30" customFormat="1" ht="14.85" customHeight="1" x14ac:dyDescent="0.25">
      <c r="A1137" s="59" t="s">
        <v>260</v>
      </c>
      <c r="B1137" s="60">
        <v>1413</v>
      </c>
      <c r="C1137" s="61" t="s">
        <v>11</v>
      </c>
      <c r="D1137" s="137">
        <f t="shared" si="39"/>
        <v>6</v>
      </c>
      <c r="E1137" s="138">
        <v>124</v>
      </c>
      <c r="F1137" s="138">
        <v>35</v>
      </c>
      <c r="G1137" s="138">
        <v>14</v>
      </c>
      <c r="H1137" s="138">
        <v>41</v>
      </c>
      <c r="I1137" s="138">
        <v>130</v>
      </c>
      <c r="J1137" s="138">
        <v>2</v>
      </c>
      <c r="K1137" s="138">
        <v>27</v>
      </c>
      <c r="L1137" s="138">
        <v>3</v>
      </c>
      <c r="M1137" s="138">
        <v>0</v>
      </c>
      <c r="N1137" s="138">
        <v>12</v>
      </c>
      <c r="O1137" s="138">
        <v>388</v>
      </c>
      <c r="P1137" s="138">
        <v>1013</v>
      </c>
      <c r="Q1137" s="139">
        <f t="shared" si="40"/>
        <v>0.38302073050345509</v>
      </c>
    </row>
    <row r="1138" spans="1:17" s="30" customFormat="1" ht="14.85" customHeight="1" x14ac:dyDescent="0.25">
      <c r="A1138" s="71">
        <v>803</v>
      </c>
      <c r="B1138" s="72">
        <v>1414</v>
      </c>
      <c r="C1138" s="73" t="s">
        <v>126</v>
      </c>
      <c r="D1138" s="134">
        <f t="shared" si="39"/>
        <v>18</v>
      </c>
      <c r="E1138" s="135">
        <v>77</v>
      </c>
      <c r="F1138" s="135">
        <v>26</v>
      </c>
      <c r="G1138" s="135">
        <v>12</v>
      </c>
      <c r="H1138" s="135">
        <v>35</v>
      </c>
      <c r="I1138" s="135">
        <v>95</v>
      </c>
      <c r="J1138" s="135">
        <v>2</v>
      </c>
      <c r="K1138" s="135">
        <v>29</v>
      </c>
      <c r="L1138" s="135">
        <v>5</v>
      </c>
      <c r="M1138" s="135">
        <v>0</v>
      </c>
      <c r="N1138" s="135">
        <v>0</v>
      </c>
      <c r="O1138" s="135">
        <v>281</v>
      </c>
      <c r="P1138" s="135">
        <v>690</v>
      </c>
      <c r="Q1138" s="136">
        <f t="shared" si="40"/>
        <v>0.4072463768115942</v>
      </c>
    </row>
    <row r="1139" spans="1:17" s="30" customFormat="1" ht="14.85" customHeight="1" x14ac:dyDescent="0.25">
      <c r="A1139" s="59" t="s">
        <v>260</v>
      </c>
      <c r="B1139" s="60">
        <v>1414</v>
      </c>
      <c r="C1139" s="61" t="s">
        <v>9</v>
      </c>
      <c r="D1139" s="137">
        <f t="shared" si="39"/>
        <v>18</v>
      </c>
      <c r="E1139" s="138">
        <v>77</v>
      </c>
      <c r="F1139" s="138">
        <v>26</v>
      </c>
      <c r="G1139" s="138">
        <v>12</v>
      </c>
      <c r="H1139" s="138">
        <v>35</v>
      </c>
      <c r="I1139" s="138">
        <v>95</v>
      </c>
      <c r="J1139" s="138">
        <v>2</v>
      </c>
      <c r="K1139" s="138">
        <v>29</v>
      </c>
      <c r="L1139" s="138">
        <v>5</v>
      </c>
      <c r="M1139" s="138">
        <v>0</v>
      </c>
      <c r="N1139" s="138">
        <v>0</v>
      </c>
      <c r="O1139" s="138">
        <v>281</v>
      </c>
      <c r="P1139" s="138">
        <v>690</v>
      </c>
      <c r="Q1139" s="139">
        <f t="shared" si="40"/>
        <v>0.4072463768115942</v>
      </c>
    </row>
    <row r="1140" spans="1:17" s="30" customFormat="1" ht="14.85" customHeight="1" x14ac:dyDescent="0.25">
      <c r="A1140" s="71">
        <v>804</v>
      </c>
      <c r="B1140" s="72">
        <v>1415</v>
      </c>
      <c r="C1140" s="73" t="s">
        <v>126</v>
      </c>
      <c r="D1140" s="134">
        <f t="shared" si="39"/>
        <v>34</v>
      </c>
      <c r="E1140" s="135">
        <v>32</v>
      </c>
      <c r="F1140" s="135">
        <v>37</v>
      </c>
      <c r="G1140" s="135">
        <v>4</v>
      </c>
      <c r="H1140" s="135">
        <v>11</v>
      </c>
      <c r="I1140" s="135">
        <v>71</v>
      </c>
      <c r="J1140" s="135">
        <v>2</v>
      </c>
      <c r="K1140" s="135">
        <v>9</v>
      </c>
      <c r="L1140" s="135">
        <v>6</v>
      </c>
      <c r="M1140" s="135">
        <v>0</v>
      </c>
      <c r="N1140" s="135">
        <v>10</v>
      </c>
      <c r="O1140" s="135">
        <v>182</v>
      </c>
      <c r="P1140" s="135">
        <v>522</v>
      </c>
      <c r="Q1140" s="136">
        <f t="shared" si="40"/>
        <v>0.34865900383141762</v>
      </c>
    </row>
    <row r="1141" spans="1:17" s="30" customFormat="1" ht="14.85" customHeight="1" x14ac:dyDescent="0.25">
      <c r="A1141" s="77" t="s">
        <v>260</v>
      </c>
      <c r="B1141" s="78">
        <v>1415</v>
      </c>
      <c r="C1141" s="79" t="s">
        <v>9</v>
      </c>
      <c r="D1141" s="152">
        <f t="shared" si="39"/>
        <v>34</v>
      </c>
      <c r="E1141" s="145">
        <v>32</v>
      </c>
      <c r="F1141" s="145">
        <v>37</v>
      </c>
      <c r="G1141" s="145">
        <v>4</v>
      </c>
      <c r="H1141" s="145">
        <v>11</v>
      </c>
      <c r="I1141" s="145">
        <v>71</v>
      </c>
      <c r="J1141" s="145">
        <v>2</v>
      </c>
      <c r="K1141" s="145">
        <v>9</v>
      </c>
      <c r="L1141" s="145">
        <v>6</v>
      </c>
      <c r="M1141" s="145">
        <v>0</v>
      </c>
      <c r="N1141" s="145">
        <v>10</v>
      </c>
      <c r="O1141" s="145">
        <v>182</v>
      </c>
      <c r="P1141" s="145">
        <v>522</v>
      </c>
      <c r="Q1141" s="146">
        <f t="shared" si="40"/>
        <v>0.34865900383141762</v>
      </c>
    </row>
    <row r="1142" spans="1:17" ht="12" customHeight="1" x14ac:dyDescent="0.25">
      <c r="B1142" s="2"/>
      <c r="C1142" s="2"/>
      <c r="D1142" s="2"/>
    </row>
    <row r="1143" spans="1:17" ht="18" customHeight="1" x14ac:dyDescent="0.3">
      <c r="A1143" s="427" t="s">
        <v>43</v>
      </c>
      <c r="B1143" s="405"/>
      <c r="C1143" s="406"/>
      <c r="D1143" s="402" t="s">
        <v>35</v>
      </c>
      <c r="E1143" s="437" t="s">
        <v>237</v>
      </c>
      <c r="F1143" s="437"/>
      <c r="G1143" s="437"/>
      <c r="H1143" s="437"/>
      <c r="I1143" s="437"/>
      <c r="J1143" s="437"/>
      <c r="K1143" s="437"/>
      <c r="L1143" s="437"/>
      <c r="M1143" s="437"/>
      <c r="N1143" s="438"/>
      <c r="O1143" s="407" t="s">
        <v>39</v>
      </c>
      <c r="P1143" s="407" t="s">
        <v>211</v>
      </c>
      <c r="Q1143" s="366" t="s">
        <v>33</v>
      </c>
    </row>
    <row r="1144" spans="1:17" ht="15.75" customHeight="1" x14ac:dyDescent="0.25">
      <c r="A1144" s="431" t="s">
        <v>123</v>
      </c>
      <c r="B1144" s="425" t="s">
        <v>25</v>
      </c>
      <c r="C1144" s="425" t="s">
        <v>26</v>
      </c>
      <c r="D1144" s="360"/>
      <c r="E1144" s="14"/>
      <c r="F1144" s="35"/>
      <c r="G1144" s="7"/>
      <c r="H1144" s="35"/>
      <c r="I1144" s="7"/>
      <c r="J1144" s="7"/>
      <c r="K1144" s="7"/>
      <c r="L1144" s="35"/>
      <c r="M1144" s="43"/>
      <c r="N1144" s="96"/>
      <c r="O1144" s="408"/>
      <c r="P1144" s="408"/>
      <c r="Q1144" s="367"/>
    </row>
    <row r="1145" spans="1:17" ht="15.75" x14ac:dyDescent="0.25">
      <c r="A1145" s="432"/>
      <c r="B1145" s="360"/>
      <c r="C1145" s="360"/>
      <c r="D1145" s="360"/>
      <c r="E1145" s="14"/>
      <c r="F1145" s="35"/>
      <c r="G1145" s="7"/>
      <c r="H1145" s="35"/>
      <c r="I1145" s="7"/>
      <c r="J1145" s="7"/>
      <c r="K1145" s="7"/>
      <c r="L1145" s="35"/>
      <c r="M1145" s="7"/>
      <c r="N1145" s="12"/>
      <c r="O1145" s="408"/>
      <c r="P1145" s="408"/>
      <c r="Q1145" s="367"/>
    </row>
    <row r="1146" spans="1:17" ht="15.75" x14ac:dyDescent="0.25">
      <c r="A1146" s="432"/>
      <c r="B1146" s="360"/>
      <c r="C1146" s="360"/>
      <c r="D1146" s="360"/>
      <c r="E1146" s="15"/>
      <c r="F1146" s="35"/>
      <c r="G1146" s="8"/>
      <c r="H1146" s="35"/>
      <c r="I1146" s="8"/>
      <c r="J1146" s="8"/>
      <c r="K1146" s="8"/>
      <c r="L1146" s="35"/>
      <c r="M1146" s="8"/>
      <c r="N1146" s="13"/>
      <c r="O1146" s="408"/>
      <c r="P1146" s="408"/>
      <c r="Q1146" s="367"/>
    </row>
    <row r="1147" spans="1:17" ht="18" customHeight="1" x14ac:dyDescent="0.25">
      <c r="A1147" s="433"/>
      <c r="B1147" s="360"/>
      <c r="C1147" s="426"/>
      <c r="D1147" s="360"/>
      <c r="E1147" s="301" t="s">
        <v>0</v>
      </c>
      <c r="F1147" s="302" t="s">
        <v>1</v>
      </c>
      <c r="G1147" s="302" t="s">
        <v>3</v>
      </c>
      <c r="H1147" s="302" t="s">
        <v>4</v>
      </c>
      <c r="I1147" s="302" t="s">
        <v>5</v>
      </c>
      <c r="J1147" s="302" t="s">
        <v>6</v>
      </c>
      <c r="K1147" s="302" t="s">
        <v>7</v>
      </c>
      <c r="L1147" s="302" t="s">
        <v>210</v>
      </c>
      <c r="M1147" s="294" t="s">
        <v>32</v>
      </c>
      <c r="N1147" s="295" t="s">
        <v>40</v>
      </c>
      <c r="O1147" s="409"/>
      <c r="P1147" s="409"/>
      <c r="Q1147" s="368"/>
    </row>
    <row r="1148" spans="1:17" s="30" customFormat="1" ht="18" customHeight="1" x14ac:dyDescent="0.25">
      <c r="A1148" s="434" t="s">
        <v>260</v>
      </c>
      <c r="B1148" s="428">
        <v>329</v>
      </c>
      <c r="C1148" s="434">
        <v>804</v>
      </c>
      <c r="D1148" s="33">
        <f>(LARGE(E1148:N1148,1)-LARGE(E1148:N1148,2))</f>
        <v>21398</v>
      </c>
      <c r="E1148" s="155">
        <f>SUM(E9:E1141)/2</f>
        <v>73295</v>
      </c>
      <c r="F1148" s="155">
        <f t="shared" ref="F1148:P1148" si="41">SUM(F9:F1141)/2</f>
        <v>18449</v>
      </c>
      <c r="G1148" s="155">
        <f t="shared" si="41"/>
        <v>4819</v>
      </c>
      <c r="H1148" s="155">
        <f t="shared" si="41"/>
        <v>24842</v>
      </c>
      <c r="I1148" s="155">
        <f t="shared" si="41"/>
        <v>51897</v>
      </c>
      <c r="J1148" s="155">
        <f t="shared" si="41"/>
        <v>1068</v>
      </c>
      <c r="K1148" s="155">
        <f t="shared" si="41"/>
        <v>17823</v>
      </c>
      <c r="L1148" s="155">
        <f t="shared" si="41"/>
        <v>4442</v>
      </c>
      <c r="M1148" s="125">
        <f t="shared" si="41"/>
        <v>79</v>
      </c>
      <c r="N1148" s="125">
        <f t="shared" si="41"/>
        <v>4912</v>
      </c>
      <c r="O1148" s="156">
        <f>SUM(E1148:N1148)</f>
        <v>201626</v>
      </c>
      <c r="P1148" s="125">
        <f t="shared" si="41"/>
        <v>481519</v>
      </c>
      <c r="Q1148" s="175">
        <f>((O1148*100)/P1148)/100</f>
        <v>0.41872906365065554</v>
      </c>
    </row>
    <row r="1149" spans="1:17" s="30" customFormat="1" ht="18" customHeight="1" x14ac:dyDescent="0.25">
      <c r="A1149" s="435"/>
      <c r="B1149" s="428"/>
      <c r="C1149" s="435"/>
      <c r="D1149" s="127">
        <f t="shared" ref="D1149:O1149" si="42">D1148/$O1148</f>
        <v>0.10612718597799888</v>
      </c>
      <c r="E1149" s="127">
        <f t="shared" si="42"/>
        <v>0.36351958576770854</v>
      </c>
      <c r="F1149" s="127">
        <f t="shared" si="42"/>
        <v>9.150109608879807E-2</v>
      </c>
      <c r="G1149" s="127">
        <f t="shared" si="42"/>
        <v>2.390068741134576E-2</v>
      </c>
      <c r="H1149" s="127">
        <f t="shared" si="42"/>
        <v>0.12320831638776746</v>
      </c>
      <c r="I1149" s="127">
        <f t="shared" si="42"/>
        <v>0.25739239978970968</v>
      </c>
      <c r="J1149" s="127">
        <f t="shared" si="42"/>
        <v>5.2969359110432183E-3</v>
      </c>
      <c r="K1149" s="127">
        <f t="shared" si="42"/>
        <v>8.8396337773898201E-2</v>
      </c>
      <c r="L1149" s="127">
        <f t="shared" si="42"/>
        <v>2.2030888873458779E-2</v>
      </c>
      <c r="M1149" s="127">
        <f t="shared" si="42"/>
        <v>3.9181454772697964E-4</v>
      </c>
      <c r="N1149" s="127">
        <f t="shared" si="42"/>
        <v>2.4361937448543342E-2</v>
      </c>
      <c r="O1149" s="127">
        <f t="shared" si="42"/>
        <v>1</v>
      </c>
      <c r="P1149" s="128"/>
      <c r="Q1149" s="128"/>
    </row>
  </sheetData>
  <mergeCells count="18">
    <mergeCell ref="D1143:D1147"/>
    <mergeCell ref="E1143:N1143"/>
    <mergeCell ref="O1143:O1147"/>
    <mergeCell ref="P1143:P1147"/>
    <mergeCell ref="Q1143:Q1147"/>
    <mergeCell ref="D4:D8"/>
    <mergeCell ref="E4:N4"/>
    <mergeCell ref="O4:O8"/>
    <mergeCell ref="P4:P8"/>
    <mergeCell ref="Q4:Q8"/>
    <mergeCell ref="B5:C7"/>
    <mergeCell ref="A1144:A1147"/>
    <mergeCell ref="B1144:B1147"/>
    <mergeCell ref="A1148:A1149"/>
    <mergeCell ref="B1148:B1149"/>
    <mergeCell ref="C1148:C1149"/>
    <mergeCell ref="A1143:C1143"/>
    <mergeCell ref="C1144:C1147"/>
  </mergeCells>
  <conditionalFormatting sqref="E19:L19">
    <cfRule type="cellIs" dxfId="2746" priority="661" operator="equal">
      <formula>LARGE($E19:$L19,2)</formula>
    </cfRule>
    <cfRule type="cellIs" dxfId="2745" priority="662" operator="equal">
      <formula>LARGE($E19:$L19,1)</formula>
    </cfRule>
  </conditionalFormatting>
  <conditionalFormatting sqref="E26:L26">
    <cfRule type="cellIs" dxfId="2744" priority="659" operator="equal">
      <formula>LARGE($E26:$L26,2)</formula>
    </cfRule>
    <cfRule type="cellIs" dxfId="2743" priority="660" operator="equal">
      <formula>LARGE($E26:$L26,1)</formula>
    </cfRule>
  </conditionalFormatting>
  <conditionalFormatting sqref="E39:L39">
    <cfRule type="cellIs" dxfId="2742" priority="657" operator="equal">
      <formula>LARGE($E39:$L39,2)</formula>
    </cfRule>
    <cfRule type="cellIs" dxfId="2741" priority="658" operator="equal">
      <formula>LARGE($E39:$L39,1)</formula>
    </cfRule>
  </conditionalFormatting>
  <conditionalFormatting sqref="E43:L43">
    <cfRule type="cellIs" dxfId="2740" priority="655" operator="equal">
      <formula>LARGE($E43:$L43,2)</formula>
    </cfRule>
    <cfRule type="cellIs" dxfId="2739" priority="656" operator="equal">
      <formula>LARGE($E43:$L43,1)</formula>
    </cfRule>
  </conditionalFormatting>
  <conditionalFormatting sqref="E46:L46">
    <cfRule type="cellIs" dxfId="2738" priority="653" operator="equal">
      <formula>LARGE($E46:$L46,2)</formula>
    </cfRule>
    <cfRule type="cellIs" dxfId="2737" priority="654" operator="equal">
      <formula>LARGE($E46:$L46,1)</formula>
    </cfRule>
  </conditionalFormatting>
  <conditionalFormatting sqref="E49:L49">
    <cfRule type="cellIs" dxfId="2736" priority="651" operator="equal">
      <formula>LARGE($E49:$L49,2)</formula>
    </cfRule>
    <cfRule type="cellIs" dxfId="2735" priority="652" operator="equal">
      <formula>LARGE($E49:$L49,1)</formula>
    </cfRule>
  </conditionalFormatting>
  <conditionalFormatting sqref="E52:L52">
    <cfRule type="cellIs" dxfId="2734" priority="649" operator="equal">
      <formula>LARGE($E52:$L52,2)</formula>
    </cfRule>
    <cfRule type="cellIs" dxfId="2733" priority="650" operator="equal">
      <formula>LARGE($E52:$L52,1)</formula>
    </cfRule>
  </conditionalFormatting>
  <conditionalFormatting sqref="E55:L55">
    <cfRule type="cellIs" dxfId="2732" priority="647" operator="equal">
      <formula>LARGE($E55:$L55,2)</formula>
    </cfRule>
    <cfRule type="cellIs" dxfId="2731" priority="648" operator="equal">
      <formula>LARGE($E55:$L55,1)</formula>
    </cfRule>
  </conditionalFormatting>
  <conditionalFormatting sqref="E58:L58">
    <cfRule type="cellIs" dxfId="2730" priority="645" operator="equal">
      <formula>LARGE($E58:$L58,2)</formula>
    </cfRule>
    <cfRule type="cellIs" dxfId="2729" priority="646" operator="equal">
      <formula>LARGE($E58:$L58,1)</formula>
    </cfRule>
  </conditionalFormatting>
  <conditionalFormatting sqref="E73:L73">
    <cfRule type="cellIs" dxfId="2728" priority="643" operator="equal">
      <formula>LARGE($E73:$L73,2)</formula>
    </cfRule>
    <cfRule type="cellIs" dxfId="2727" priority="644" operator="equal">
      <formula>LARGE($E73:$L73,1)</formula>
    </cfRule>
  </conditionalFormatting>
  <conditionalFormatting sqref="E1148:L1148">
    <cfRule type="cellIs" dxfId="2726" priority="33" operator="equal">
      <formula>LARGE($E1148:$L1148,2)</formula>
    </cfRule>
    <cfRule type="cellIs" dxfId="2725" priority="34" operator="equal">
      <formula>LARGE($E1148:$L1148,1)</formula>
    </cfRule>
  </conditionalFormatting>
  <conditionalFormatting sqref="E76:L76">
    <cfRule type="cellIs" dxfId="2724" priority="641" operator="equal">
      <formula>LARGE($E76:$L76,2)</formula>
    </cfRule>
    <cfRule type="cellIs" dxfId="2723" priority="642" operator="equal">
      <formula>LARGE($E76:$L76,1)</formula>
    </cfRule>
  </conditionalFormatting>
  <conditionalFormatting sqref="E80:L80">
    <cfRule type="cellIs" dxfId="2722" priority="639" operator="equal">
      <formula>LARGE($E80:$L80,2)</formula>
    </cfRule>
    <cfRule type="cellIs" dxfId="2721" priority="640" operator="equal">
      <formula>LARGE($E80:$L80,1)</formula>
    </cfRule>
  </conditionalFormatting>
  <conditionalFormatting sqref="E83:L83">
    <cfRule type="cellIs" dxfId="2720" priority="637" operator="equal">
      <formula>LARGE($E83:$L83,2)</formula>
    </cfRule>
    <cfRule type="cellIs" dxfId="2719" priority="638" operator="equal">
      <formula>LARGE($E83:$L83,1)</formula>
    </cfRule>
  </conditionalFormatting>
  <conditionalFormatting sqref="E86:L86">
    <cfRule type="cellIs" dxfId="2718" priority="635" operator="equal">
      <formula>LARGE($E86:$L86,2)</formula>
    </cfRule>
    <cfRule type="cellIs" dxfId="2717" priority="636" operator="equal">
      <formula>LARGE($E86:$L86,1)</formula>
    </cfRule>
  </conditionalFormatting>
  <conditionalFormatting sqref="E90:L90">
    <cfRule type="cellIs" dxfId="2716" priority="633" operator="equal">
      <formula>LARGE($E90:$L90,2)</formula>
    </cfRule>
    <cfRule type="cellIs" dxfId="2715" priority="634" operator="equal">
      <formula>LARGE($E90:$L90,1)</formula>
    </cfRule>
  </conditionalFormatting>
  <conditionalFormatting sqref="E93:L93">
    <cfRule type="cellIs" dxfId="2714" priority="631" operator="equal">
      <formula>LARGE($E93:$L93,2)</formula>
    </cfRule>
    <cfRule type="cellIs" dxfId="2713" priority="632" operator="equal">
      <formula>LARGE($E93:$L93,1)</formula>
    </cfRule>
  </conditionalFormatting>
  <conditionalFormatting sqref="E97:L97">
    <cfRule type="cellIs" dxfId="2712" priority="629" operator="equal">
      <formula>LARGE($E97:$L97,2)</formula>
    </cfRule>
    <cfRule type="cellIs" dxfId="2711" priority="630" operator="equal">
      <formula>LARGE($E97:$L97,1)</formula>
    </cfRule>
  </conditionalFormatting>
  <conditionalFormatting sqref="E100:L100">
    <cfRule type="cellIs" dxfId="2710" priority="627" operator="equal">
      <formula>LARGE($E100:$L100,2)</formula>
    </cfRule>
    <cfRule type="cellIs" dxfId="2709" priority="628" operator="equal">
      <formula>LARGE($E100:$L100,1)</formula>
    </cfRule>
  </conditionalFormatting>
  <conditionalFormatting sqref="E103:L103">
    <cfRule type="cellIs" dxfId="2708" priority="625" operator="equal">
      <formula>LARGE($E103:$L103,2)</formula>
    </cfRule>
    <cfRule type="cellIs" dxfId="2707" priority="626" operator="equal">
      <formula>LARGE($E103:$L103,1)</formula>
    </cfRule>
  </conditionalFormatting>
  <conditionalFormatting sqref="E110:L110">
    <cfRule type="cellIs" dxfId="2706" priority="623" operator="equal">
      <formula>LARGE($E110:$L110,2)</formula>
    </cfRule>
    <cfRule type="cellIs" dxfId="2705" priority="624" operator="equal">
      <formula>LARGE($E110:$L110,1)</formula>
    </cfRule>
  </conditionalFormatting>
  <conditionalFormatting sqref="E116:L116">
    <cfRule type="cellIs" dxfId="2704" priority="621" operator="equal">
      <formula>LARGE($E116:$L116,2)</formula>
    </cfRule>
    <cfRule type="cellIs" dxfId="2703" priority="622" operator="equal">
      <formula>LARGE($E116:$L116,1)</formula>
    </cfRule>
  </conditionalFormatting>
  <conditionalFormatting sqref="E123:L123">
    <cfRule type="cellIs" dxfId="2702" priority="619" operator="equal">
      <formula>LARGE($E123:$L123,2)</formula>
    </cfRule>
    <cfRule type="cellIs" dxfId="2701" priority="620" operator="equal">
      <formula>LARGE($E123:$L123,1)</formula>
    </cfRule>
  </conditionalFormatting>
  <conditionalFormatting sqref="E127:L127">
    <cfRule type="cellIs" dxfId="2700" priority="617" operator="equal">
      <formula>LARGE($E127:$L127,2)</formula>
    </cfRule>
    <cfRule type="cellIs" dxfId="2699" priority="618" operator="equal">
      <formula>LARGE($E127:$L127,1)</formula>
    </cfRule>
  </conditionalFormatting>
  <conditionalFormatting sqref="E131:L131">
    <cfRule type="cellIs" dxfId="2698" priority="615" operator="equal">
      <formula>LARGE($E131:$L131,2)</formula>
    </cfRule>
    <cfRule type="cellIs" dxfId="2697" priority="616" operator="equal">
      <formula>LARGE($E131:$L131,1)</formula>
    </cfRule>
  </conditionalFormatting>
  <conditionalFormatting sqref="E138:L138">
    <cfRule type="cellIs" dxfId="2696" priority="613" operator="equal">
      <formula>LARGE($E138:$L138,2)</formula>
    </cfRule>
    <cfRule type="cellIs" dxfId="2695" priority="614" operator="equal">
      <formula>LARGE($E138:$L138,1)</formula>
    </cfRule>
  </conditionalFormatting>
  <conditionalFormatting sqref="E135:L135">
    <cfRule type="cellIs" dxfId="2694" priority="611" operator="equal">
      <formula>LARGE($E135:$L135,2)</formula>
    </cfRule>
    <cfRule type="cellIs" dxfId="2693" priority="612" operator="equal">
      <formula>LARGE($E135:$L135,1)</formula>
    </cfRule>
  </conditionalFormatting>
  <conditionalFormatting sqref="E146:L146">
    <cfRule type="cellIs" dxfId="2692" priority="609" operator="equal">
      <formula>LARGE($E146:$L146,2)</formula>
    </cfRule>
    <cfRule type="cellIs" dxfId="2691" priority="610" operator="equal">
      <formula>LARGE($E146:$L146,1)</formula>
    </cfRule>
  </conditionalFormatting>
  <conditionalFormatting sqref="E142:L142">
    <cfRule type="cellIs" dxfId="2690" priority="607" operator="equal">
      <formula>LARGE($E142:$L142,2)</formula>
    </cfRule>
    <cfRule type="cellIs" dxfId="2689" priority="608" operator="equal">
      <formula>LARGE($E142:$L142,1)</formula>
    </cfRule>
  </conditionalFormatting>
  <conditionalFormatting sqref="E151:L151">
    <cfRule type="cellIs" dxfId="2688" priority="605" operator="equal">
      <formula>LARGE($E151:$L151,2)</formula>
    </cfRule>
    <cfRule type="cellIs" dxfId="2687" priority="606" operator="equal">
      <formula>LARGE($E151:$L151,1)</formula>
    </cfRule>
  </conditionalFormatting>
  <conditionalFormatting sqref="E158:L158">
    <cfRule type="cellIs" dxfId="2686" priority="603" operator="equal">
      <formula>LARGE($E158:$L158,2)</formula>
    </cfRule>
    <cfRule type="cellIs" dxfId="2685" priority="604" operator="equal">
      <formula>LARGE($E158:$L158,1)</formula>
    </cfRule>
  </conditionalFormatting>
  <conditionalFormatting sqref="E155:L155">
    <cfRule type="cellIs" dxfId="2684" priority="601" operator="equal">
      <formula>LARGE($E155:$L155,2)</formula>
    </cfRule>
    <cfRule type="cellIs" dxfId="2683" priority="602" operator="equal">
      <formula>LARGE($E155:$L155,1)</formula>
    </cfRule>
  </conditionalFormatting>
  <conditionalFormatting sqref="E161:L161">
    <cfRule type="cellIs" dxfId="2682" priority="599" operator="equal">
      <formula>LARGE($E161:$L161,2)</formula>
    </cfRule>
    <cfRule type="cellIs" dxfId="2681" priority="600" operator="equal">
      <formula>LARGE($E161:$L161,1)</formula>
    </cfRule>
  </conditionalFormatting>
  <conditionalFormatting sqref="E164:L164">
    <cfRule type="cellIs" dxfId="2680" priority="597" operator="equal">
      <formula>LARGE($E164:$L164,2)</formula>
    </cfRule>
    <cfRule type="cellIs" dxfId="2679" priority="598" operator="equal">
      <formula>LARGE($E164:$L164,1)</formula>
    </cfRule>
  </conditionalFormatting>
  <conditionalFormatting sqref="E174:L174">
    <cfRule type="cellIs" dxfId="2678" priority="595" operator="equal">
      <formula>LARGE($E174:$L174,2)</formula>
    </cfRule>
    <cfRule type="cellIs" dxfId="2677" priority="596" operator="equal">
      <formula>LARGE($E174:$L174,1)</formula>
    </cfRule>
  </conditionalFormatting>
  <conditionalFormatting sqref="E171:L171">
    <cfRule type="cellIs" dxfId="2676" priority="593" operator="equal">
      <formula>LARGE($E171:$L171,2)</formula>
    </cfRule>
    <cfRule type="cellIs" dxfId="2675" priority="594" operator="equal">
      <formula>LARGE($E171:$L171,1)</formula>
    </cfRule>
  </conditionalFormatting>
  <conditionalFormatting sqref="E168:L168">
    <cfRule type="cellIs" dxfId="2674" priority="591" operator="equal">
      <formula>LARGE($E168:$L168,2)</formula>
    </cfRule>
    <cfRule type="cellIs" dxfId="2673" priority="592" operator="equal">
      <formula>LARGE($E168:$L168,1)</formula>
    </cfRule>
  </conditionalFormatting>
  <conditionalFormatting sqref="E183:L183">
    <cfRule type="cellIs" dxfId="2672" priority="589" operator="equal">
      <formula>LARGE($E183:$L183,2)</formula>
    </cfRule>
    <cfRule type="cellIs" dxfId="2671" priority="590" operator="equal">
      <formula>LARGE($E183:$L183,1)</formula>
    </cfRule>
  </conditionalFormatting>
  <conditionalFormatting sqref="E178:L178">
    <cfRule type="cellIs" dxfId="2670" priority="587" operator="equal">
      <formula>LARGE($E178:$L178,2)</formula>
    </cfRule>
    <cfRule type="cellIs" dxfId="2669" priority="588" operator="equal">
      <formula>LARGE($E178:$L178,1)</formula>
    </cfRule>
  </conditionalFormatting>
  <conditionalFormatting sqref="E205:L205">
    <cfRule type="cellIs" dxfId="2668" priority="585" operator="equal">
      <formula>LARGE($E205:$L205,2)</formula>
    </cfRule>
    <cfRule type="cellIs" dxfId="2667" priority="586" operator="equal">
      <formula>LARGE($E205:$L205,1)</formula>
    </cfRule>
  </conditionalFormatting>
  <conditionalFormatting sqref="E189:L189">
    <cfRule type="cellIs" dxfId="2666" priority="583" operator="equal">
      <formula>LARGE($E189:$L189,2)</formula>
    </cfRule>
    <cfRule type="cellIs" dxfId="2665" priority="584" operator="equal">
      <formula>LARGE($E189:$L189,1)</formula>
    </cfRule>
  </conditionalFormatting>
  <conditionalFormatting sqref="E211:L211">
    <cfRule type="cellIs" dxfId="2664" priority="581" operator="equal">
      <formula>LARGE($E211:$L211,2)</formula>
    </cfRule>
    <cfRule type="cellIs" dxfId="2663" priority="582" operator="equal">
      <formula>LARGE($E211:$L211,1)</formula>
    </cfRule>
  </conditionalFormatting>
  <conditionalFormatting sqref="E208:L208">
    <cfRule type="cellIs" dxfId="2662" priority="579" operator="equal">
      <formula>LARGE($E208:$L208,2)</formula>
    </cfRule>
    <cfRule type="cellIs" dxfId="2661" priority="580" operator="equal">
      <formula>LARGE($E208:$L208,1)</formula>
    </cfRule>
  </conditionalFormatting>
  <conditionalFormatting sqref="E214:L214">
    <cfRule type="cellIs" dxfId="2660" priority="577" operator="equal">
      <formula>LARGE($E214:$L214,2)</formula>
    </cfRule>
    <cfRule type="cellIs" dxfId="2659" priority="578" operator="equal">
      <formula>LARGE($E214:$L214,1)</formula>
    </cfRule>
  </conditionalFormatting>
  <conditionalFormatting sqref="E218:L218">
    <cfRule type="cellIs" dxfId="2658" priority="575" operator="equal">
      <formula>LARGE($E218:$L218,2)</formula>
    </cfRule>
    <cfRule type="cellIs" dxfId="2657" priority="576" operator="equal">
      <formula>LARGE($E218:$L218,1)</formula>
    </cfRule>
  </conditionalFormatting>
  <conditionalFormatting sqref="E220:L220">
    <cfRule type="cellIs" dxfId="2656" priority="573" operator="equal">
      <formula>LARGE($E220:$L220,2)</formula>
    </cfRule>
    <cfRule type="cellIs" dxfId="2655" priority="574" operator="equal">
      <formula>LARGE($E220:$L220,1)</formula>
    </cfRule>
  </conditionalFormatting>
  <conditionalFormatting sqref="E230:L230">
    <cfRule type="cellIs" dxfId="2654" priority="571" operator="equal">
      <formula>LARGE($E230:$L230,2)</formula>
    </cfRule>
    <cfRule type="cellIs" dxfId="2653" priority="572" operator="equal">
      <formula>LARGE($E230:$L230,1)</formula>
    </cfRule>
  </conditionalFormatting>
  <conditionalFormatting sqref="E227:L227">
    <cfRule type="cellIs" dxfId="2652" priority="569" operator="equal">
      <formula>LARGE($E227:$L227,2)</formula>
    </cfRule>
    <cfRule type="cellIs" dxfId="2651" priority="570" operator="equal">
      <formula>LARGE($E227:$L227,1)</formula>
    </cfRule>
  </conditionalFormatting>
  <conditionalFormatting sqref="E223:L223">
    <cfRule type="cellIs" dxfId="2650" priority="567" operator="equal">
      <formula>LARGE($E223:$L223,2)</formula>
    </cfRule>
    <cfRule type="cellIs" dxfId="2649" priority="568" operator="equal">
      <formula>LARGE($E223:$L223,1)</formula>
    </cfRule>
  </conditionalFormatting>
  <conditionalFormatting sqref="E234:L234">
    <cfRule type="cellIs" dxfId="2648" priority="565" operator="equal">
      <formula>LARGE($E234:$L234,2)</formula>
    </cfRule>
    <cfRule type="cellIs" dxfId="2647" priority="566" operator="equal">
      <formula>LARGE($E234:$L234,1)</formula>
    </cfRule>
  </conditionalFormatting>
  <conditionalFormatting sqref="E240:L240">
    <cfRule type="cellIs" dxfId="2646" priority="563" operator="equal">
      <formula>LARGE($E240:$L240,2)</formula>
    </cfRule>
    <cfRule type="cellIs" dxfId="2645" priority="564" operator="equal">
      <formula>LARGE($E240:$L240,1)</formula>
    </cfRule>
  </conditionalFormatting>
  <conditionalFormatting sqref="E237:L237">
    <cfRule type="cellIs" dxfId="2644" priority="561" operator="equal">
      <formula>LARGE($E237:$L237,2)</formula>
    </cfRule>
    <cfRule type="cellIs" dxfId="2643" priority="562" operator="equal">
      <formula>LARGE($E237:$L237,1)</formula>
    </cfRule>
  </conditionalFormatting>
  <conditionalFormatting sqref="E243:L243">
    <cfRule type="cellIs" dxfId="2642" priority="559" operator="equal">
      <formula>LARGE($E243:$L243,2)</formula>
    </cfRule>
    <cfRule type="cellIs" dxfId="2641" priority="560" operator="equal">
      <formula>LARGE($E243:$L243,1)</formula>
    </cfRule>
  </conditionalFormatting>
  <conditionalFormatting sqref="E247:L247">
    <cfRule type="cellIs" dxfId="2640" priority="557" operator="equal">
      <formula>LARGE($E247:$L247,2)</formula>
    </cfRule>
    <cfRule type="cellIs" dxfId="2639" priority="558" operator="equal">
      <formula>LARGE($E247:$L247,1)</formula>
    </cfRule>
  </conditionalFormatting>
  <conditionalFormatting sqref="E254:L254">
    <cfRule type="cellIs" dxfId="2638" priority="555" operator="equal">
      <formula>LARGE($E254:$L254,2)</formula>
    </cfRule>
    <cfRule type="cellIs" dxfId="2637" priority="556" operator="equal">
      <formula>LARGE($E254:$L254,1)</formula>
    </cfRule>
  </conditionalFormatting>
  <conditionalFormatting sqref="E251:L251">
    <cfRule type="cellIs" dxfId="2636" priority="553" operator="equal">
      <formula>LARGE($E251:$L251,2)</formula>
    </cfRule>
    <cfRule type="cellIs" dxfId="2635" priority="554" operator="equal">
      <formula>LARGE($E251:$L251,1)</formula>
    </cfRule>
  </conditionalFormatting>
  <conditionalFormatting sqref="E262:L262">
    <cfRule type="cellIs" dxfId="2634" priority="551" operator="equal">
      <formula>LARGE($E262:$L262,2)</formula>
    </cfRule>
    <cfRule type="cellIs" dxfId="2633" priority="552" operator="equal">
      <formula>LARGE($E262:$L262,1)</formula>
    </cfRule>
  </conditionalFormatting>
  <conditionalFormatting sqref="E257:L257">
    <cfRule type="cellIs" dxfId="2632" priority="549" operator="equal">
      <formula>LARGE($E257:$L257,2)</formula>
    </cfRule>
    <cfRule type="cellIs" dxfId="2631" priority="550" operator="equal">
      <formula>LARGE($E257:$L257,1)</formula>
    </cfRule>
  </conditionalFormatting>
  <conditionalFormatting sqref="E266:L266">
    <cfRule type="cellIs" dxfId="2630" priority="547" operator="equal">
      <formula>LARGE($E266:$L266,2)</formula>
    </cfRule>
    <cfRule type="cellIs" dxfId="2629" priority="548" operator="equal">
      <formula>LARGE($E266:$L266,1)</formula>
    </cfRule>
  </conditionalFormatting>
  <conditionalFormatting sqref="E269:L269">
    <cfRule type="cellIs" dxfId="2628" priority="545" operator="equal">
      <formula>LARGE($E269:$L269,2)</formula>
    </cfRule>
    <cfRule type="cellIs" dxfId="2627" priority="546" operator="equal">
      <formula>LARGE($E269:$L269,1)</formula>
    </cfRule>
  </conditionalFormatting>
  <conditionalFormatting sqref="E278:L278">
    <cfRule type="cellIs" dxfId="2626" priority="543" operator="equal">
      <formula>LARGE($E278:$L278,2)</formula>
    </cfRule>
    <cfRule type="cellIs" dxfId="2625" priority="544" operator="equal">
      <formula>LARGE($E278:$L278,1)</formula>
    </cfRule>
  </conditionalFormatting>
  <conditionalFormatting sqref="E272:L272">
    <cfRule type="cellIs" dxfId="2624" priority="541" operator="equal">
      <formula>LARGE($E272:$L272,2)</formula>
    </cfRule>
    <cfRule type="cellIs" dxfId="2623" priority="542" operator="equal">
      <formula>LARGE($E272:$L272,1)</formula>
    </cfRule>
  </conditionalFormatting>
  <conditionalFormatting sqref="E275:L275">
    <cfRule type="cellIs" dxfId="2622" priority="539" operator="equal">
      <formula>LARGE($E275:$L275,2)</formula>
    </cfRule>
    <cfRule type="cellIs" dxfId="2621" priority="540" operator="equal">
      <formula>LARGE($E275:$L275,1)</formula>
    </cfRule>
  </conditionalFormatting>
  <conditionalFormatting sqref="E294:L294">
    <cfRule type="cellIs" dxfId="2620" priority="537" operator="equal">
      <formula>LARGE($E294:$L294,2)</formula>
    </cfRule>
    <cfRule type="cellIs" dxfId="2619" priority="538" operator="equal">
      <formula>LARGE($E294:$L294,1)</formula>
    </cfRule>
  </conditionalFormatting>
  <conditionalFormatting sqref="E285:L285">
    <cfRule type="cellIs" dxfId="2618" priority="535" operator="equal">
      <formula>LARGE($E285:$L285,2)</formula>
    </cfRule>
    <cfRule type="cellIs" dxfId="2617" priority="536" operator="equal">
      <formula>LARGE($E285:$L285,1)</formula>
    </cfRule>
  </conditionalFormatting>
  <conditionalFormatting sqref="E282:L282">
    <cfRule type="cellIs" dxfId="2616" priority="533" operator="equal">
      <formula>LARGE($E282:$L282,2)</formula>
    </cfRule>
    <cfRule type="cellIs" dxfId="2615" priority="534" operator="equal">
      <formula>LARGE($E282:$L282,1)</formula>
    </cfRule>
  </conditionalFormatting>
  <conditionalFormatting sqref="E288:L288">
    <cfRule type="cellIs" dxfId="2614" priority="531" operator="equal">
      <formula>LARGE($E288:$L288,2)</formula>
    </cfRule>
    <cfRule type="cellIs" dxfId="2613" priority="532" operator="equal">
      <formula>LARGE($E288:$L288,1)</formula>
    </cfRule>
  </conditionalFormatting>
  <conditionalFormatting sqref="E291:L291">
    <cfRule type="cellIs" dxfId="2612" priority="529" operator="equal">
      <formula>LARGE($E291:$L291,2)</formula>
    </cfRule>
    <cfRule type="cellIs" dxfId="2611" priority="530" operator="equal">
      <formula>LARGE($E291:$L291,1)</formula>
    </cfRule>
  </conditionalFormatting>
  <conditionalFormatting sqref="E303:L303">
    <cfRule type="cellIs" dxfId="2610" priority="527" operator="equal">
      <formula>LARGE($E303:$L303,2)</formula>
    </cfRule>
    <cfRule type="cellIs" dxfId="2609" priority="528" operator="equal">
      <formula>LARGE($E303:$L303,1)</formula>
    </cfRule>
  </conditionalFormatting>
  <conditionalFormatting sqref="E312:L312">
    <cfRule type="cellIs" dxfId="2608" priority="525" operator="equal">
      <formula>LARGE($E312:$L312,2)</formula>
    </cfRule>
    <cfRule type="cellIs" dxfId="2607" priority="526" operator="equal">
      <formula>LARGE($E312:$L312,1)</formula>
    </cfRule>
  </conditionalFormatting>
  <conditionalFormatting sqref="E297:L297">
    <cfRule type="cellIs" dxfId="2606" priority="523" operator="equal">
      <formula>LARGE($E297:$L297,2)</formula>
    </cfRule>
    <cfRule type="cellIs" dxfId="2605" priority="524" operator="equal">
      <formula>LARGE($E297:$L297,1)</formula>
    </cfRule>
  </conditionalFormatting>
  <conditionalFormatting sqref="E300:L300">
    <cfRule type="cellIs" dxfId="2604" priority="521" operator="equal">
      <formula>LARGE($E300:$L300,2)</formula>
    </cfRule>
    <cfRule type="cellIs" dxfId="2603" priority="522" operator="equal">
      <formula>LARGE($E300:$L300,1)</formula>
    </cfRule>
  </conditionalFormatting>
  <conditionalFormatting sqref="E306:L306">
    <cfRule type="cellIs" dxfId="2602" priority="519" operator="equal">
      <formula>LARGE($E306:$L306,2)</formula>
    </cfRule>
    <cfRule type="cellIs" dxfId="2601" priority="520" operator="equal">
      <formula>LARGE($E306:$L306,1)</formula>
    </cfRule>
  </conditionalFormatting>
  <conditionalFormatting sqref="E309:L309">
    <cfRule type="cellIs" dxfId="2600" priority="517" operator="equal">
      <formula>LARGE($E309:$L309,2)</formula>
    </cfRule>
    <cfRule type="cellIs" dxfId="2599" priority="518" operator="equal">
      <formula>LARGE($E309:$L309,1)</formula>
    </cfRule>
  </conditionalFormatting>
  <conditionalFormatting sqref="E315:L315">
    <cfRule type="cellIs" dxfId="2598" priority="515" operator="equal">
      <formula>LARGE($E315:$L315,2)</formula>
    </cfRule>
    <cfRule type="cellIs" dxfId="2597" priority="516" operator="equal">
      <formula>LARGE($E315:$L315,1)</formula>
    </cfRule>
  </conditionalFormatting>
  <conditionalFormatting sqref="E318:L318">
    <cfRule type="cellIs" dxfId="2596" priority="513" operator="equal">
      <formula>LARGE($E318:$L318,2)</formula>
    </cfRule>
    <cfRule type="cellIs" dxfId="2595" priority="514" operator="equal">
      <formula>LARGE($E318:$L318,1)</formula>
    </cfRule>
  </conditionalFormatting>
  <conditionalFormatting sqref="E329:L329">
    <cfRule type="cellIs" dxfId="2594" priority="511" operator="equal">
      <formula>LARGE($E329:$L329,2)</formula>
    </cfRule>
    <cfRule type="cellIs" dxfId="2593" priority="512" operator="equal">
      <formula>LARGE($E329:$L329,1)</formula>
    </cfRule>
  </conditionalFormatting>
  <conditionalFormatting sqref="E339:L339">
    <cfRule type="cellIs" dxfId="2592" priority="509" operator="equal">
      <formula>LARGE($E339:$L339,2)</formula>
    </cfRule>
    <cfRule type="cellIs" dxfId="2591" priority="510" operator="equal">
      <formula>LARGE($E339:$L339,1)</formula>
    </cfRule>
  </conditionalFormatting>
  <conditionalFormatting sqref="E334:L334">
    <cfRule type="cellIs" dxfId="2590" priority="507" operator="equal">
      <formula>LARGE($E334:$L334,2)</formula>
    </cfRule>
    <cfRule type="cellIs" dxfId="2589" priority="508" operator="equal">
      <formula>LARGE($E334:$L334,1)</formula>
    </cfRule>
  </conditionalFormatting>
  <conditionalFormatting sqref="E324:L324">
    <cfRule type="cellIs" dxfId="2588" priority="505" operator="equal">
      <formula>LARGE($E324:$L324,2)</formula>
    </cfRule>
    <cfRule type="cellIs" dxfId="2587" priority="506" operator="equal">
      <formula>LARGE($E324:$L324,1)</formula>
    </cfRule>
  </conditionalFormatting>
  <conditionalFormatting sqref="E321:L321">
    <cfRule type="cellIs" dxfId="2586" priority="503" operator="equal">
      <formula>LARGE($E321:$L321,2)</formula>
    </cfRule>
    <cfRule type="cellIs" dxfId="2585" priority="504" operator="equal">
      <formula>LARGE($E321:$L321,1)</formula>
    </cfRule>
  </conditionalFormatting>
  <conditionalFormatting sqref="E326:L326">
    <cfRule type="cellIs" dxfId="2584" priority="501" operator="equal">
      <formula>LARGE($E326:$L326,2)</formula>
    </cfRule>
    <cfRule type="cellIs" dxfId="2583" priority="502" operator="equal">
      <formula>LARGE($E326:$L326,1)</formula>
    </cfRule>
  </conditionalFormatting>
  <conditionalFormatting sqref="E332:L332">
    <cfRule type="cellIs" dxfId="2582" priority="499" operator="equal">
      <formula>LARGE($E332:$L332,2)</formula>
    </cfRule>
    <cfRule type="cellIs" dxfId="2581" priority="500" operator="equal">
      <formula>LARGE($E332:$L332,1)</formula>
    </cfRule>
  </conditionalFormatting>
  <conditionalFormatting sqref="E336:L336">
    <cfRule type="cellIs" dxfId="2580" priority="497" operator="equal">
      <formula>LARGE($E336:$L336,2)</formula>
    </cfRule>
    <cfRule type="cellIs" dxfId="2579" priority="498" operator="equal">
      <formula>LARGE($E336:$L336,1)</formula>
    </cfRule>
  </conditionalFormatting>
  <conditionalFormatting sqref="E350:L350">
    <cfRule type="cellIs" dxfId="2578" priority="495" operator="equal">
      <formula>LARGE($E350:$L350,2)</formula>
    </cfRule>
    <cfRule type="cellIs" dxfId="2577" priority="496" operator="equal">
      <formula>LARGE($E350:$L350,1)</formula>
    </cfRule>
  </conditionalFormatting>
  <conditionalFormatting sqref="E344:L344">
    <cfRule type="cellIs" dxfId="2576" priority="493" operator="equal">
      <formula>LARGE($E344:$L344,2)</formula>
    </cfRule>
    <cfRule type="cellIs" dxfId="2575" priority="494" operator="equal">
      <formula>LARGE($E344:$L344,1)</formula>
    </cfRule>
  </conditionalFormatting>
  <conditionalFormatting sqref="E359:L359">
    <cfRule type="cellIs" dxfId="2574" priority="491" operator="equal">
      <formula>LARGE($E359:$L359,2)</formula>
    </cfRule>
    <cfRule type="cellIs" dxfId="2573" priority="492" operator="equal">
      <formula>LARGE($E359:$L359,1)</formula>
    </cfRule>
  </conditionalFormatting>
  <conditionalFormatting sqref="E347:L347">
    <cfRule type="cellIs" dxfId="2572" priority="489" operator="equal">
      <formula>LARGE($E347:$L347,2)</formula>
    </cfRule>
    <cfRule type="cellIs" dxfId="2571" priority="490" operator="equal">
      <formula>LARGE($E347:$L347,1)</formula>
    </cfRule>
  </conditionalFormatting>
  <conditionalFormatting sqref="E342:L342">
    <cfRule type="cellIs" dxfId="2570" priority="487" operator="equal">
      <formula>LARGE($E342:$L342,2)</formula>
    </cfRule>
    <cfRule type="cellIs" dxfId="2569" priority="488" operator="equal">
      <formula>LARGE($E342:$L342,1)</formula>
    </cfRule>
  </conditionalFormatting>
  <conditionalFormatting sqref="E355:L355">
    <cfRule type="cellIs" dxfId="2568" priority="485" operator="equal">
      <formula>LARGE($E355:$L355,2)</formula>
    </cfRule>
    <cfRule type="cellIs" dxfId="2567" priority="486" operator="equal">
      <formula>LARGE($E355:$L355,1)</formula>
    </cfRule>
  </conditionalFormatting>
  <conditionalFormatting sqref="E352:L352">
    <cfRule type="cellIs" dxfId="2566" priority="483" operator="equal">
      <formula>LARGE($E352:$L352,2)</formula>
    </cfRule>
    <cfRule type="cellIs" dxfId="2565" priority="484" operator="equal">
      <formula>LARGE($E352:$L352,1)</formula>
    </cfRule>
  </conditionalFormatting>
  <conditionalFormatting sqref="E366:L366">
    <cfRule type="cellIs" dxfId="2564" priority="481" operator="equal">
      <formula>LARGE($E366:$L366,2)</formula>
    </cfRule>
    <cfRule type="cellIs" dxfId="2563" priority="482" operator="equal">
      <formula>LARGE($E366:$L366,1)</formula>
    </cfRule>
  </conditionalFormatting>
  <conditionalFormatting sqref="E362:L362">
    <cfRule type="cellIs" dxfId="2562" priority="479" operator="equal">
      <formula>LARGE($E362:$L362,2)</formula>
    </cfRule>
    <cfRule type="cellIs" dxfId="2561" priority="480" operator="equal">
      <formula>LARGE($E362:$L362,1)</formula>
    </cfRule>
  </conditionalFormatting>
  <conditionalFormatting sqref="E372:L372">
    <cfRule type="cellIs" dxfId="2560" priority="477" operator="equal">
      <formula>LARGE($E372:$L372,2)</formula>
    </cfRule>
    <cfRule type="cellIs" dxfId="2559" priority="478" operator="equal">
      <formula>LARGE($E372:$L372,1)</formula>
    </cfRule>
  </conditionalFormatting>
  <conditionalFormatting sqref="E395:L395">
    <cfRule type="cellIs" dxfId="2558" priority="475" operator="equal">
      <formula>LARGE($E395:$L395,2)</formula>
    </cfRule>
    <cfRule type="cellIs" dxfId="2557" priority="476" operator="equal">
      <formula>LARGE($E395:$L395,1)</formula>
    </cfRule>
  </conditionalFormatting>
  <conditionalFormatting sqref="E391:L391">
    <cfRule type="cellIs" dxfId="2556" priority="473" operator="equal">
      <formula>LARGE($E391:$L391,2)</formula>
    </cfRule>
    <cfRule type="cellIs" dxfId="2555" priority="474" operator="equal">
      <formula>LARGE($E391:$L391,1)</formula>
    </cfRule>
  </conditionalFormatting>
  <conditionalFormatting sqref="E403:L403">
    <cfRule type="cellIs" dxfId="2554" priority="471" operator="equal">
      <formula>LARGE($E403:$L403,2)</formula>
    </cfRule>
    <cfRule type="cellIs" dxfId="2553" priority="472" operator="equal">
      <formula>LARGE($E403:$L403,1)</formula>
    </cfRule>
  </conditionalFormatting>
  <conditionalFormatting sqref="E400:L400">
    <cfRule type="cellIs" dxfId="2552" priority="469" operator="equal">
      <formula>LARGE($E400:$L400,2)</formula>
    </cfRule>
    <cfRule type="cellIs" dxfId="2551" priority="470" operator="equal">
      <formula>LARGE($E400:$L400,1)</formula>
    </cfRule>
  </conditionalFormatting>
  <conditionalFormatting sqref="E398:L398">
    <cfRule type="cellIs" dxfId="2550" priority="467" operator="equal">
      <formula>LARGE($E398:$L398,2)</formula>
    </cfRule>
    <cfRule type="cellIs" dxfId="2549" priority="468" operator="equal">
      <formula>LARGE($E398:$L398,1)</formula>
    </cfRule>
  </conditionalFormatting>
  <conditionalFormatting sqref="E379:L379">
    <cfRule type="cellIs" dxfId="2548" priority="465" operator="equal">
      <formula>LARGE($E379:$L379,2)</formula>
    </cfRule>
    <cfRule type="cellIs" dxfId="2547" priority="466" operator="equal">
      <formula>LARGE($E379:$L379,1)</formula>
    </cfRule>
  </conditionalFormatting>
  <conditionalFormatting sqref="E393:L393">
    <cfRule type="cellIs" dxfId="2546" priority="463" operator="equal">
      <formula>LARGE($E393:$L393,2)</formula>
    </cfRule>
    <cfRule type="cellIs" dxfId="2545" priority="464" operator="equal">
      <formula>LARGE($E393:$L393,1)</formula>
    </cfRule>
  </conditionalFormatting>
  <conditionalFormatting sqref="E415:L415">
    <cfRule type="cellIs" dxfId="2544" priority="461" operator="equal">
      <formula>LARGE($E415:$L415,2)</formula>
    </cfRule>
    <cfRule type="cellIs" dxfId="2543" priority="462" operator="equal">
      <formula>LARGE($E415:$L415,1)</formula>
    </cfRule>
  </conditionalFormatting>
  <conditionalFormatting sqref="E411:L411">
    <cfRule type="cellIs" dxfId="2542" priority="459" operator="equal">
      <formula>LARGE($E411:$L411,2)</formula>
    </cfRule>
    <cfRule type="cellIs" dxfId="2541" priority="460" operator="equal">
      <formula>LARGE($E411:$L411,1)</formula>
    </cfRule>
  </conditionalFormatting>
  <conditionalFormatting sqref="E405:L405">
    <cfRule type="cellIs" dxfId="2540" priority="457" operator="equal">
      <formula>LARGE($E405:$L405,2)</formula>
    </cfRule>
    <cfRule type="cellIs" dxfId="2539" priority="458" operator="equal">
      <formula>LARGE($E405:$L405,1)</formula>
    </cfRule>
  </conditionalFormatting>
  <conditionalFormatting sqref="E389:L389">
    <cfRule type="cellIs" dxfId="2538" priority="455" operator="equal">
      <formula>LARGE($E389:$L389,2)</formula>
    </cfRule>
    <cfRule type="cellIs" dxfId="2537" priority="456" operator="equal">
      <formula>LARGE($E389:$L389,1)</formula>
    </cfRule>
  </conditionalFormatting>
  <conditionalFormatting sqref="E413:L413">
    <cfRule type="cellIs" dxfId="2536" priority="453" operator="equal">
      <formula>LARGE($E413:$L413,2)</formula>
    </cfRule>
    <cfRule type="cellIs" dxfId="2535" priority="454" operator="equal">
      <formula>LARGE($E413:$L413,1)</formula>
    </cfRule>
  </conditionalFormatting>
  <conditionalFormatting sqref="E417:L417">
    <cfRule type="cellIs" dxfId="2534" priority="451" operator="equal">
      <formula>LARGE($E417:$L417,2)</formula>
    </cfRule>
    <cfRule type="cellIs" dxfId="2533" priority="452" operator="equal">
      <formula>LARGE($E417:$L417,1)</formula>
    </cfRule>
  </conditionalFormatting>
  <conditionalFormatting sqref="E407:L407">
    <cfRule type="cellIs" dxfId="2532" priority="449" operator="equal">
      <formula>LARGE($E407:$L407,2)</formula>
    </cfRule>
    <cfRule type="cellIs" dxfId="2531" priority="450" operator="equal">
      <formula>LARGE($E407:$L407,1)</formula>
    </cfRule>
  </conditionalFormatting>
  <conditionalFormatting sqref="E376:L376">
    <cfRule type="cellIs" dxfId="2530" priority="447" operator="equal">
      <formula>LARGE($E376:$L376,2)</formula>
    </cfRule>
    <cfRule type="cellIs" dxfId="2529" priority="448" operator="equal">
      <formula>LARGE($E376:$L376,1)</formula>
    </cfRule>
  </conditionalFormatting>
  <conditionalFormatting sqref="E409:L409">
    <cfRule type="cellIs" dxfId="2528" priority="445" operator="equal">
      <formula>LARGE($E409:$L409,2)</formula>
    </cfRule>
    <cfRule type="cellIs" dxfId="2527" priority="446" operator="equal">
      <formula>LARGE($E409:$L409,1)</formula>
    </cfRule>
  </conditionalFormatting>
  <conditionalFormatting sqref="E423:L423">
    <cfRule type="cellIs" dxfId="2526" priority="443" operator="equal">
      <formula>LARGE($E423:$L423,2)</formula>
    </cfRule>
    <cfRule type="cellIs" dxfId="2525" priority="444" operator="equal">
      <formula>LARGE($E423:$L423,1)</formula>
    </cfRule>
  </conditionalFormatting>
  <conditionalFormatting sqref="E435:L435">
    <cfRule type="cellIs" dxfId="2524" priority="441" operator="equal">
      <formula>LARGE($E435:$L435,2)</formula>
    </cfRule>
    <cfRule type="cellIs" dxfId="2523" priority="442" operator="equal">
      <formula>LARGE($E435:$L435,1)</formula>
    </cfRule>
  </conditionalFormatting>
  <conditionalFormatting sqref="E430:L430">
    <cfRule type="cellIs" dxfId="2522" priority="439" operator="equal">
      <formula>LARGE($E430:$L430,2)</formula>
    </cfRule>
    <cfRule type="cellIs" dxfId="2521" priority="440" operator="equal">
      <formula>LARGE($E430:$L430,1)</formula>
    </cfRule>
  </conditionalFormatting>
  <conditionalFormatting sqref="E428:L428">
    <cfRule type="cellIs" dxfId="2520" priority="437" operator="equal">
      <formula>LARGE($E428:$L428,2)</formula>
    </cfRule>
    <cfRule type="cellIs" dxfId="2519" priority="438" operator="equal">
      <formula>LARGE($E428:$L428,1)</formula>
    </cfRule>
  </conditionalFormatting>
  <conditionalFormatting sqref="E432:L432">
    <cfRule type="cellIs" dxfId="2518" priority="435" operator="equal">
      <formula>LARGE($E432:$L432,2)</formula>
    </cfRule>
    <cfRule type="cellIs" dxfId="2517" priority="436" operator="equal">
      <formula>LARGE($E432:$L432,1)</formula>
    </cfRule>
  </conditionalFormatting>
  <conditionalFormatting sqref="E449:L449">
    <cfRule type="cellIs" dxfId="2516" priority="433" operator="equal">
      <formula>LARGE($E449:$L449,2)</formula>
    </cfRule>
    <cfRule type="cellIs" dxfId="2515" priority="434" operator="equal">
      <formula>LARGE($E449:$L449,1)</formula>
    </cfRule>
  </conditionalFormatting>
  <conditionalFormatting sqref="E441:L441">
    <cfRule type="cellIs" dxfId="2514" priority="431" operator="equal">
      <formula>LARGE($E441:$L441,2)</formula>
    </cfRule>
    <cfRule type="cellIs" dxfId="2513" priority="432" operator="equal">
      <formula>LARGE($E441:$L441,1)</formula>
    </cfRule>
  </conditionalFormatting>
  <conditionalFormatting sqref="E438:L438">
    <cfRule type="cellIs" dxfId="2512" priority="429" operator="equal">
      <formula>LARGE($E438:$L438,2)</formula>
    </cfRule>
    <cfRule type="cellIs" dxfId="2511" priority="430" operator="equal">
      <formula>LARGE($E438:$L438,1)</formula>
    </cfRule>
  </conditionalFormatting>
  <conditionalFormatting sqref="E446:L446">
    <cfRule type="cellIs" dxfId="2510" priority="427" operator="equal">
      <formula>LARGE($E446:$L446,2)</formula>
    </cfRule>
    <cfRule type="cellIs" dxfId="2509" priority="428" operator="equal">
      <formula>LARGE($E446:$L446,1)</formula>
    </cfRule>
  </conditionalFormatting>
  <conditionalFormatting sqref="E444:L444">
    <cfRule type="cellIs" dxfId="2508" priority="425" operator="equal">
      <formula>LARGE($E444:$L444,2)</formula>
    </cfRule>
    <cfRule type="cellIs" dxfId="2507" priority="426" operator="equal">
      <formula>LARGE($E444:$L444,1)</formula>
    </cfRule>
  </conditionalFormatting>
  <conditionalFormatting sqref="E463:L463">
    <cfRule type="cellIs" dxfId="2506" priority="423" operator="equal">
      <formula>LARGE($E463:$L463,2)</formula>
    </cfRule>
    <cfRule type="cellIs" dxfId="2505" priority="424" operator="equal">
      <formula>LARGE($E463:$L463,1)</formula>
    </cfRule>
  </conditionalFormatting>
  <conditionalFormatting sqref="E456:L456">
    <cfRule type="cellIs" dxfId="2504" priority="421" operator="equal">
      <formula>LARGE($E456:$L456,2)</formula>
    </cfRule>
    <cfRule type="cellIs" dxfId="2503" priority="422" operator="equal">
      <formula>LARGE($E456:$L456,1)</formula>
    </cfRule>
  </conditionalFormatting>
  <conditionalFormatting sqref="E452:L452">
    <cfRule type="cellIs" dxfId="2502" priority="419" operator="equal">
      <formula>LARGE($E452:$L452,2)</formula>
    </cfRule>
    <cfRule type="cellIs" dxfId="2501" priority="420" operator="equal">
      <formula>LARGE($E452:$L452,1)</formula>
    </cfRule>
  </conditionalFormatting>
  <conditionalFormatting sqref="E454:L454">
    <cfRule type="cellIs" dxfId="2500" priority="417" operator="equal">
      <formula>LARGE($E454:$L454,2)</formula>
    </cfRule>
    <cfRule type="cellIs" dxfId="2499" priority="418" operator="equal">
      <formula>LARGE($E454:$L454,1)</formula>
    </cfRule>
  </conditionalFormatting>
  <conditionalFormatting sqref="E467:L467">
    <cfRule type="cellIs" dxfId="2498" priority="415" operator="equal">
      <formula>LARGE($E467:$L467,2)</formula>
    </cfRule>
    <cfRule type="cellIs" dxfId="2497" priority="416" operator="equal">
      <formula>LARGE($E467:$L467,1)</formula>
    </cfRule>
  </conditionalFormatting>
  <conditionalFormatting sqref="E458:L458">
    <cfRule type="cellIs" dxfId="2496" priority="413" operator="equal">
      <formula>LARGE($E458:$L458,2)</formula>
    </cfRule>
    <cfRule type="cellIs" dxfId="2495" priority="414" operator="equal">
      <formula>LARGE($E458:$L458,1)</formula>
    </cfRule>
  </conditionalFormatting>
  <conditionalFormatting sqref="E460:L460">
    <cfRule type="cellIs" dxfId="2494" priority="411" operator="equal">
      <formula>LARGE($E460:$L460,2)</formula>
    </cfRule>
    <cfRule type="cellIs" dxfId="2493" priority="412" operator="equal">
      <formula>LARGE($E460:$L460,1)</formula>
    </cfRule>
  </conditionalFormatting>
  <conditionalFormatting sqref="E465:L465">
    <cfRule type="cellIs" dxfId="2492" priority="409" operator="equal">
      <formula>LARGE($E465:$L465,2)</formula>
    </cfRule>
    <cfRule type="cellIs" dxfId="2491" priority="410" operator="equal">
      <formula>LARGE($E465:$L465,1)</formula>
    </cfRule>
  </conditionalFormatting>
  <conditionalFormatting sqref="E474:L474">
    <cfRule type="cellIs" dxfId="2490" priority="407" operator="equal">
      <formula>LARGE($E474:$L474,2)</formula>
    </cfRule>
    <cfRule type="cellIs" dxfId="2489" priority="408" operator="equal">
      <formula>LARGE($E474:$L474,1)</formula>
    </cfRule>
  </conditionalFormatting>
  <conditionalFormatting sqref="E470:L470">
    <cfRule type="cellIs" dxfId="2488" priority="405" operator="equal">
      <formula>LARGE($E470:$L470,2)</formula>
    </cfRule>
    <cfRule type="cellIs" dxfId="2487" priority="406" operator="equal">
      <formula>LARGE($E470:$L470,1)</formula>
    </cfRule>
  </conditionalFormatting>
  <conditionalFormatting sqref="E477:L477">
    <cfRule type="cellIs" dxfId="2486" priority="403" operator="equal">
      <formula>LARGE($E477:$L477,2)</formula>
    </cfRule>
    <cfRule type="cellIs" dxfId="2485" priority="404" operator="equal">
      <formula>LARGE($E477:$L477,1)</formula>
    </cfRule>
  </conditionalFormatting>
  <conditionalFormatting sqref="E494:L494">
    <cfRule type="cellIs" dxfId="2484" priority="401" operator="equal">
      <formula>LARGE($E494:$L494,2)</formula>
    </cfRule>
    <cfRule type="cellIs" dxfId="2483" priority="402" operator="equal">
      <formula>LARGE($E494:$L494,1)</formula>
    </cfRule>
  </conditionalFormatting>
  <conditionalFormatting sqref="E484:L484">
    <cfRule type="cellIs" dxfId="2482" priority="399" operator="equal">
      <formula>LARGE($E484:$L484,2)</formula>
    </cfRule>
    <cfRule type="cellIs" dxfId="2481" priority="400" operator="equal">
      <formula>LARGE($E484:$L484,1)</formula>
    </cfRule>
  </conditionalFormatting>
  <conditionalFormatting sqref="E489:L489">
    <cfRule type="cellIs" dxfId="2480" priority="397" operator="equal">
      <formula>LARGE($E489:$L489,2)</formula>
    </cfRule>
    <cfRule type="cellIs" dxfId="2479" priority="398" operator="equal">
      <formula>LARGE($E489:$L489,1)</formula>
    </cfRule>
  </conditionalFormatting>
  <conditionalFormatting sqref="E482:L482">
    <cfRule type="cellIs" dxfId="2478" priority="395" operator="equal">
      <formula>LARGE($E482:$L482,2)</formula>
    </cfRule>
    <cfRule type="cellIs" dxfId="2477" priority="396" operator="equal">
      <formula>LARGE($E482:$L482,1)</formula>
    </cfRule>
  </conditionalFormatting>
  <conditionalFormatting sqref="E480:L480">
    <cfRule type="cellIs" dxfId="2476" priority="393" operator="equal">
      <formula>LARGE($E480:$L480,2)</formula>
    </cfRule>
    <cfRule type="cellIs" dxfId="2475" priority="394" operator="equal">
      <formula>LARGE($E480:$L480,1)</formula>
    </cfRule>
  </conditionalFormatting>
  <conditionalFormatting sqref="E486:L486">
    <cfRule type="cellIs" dxfId="2474" priority="391" operator="equal">
      <formula>LARGE($E486:$L486,2)</formula>
    </cfRule>
    <cfRule type="cellIs" dxfId="2473" priority="392" operator="equal">
      <formula>LARGE($E486:$L486,1)</formula>
    </cfRule>
  </conditionalFormatting>
  <conditionalFormatting sqref="E491:L491">
    <cfRule type="cellIs" dxfId="2472" priority="389" operator="equal">
      <formula>LARGE($E491:$L491,2)</formula>
    </cfRule>
    <cfRule type="cellIs" dxfId="2471" priority="390" operator="equal">
      <formula>LARGE($E491:$L491,1)</formula>
    </cfRule>
  </conditionalFormatting>
  <conditionalFormatting sqref="E507:L507">
    <cfRule type="cellIs" dxfId="2470" priority="387" operator="equal">
      <formula>LARGE($E507:$L507,2)</formula>
    </cfRule>
    <cfRule type="cellIs" dxfId="2469" priority="388" operator="equal">
      <formula>LARGE($E507:$L507,1)</formula>
    </cfRule>
  </conditionalFormatting>
  <conditionalFormatting sqref="E500:L500">
    <cfRule type="cellIs" dxfId="2468" priority="385" operator="equal">
      <formula>LARGE($E500:$L500,2)</formula>
    </cfRule>
    <cfRule type="cellIs" dxfId="2467" priority="386" operator="equal">
      <formula>LARGE($E500:$L500,1)</formula>
    </cfRule>
  </conditionalFormatting>
  <conditionalFormatting sqref="E496:L496">
    <cfRule type="cellIs" dxfId="2466" priority="383" operator="equal">
      <formula>LARGE($E496:$L496,2)</formula>
    </cfRule>
    <cfRule type="cellIs" dxfId="2465" priority="384" operator="equal">
      <formula>LARGE($E496:$L496,1)</formula>
    </cfRule>
  </conditionalFormatting>
  <conditionalFormatting sqref="E503:L503">
    <cfRule type="cellIs" dxfId="2464" priority="381" operator="equal">
      <formula>LARGE($E503:$L503,2)</formula>
    </cfRule>
    <cfRule type="cellIs" dxfId="2463" priority="382" operator="equal">
      <formula>LARGE($E503:$L503,1)</formula>
    </cfRule>
  </conditionalFormatting>
  <conditionalFormatting sqref="E1089:L1089">
    <cfRule type="cellIs" dxfId="2462" priority="39" operator="equal">
      <formula>LARGE($E1089:$L1089,2)</formula>
    </cfRule>
    <cfRule type="cellIs" dxfId="2461" priority="40" operator="equal">
      <formula>LARGE($E1089:$L1089,1)</formula>
    </cfRule>
  </conditionalFormatting>
  <conditionalFormatting sqref="E510:L510">
    <cfRule type="cellIs" dxfId="2460" priority="377" operator="equal">
      <formula>LARGE($E510:$L510,2)</formula>
    </cfRule>
    <cfRule type="cellIs" dxfId="2459" priority="378" operator="equal">
      <formula>LARGE($E510:$L510,1)</formula>
    </cfRule>
  </conditionalFormatting>
  <conditionalFormatting sqref="E517:L517">
    <cfRule type="cellIs" dxfId="2458" priority="375" operator="equal">
      <formula>LARGE($E517:$L517,2)</formula>
    </cfRule>
    <cfRule type="cellIs" dxfId="2457" priority="376" operator="equal">
      <formula>LARGE($E517:$L517,1)</formula>
    </cfRule>
  </conditionalFormatting>
  <conditionalFormatting sqref="E528:L528">
    <cfRule type="cellIs" dxfId="2456" priority="373" operator="equal">
      <formula>LARGE($E528:$L528,2)</formula>
    </cfRule>
    <cfRule type="cellIs" dxfId="2455" priority="374" operator="equal">
      <formula>LARGE($E528:$L528,1)</formula>
    </cfRule>
  </conditionalFormatting>
  <conditionalFormatting sqref="E532:L532">
    <cfRule type="cellIs" dxfId="2454" priority="371" operator="equal">
      <formula>LARGE($E532:$L532,2)</formula>
    </cfRule>
    <cfRule type="cellIs" dxfId="2453" priority="372" operator="equal">
      <formula>LARGE($E532:$L532,1)</formula>
    </cfRule>
  </conditionalFormatting>
  <conditionalFormatting sqref="E546:L546">
    <cfRule type="cellIs" dxfId="2452" priority="369" operator="equal">
      <formula>LARGE($E546:$L546,2)</formula>
    </cfRule>
    <cfRule type="cellIs" dxfId="2451" priority="370" operator="equal">
      <formula>LARGE($E546:$L546,1)</formula>
    </cfRule>
  </conditionalFormatting>
  <conditionalFormatting sqref="E558:L558">
    <cfRule type="cellIs" dxfId="2450" priority="367" operator="equal">
      <formula>LARGE($E558:$L558,2)</formula>
    </cfRule>
    <cfRule type="cellIs" dxfId="2449" priority="368" operator="equal">
      <formula>LARGE($E558:$L558,1)</formula>
    </cfRule>
  </conditionalFormatting>
  <conditionalFormatting sqref="E552:L552">
    <cfRule type="cellIs" dxfId="2448" priority="365" operator="equal">
      <formula>LARGE($E552:$L552,2)</formula>
    </cfRule>
    <cfRule type="cellIs" dxfId="2447" priority="366" operator="equal">
      <formula>LARGE($E552:$L552,1)</formula>
    </cfRule>
  </conditionalFormatting>
  <conditionalFormatting sqref="E540:L540">
    <cfRule type="cellIs" dxfId="2446" priority="363" operator="equal">
      <formula>LARGE($E540:$L540,2)</formula>
    </cfRule>
    <cfRule type="cellIs" dxfId="2445" priority="364" operator="equal">
      <formula>LARGE($E540:$L540,1)</formula>
    </cfRule>
  </conditionalFormatting>
  <conditionalFormatting sqref="E537:L537">
    <cfRule type="cellIs" dxfId="2444" priority="361" operator="equal">
      <formula>LARGE($E537:$L537,2)</formula>
    </cfRule>
    <cfRule type="cellIs" dxfId="2443" priority="362" operator="equal">
      <formula>LARGE($E537:$L537,1)</formula>
    </cfRule>
  </conditionalFormatting>
  <conditionalFormatting sqref="E543:L543">
    <cfRule type="cellIs" dxfId="2442" priority="359" operator="equal">
      <formula>LARGE($E543:$L543,2)</formula>
    </cfRule>
    <cfRule type="cellIs" dxfId="2441" priority="360" operator="equal">
      <formula>LARGE($E543:$L543,1)</formula>
    </cfRule>
  </conditionalFormatting>
  <conditionalFormatting sqref="E549:L549">
    <cfRule type="cellIs" dxfId="2440" priority="357" operator="equal">
      <formula>LARGE($E549:$L549,2)</formula>
    </cfRule>
    <cfRule type="cellIs" dxfId="2439" priority="358" operator="equal">
      <formula>LARGE($E549:$L549,1)</formula>
    </cfRule>
  </conditionalFormatting>
  <conditionalFormatting sqref="E554:L554">
    <cfRule type="cellIs" dxfId="2438" priority="355" operator="equal">
      <formula>LARGE($E554:$L554,2)</formula>
    </cfRule>
    <cfRule type="cellIs" dxfId="2437" priority="356" operator="equal">
      <formula>LARGE($E554:$L554,1)</formula>
    </cfRule>
  </conditionalFormatting>
  <conditionalFormatting sqref="E560:L560">
    <cfRule type="cellIs" dxfId="2436" priority="353" operator="equal">
      <formula>LARGE($E560:$L560,2)</formula>
    </cfRule>
    <cfRule type="cellIs" dxfId="2435" priority="354" operator="equal">
      <formula>LARGE($E560:$L560,1)</formula>
    </cfRule>
  </conditionalFormatting>
  <conditionalFormatting sqref="E562:L562">
    <cfRule type="cellIs" dxfId="2434" priority="351" operator="equal">
      <formula>LARGE($E562:$L562,2)</formula>
    </cfRule>
    <cfRule type="cellIs" dxfId="2433" priority="352" operator="equal">
      <formula>LARGE($E562:$L562,1)</formula>
    </cfRule>
  </conditionalFormatting>
  <conditionalFormatting sqref="E564:L564">
    <cfRule type="cellIs" dxfId="2432" priority="349" operator="equal">
      <formula>LARGE($E564:$L564,2)</formula>
    </cfRule>
    <cfRule type="cellIs" dxfId="2431" priority="350" operator="equal">
      <formula>LARGE($E564:$L564,1)</formula>
    </cfRule>
  </conditionalFormatting>
  <conditionalFormatting sqref="E566:L566">
    <cfRule type="cellIs" dxfId="2430" priority="347" operator="equal">
      <formula>LARGE($E566:$L566,2)</formula>
    </cfRule>
    <cfRule type="cellIs" dxfId="2429" priority="348" operator="equal">
      <formula>LARGE($E566:$L566,1)</formula>
    </cfRule>
  </conditionalFormatting>
  <conditionalFormatting sqref="E573:L573">
    <cfRule type="cellIs" dxfId="2428" priority="345" operator="equal">
      <formula>LARGE($E573:$L573,2)</formula>
    </cfRule>
    <cfRule type="cellIs" dxfId="2427" priority="346" operator="equal">
      <formula>LARGE($E573:$L573,1)</formula>
    </cfRule>
  </conditionalFormatting>
  <conditionalFormatting sqref="E568:L568">
    <cfRule type="cellIs" dxfId="2426" priority="343" operator="equal">
      <formula>LARGE($E568:$L568,2)</formula>
    </cfRule>
    <cfRule type="cellIs" dxfId="2425" priority="344" operator="equal">
      <formula>LARGE($E568:$L568,1)</formula>
    </cfRule>
  </conditionalFormatting>
  <conditionalFormatting sqref="E570:L570">
    <cfRule type="cellIs" dxfId="2424" priority="341" operator="equal">
      <formula>LARGE($E570:$L570,2)</formula>
    </cfRule>
    <cfRule type="cellIs" dxfId="2423" priority="342" operator="equal">
      <formula>LARGE($E570:$L570,1)</formula>
    </cfRule>
  </conditionalFormatting>
  <conditionalFormatting sqref="E576:L576">
    <cfRule type="cellIs" dxfId="2422" priority="339" operator="equal">
      <formula>LARGE($E576:$L576,2)</formula>
    </cfRule>
    <cfRule type="cellIs" dxfId="2421" priority="340" operator="equal">
      <formula>LARGE($E576:$L576,1)</formula>
    </cfRule>
  </conditionalFormatting>
  <conditionalFormatting sqref="E605:L605">
    <cfRule type="cellIs" dxfId="2420" priority="337" operator="equal">
      <formula>LARGE($E605:$L605,2)</formula>
    </cfRule>
    <cfRule type="cellIs" dxfId="2419" priority="338" operator="equal">
      <formula>LARGE($E605:$L605,1)</formula>
    </cfRule>
  </conditionalFormatting>
  <conditionalFormatting sqref="E615:L615">
    <cfRule type="cellIs" dxfId="2418" priority="335" operator="equal">
      <formula>LARGE($E615:$L615,2)</formula>
    </cfRule>
    <cfRule type="cellIs" dxfId="2417" priority="336" operator="equal">
      <formula>LARGE($E615:$L615,1)</formula>
    </cfRule>
  </conditionalFormatting>
  <conditionalFormatting sqref="E623:L623">
    <cfRule type="cellIs" dxfId="2416" priority="333" operator="equal">
      <formula>LARGE($E623:$L623,2)</formula>
    </cfRule>
    <cfRule type="cellIs" dxfId="2415" priority="334" operator="equal">
      <formula>LARGE($E623:$L623,1)</formula>
    </cfRule>
  </conditionalFormatting>
  <conditionalFormatting sqref="E608:L608">
    <cfRule type="cellIs" dxfId="2414" priority="331" operator="equal">
      <formula>LARGE($E608:$L608,2)</formula>
    </cfRule>
    <cfRule type="cellIs" dxfId="2413" priority="332" operator="equal">
      <formula>LARGE($E608:$L608,1)</formula>
    </cfRule>
  </conditionalFormatting>
  <conditionalFormatting sqref="E589:L589">
    <cfRule type="cellIs" dxfId="2412" priority="329" operator="equal">
      <formula>LARGE($E589:$L589,2)</formula>
    </cfRule>
    <cfRule type="cellIs" dxfId="2411" priority="330" operator="equal">
      <formula>LARGE($E589:$L589,1)</formula>
    </cfRule>
  </conditionalFormatting>
  <conditionalFormatting sqref="E586:L586">
    <cfRule type="cellIs" dxfId="2410" priority="327" operator="equal">
      <formula>LARGE($E586:$L586,2)</formula>
    </cfRule>
    <cfRule type="cellIs" dxfId="2409" priority="328" operator="equal">
      <formula>LARGE($E586:$L586,1)</formula>
    </cfRule>
  </conditionalFormatting>
  <conditionalFormatting sqref="E583:L583">
    <cfRule type="cellIs" dxfId="2408" priority="325" operator="equal">
      <formula>LARGE($E583:$L583,2)</formula>
    </cfRule>
    <cfRule type="cellIs" dxfId="2407" priority="326" operator="equal">
      <formula>LARGE($E583:$L583,1)</formula>
    </cfRule>
  </conditionalFormatting>
  <conditionalFormatting sqref="E593:L593">
    <cfRule type="cellIs" dxfId="2406" priority="323" operator="equal">
      <formula>LARGE($E593:$L593,2)</formula>
    </cfRule>
    <cfRule type="cellIs" dxfId="2405" priority="324" operator="equal">
      <formula>LARGE($E593:$L593,1)</formula>
    </cfRule>
  </conditionalFormatting>
  <conditionalFormatting sqref="E612:L612">
    <cfRule type="cellIs" dxfId="2404" priority="321" operator="equal">
      <formula>LARGE($E612:$L612,2)</formula>
    </cfRule>
    <cfRule type="cellIs" dxfId="2403" priority="322" operator="equal">
      <formula>LARGE($E612:$L612,1)</formula>
    </cfRule>
  </conditionalFormatting>
  <conditionalFormatting sqref="E619:L619">
    <cfRule type="cellIs" dxfId="2402" priority="319" operator="equal">
      <formula>LARGE($E619:$L619,2)</formula>
    </cfRule>
    <cfRule type="cellIs" dxfId="2401" priority="320" operator="equal">
      <formula>LARGE($E619:$L619,1)</formula>
    </cfRule>
  </conditionalFormatting>
  <conditionalFormatting sqref="E629:L629">
    <cfRule type="cellIs" dxfId="2400" priority="317" operator="equal">
      <formula>LARGE($E629:$L629,2)</formula>
    </cfRule>
    <cfRule type="cellIs" dxfId="2399" priority="318" operator="equal">
      <formula>LARGE($E629:$L629,1)</formula>
    </cfRule>
  </conditionalFormatting>
  <conditionalFormatting sqref="E625:L625">
    <cfRule type="cellIs" dxfId="2398" priority="315" operator="equal">
      <formula>LARGE($E625:$L625,2)</formula>
    </cfRule>
    <cfRule type="cellIs" dxfId="2397" priority="316" operator="equal">
      <formula>LARGE($E625:$L625,1)</formula>
    </cfRule>
  </conditionalFormatting>
  <conditionalFormatting sqref="E633:L633">
    <cfRule type="cellIs" dxfId="2396" priority="313" operator="equal">
      <formula>LARGE($E633:$L633,2)</formula>
    </cfRule>
    <cfRule type="cellIs" dxfId="2395" priority="314" operator="equal">
      <formula>LARGE($E633:$L633,1)</formula>
    </cfRule>
  </conditionalFormatting>
  <conditionalFormatting sqref="E642:L642">
    <cfRule type="cellIs" dxfId="2394" priority="311" operator="equal">
      <formula>LARGE($E642:$L642,2)</formula>
    </cfRule>
    <cfRule type="cellIs" dxfId="2393" priority="312" operator="equal">
      <formula>LARGE($E642:$L642,1)</formula>
    </cfRule>
  </conditionalFormatting>
  <conditionalFormatting sqref="E657:L657">
    <cfRule type="cellIs" dxfId="2392" priority="309" operator="equal">
      <formula>LARGE($E657:$L657,2)</formula>
    </cfRule>
    <cfRule type="cellIs" dxfId="2391" priority="310" operator="equal">
      <formula>LARGE($E657:$L657,1)</formula>
    </cfRule>
  </conditionalFormatting>
  <conditionalFormatting sqref="E645:L645">
    <cfRule type="cellIs" dxfId="2390" priority="307" operator="equal">
      <formula>LARGE($E645:$L645,2)</formula>
    </cfRule>
    <cfRule type="cellIs" dxfId="2389" priority="308" operator="equal">
      <formula>LARGE($E645:$L645,1)</formula>
    </cfRule>
  </conditionalFormatting>
  <conditionalFormatting sqref="E651:L651">
    <cfRule type="cellIs" dxfId="2388" priority="305" operator="equal">
      <formula>LARGE($E651:$L651,2)</formula>
    </cfRule>
    <cfRule type="cellIs" dxfId="2387" priority="306" operator="equal">
      <formula>LARGE($E651:$L651,1)</formula>
    </cfRule>
  </conditionalFormatting>
  <conditionalFormatting sqref="E640:L640">
    <cfRule type="cellIs" dxfId="2386" priority="303" operator="equal">
      <formula>LARGE($E640:$L640,2)</formula>
    </cfRule>
    <cfRule type="cellIs" dxfId="2385" priority="304" operator="equal">
      <formula>LARGE($E640:$L640,1)</formula>
    </cfRule>
  </conditionalFormatting>
  <conditionalFormatting sqref="E636:L636">
    <cfRule type="cellIs" dxfId="2384" priority="301" operator="equal">
      <formula>LARGE($E636:$L636,2)</formula>
    </cfRule>
    <cfRule type="cellIs" dxfId="2383" priority="302" operator="equal">
      <formula>LARGE($E636:$L636,1)</formula>
    </cfRule>
  </conditionalFormatting>
  <conditionalFormatting sqref="E648:L648">
    <cfRule type="cellIs" dxfId="2382" priority="299" operator="equal">
      <formula>LARGE($E648:$L648,2)</formula>
    </cfRule>
    <cfRule type="cellIs" dxfId="2381" priority="300" operator="equal">
      <formula>LARGE($E648:$L648,1)</formula>
    </cfRule>
  </conditionalFormatting>
  <conditionalFormatting sqref="E580:L580">
    <cfRule type="cellIs" dxfId="2380" priority="297" operator="equal">
      <formula>LARGE($E580:$L580,2)</formula>
    </cfRule>
    <cfRule type="cellIs" dxfId="2379" priority="298" operator="equal">
      <formula>LARGE($E580:$L580,1)</formula>
    </cfRule>
  </conditionalFormatting>
  <conditionalFormatting sqref="E654:L654">
    <cfRule type="cellIs" dxfId="2378" priority="295" operator="equal">
      <formula>LARGE($E654:$L654,2)</formula>
    </cfRule>
    <cfRule type="cellIs" dxfId="2377" priority="296" operator="equal">
      <formula>LARGE($E654:$L654,1)</formula>
    </cfRule>
  </conditionalFormatting>
  <conditionalFormatting sqref="E672:L672">
    <cfRule type="cellIs" dxfId="2376" priority="293" operator="equal">
      <formula>LARGE($E672:$L672,2)</formula>
    </cfRule>
    <cfRule type="cellIs" dxfId="2375" priority="294" operator="equal">
      <formula>LARGE($E672:$L672,1)</formula>
    </cfRule>
  </conditionalFormatting>
  <conditionalFormatting sqref="E667:L667">
    <cfRule type="cellIs" dxfId="2374" priority="291" operator="equal">
      <formula>LARGE($E667:$L667,2)</formula>
    </cfRule>
    <cfRule type="cellIs" dxfId="2373" priority="292" operator="equal">
      <formula>LARGE($E667:$L667,1)</formula>
    </cfRule>
  </conditionalFormatting>
  <conditionalFormatting sqref="E683:L683">
    <cfRule type="cellIs" dxfId="2372" priority="289" operator="equal">
      <formula>LARGE($E683:$L683,2)</formula>
    </cfRule>
    <cfRule type="cellIs" dxfId="2371" priority="290" operator="equal">
      <formula>LARGE($E683:$L683,1)</formula>
    </cfRule>
  </conditionalFormatting>
  <conditionalFormatting sqref="E664:L664">
    <cfRule type="cellIs" dxfId="2370" priority="287" operator="equal">
      <formula>LARGE($E664:$L664,2)</formula>
    </cfRule>
    <cfRule type="cellIs" dxfId="2369" priority="288" operator="equal">
      <formula>LARGE($E664:$L664,1)</formula>
    </cfRule>
  </conditionalFormatting>
  <conditionalFormatting sqref="E661:L661">
    <cfRule type="cellIs" dxfId="2368" priority="285" operator="equal">
      <formula>LARGE($E661:$L661,2)</formula>
    </cfRule>
    <cfRule type="cellIs" dxfId="2367" priority="286" operator="equal">
      <formula>LARGE($E661:$L661,1)</formula>
    </cfRule>
  </conditionalFormatting>
  <conditionalFormatting sqref="E675:L675">
    <cfRule type="cellIs" dxfId="2366" priority="283" operator="equal">
      <formula>LARGE($E675:$L675,2)</formula>
    </cfRule>
    <cfRule type="cellIs" dxfId="2365" priority="284" operator="equal">
      <formula>LARGE($E675:$L675,1)</formula>
    </cfRule>
  </conditionalFormatting>
  <conditionalFormatting sqref="E686:L686">
    <cfRule type="cellIs" dxfId="2364" priority="281" operator="equal">
      <formula>LARGE($E686:$L686,2)</formula>
    </cfRule>
    <cfRule type="cellIs" dxfId="2363" priority="282" operator="equal">
      <formula>LARGE($E686:$L686,1)</formula>
    </cfRule>
  </conditionalFormatting>
  <conditionalFormatting sqref="E720:L720">
    <cfRule type="cellIs" dxfId="2362" priority="279" operator="equal">
      <formula>LARGE($E720:$L720,2)</formula>
    </cfRule>
    <cfRule type="cellIs" dxfId="2361" priority="280" operator="equal">
      <formula>LARGE($E720:$L720,1)</formula>
    </cfRule>
  </conditionalFormatting>
  <conditionalFormatting sqref="E729:L729">
    <cfRule type="cellIs" dxfId="2360" priority="277" operator="equal">
      <formula>LARGE($E729:$L729,2)</formula>
    </cfRule>
    <cfRule type="cellIs" dxfId="2359" priority="278" operator="equal">
      <formula>LARGE($E729:$L729,1)</formula>
    </cfRule>
  </conditionalFormatting>
  <conditionalFormatting sqref="E699:L699">
    <cfRule type="cellIs" dxfId="2358" priority="275" operator="equal">
      <formula>LARGE($E699:$L699,2)</formula>
    </cfRule>
    <cfRule type="cellIs" dxfId="2357" priority="276" operator="equal">
      <formula>LARGE($E699:$L699,1)</formula>
    </cfRule>
  </conditionalFormatting>
  <conditionalFormatting sqref="E709:L709">
    <cfRule type="cellIs" dxfId="2356" priority="273" operator="equal">
      <formula>LARGE($E709:$L709,2)</formula>
    </cfRule>
    <cfRule type="cellIs" dxfId="2355" priority="274" operator="equal">
      <formula>LARGE($E709:$L709,1)</formula>
    </cfRule>
  </conditionalFormatting>
  <conditionalFormatting sqref="E689:L689">
    <cfRule type="cellIs" dxfId="2354" priority="271" operator="equal">
      <formula>LARGE($E689:$L689,2)</formula>
    </cfRule>
    <cfRule type="cellIs" dxfId="2353" priority="272" operator="equal">
      <formula>LARGE($E689:$L689,1)</formula>
    </cfRule>
  </conditionalFormatting>
  <conditionalFormatting sqref="E726:L726">
    <cfRule type="cellIs" dxfId="2352" priority="269" operator="equal">
      <formula>LARGE($E726:$L726,2)</formula>
    </cfRule>
    <cfRule type="cellIs" dxfId="2351" priority="270" operator="equal">
      <formula>LARGE($E726:$L726,1)</formula>
    </cfRule>
  </conditionalFormatting>
  <conditionalFormatting sqref="E735:L735">
    <cfRule type="cellIs" dxfId="2350" priority="267" operator="equal">
      <formula>LARGE($E735:$L735,2)</formula>
    </cfRule>
    <cfRule type="cellIs" dxfId="2349" priority="268" operator="equal">
      <formula>LARGE($E735:$L735,1)</formula>
    </cfRule>
  </conditionalFormatting>
  <conditionalFormatting sqref="E715:L715">
    <cfRule type="cellIs" dxfId="2348" priority="265" operator="equal">
      <formula>LARGE($E715:$L715,2)</formula>
    </cfRule>
    <cfRule type="cellIs" dxfId="2347" priority="266" operator="equal">
      <formula>LARGE($E715:$L715,1)</formula>
    </cfRule>
  </conditionalFormatting>
  <conditionalFormatting sqref="E732:L732">
    <cfRule type="cellIs" dxfId="2346" priority="263" operator="equal">
      <formula>LARGE($E732:$L732,2)</formula>
    </cfRule>
    <cfRule type="cellIs" dxfId="2345" priority="264" operator="equal">
      <formula>LARGE($E732:$L732,1)</formula>
    </cfRule>
  </conditionalFormatting>
  <conditionalFormatting sqref="E723:L723">
    <cfRule type="cellIs" dxfId="2344" priority="261" operator="equal">
      <formula>LARGE($E723:$L723,2)</formula>
    </cfRule>
    <cfRule type="cellIs" dxfId="2343" priority="262" operator="equal">
      <formula>LARGE($E723:$L723,1)</formula>
    </cfRule>
  </conditionalFormatting>
  <conditionalFormatting sqref="E750:L750">
    <cfRule type="cellIs" dxfId="2342" priority="259" operator="equal">
      <formula>LARGE($E750:$L750,2)</formula>
    </cfRule>
    <cfRule type="cellIs" dxfId="2341" priority="260" operator="equal">
      <formula>LARGE($E750:$L750,1)</formula>
    </cfRule>
  </conditionalFormatting>
  <conditionalFormatting sqref="E780:L780">
    <cfRule type="cellIs" dxfId="2340" priority="257" operator="equal">
      <formula>LARGE($E780:$L780,2)</formula>
    </cfRule>
    <cfRule type="cellIs" dxfId="2339" priority="258" operator="equal">
      <formula>LARGE($E780:$L780,1)</formula>
    </cfRule>
  </conditionalFormatting>
  <conditionalFormatting sqref="E787:L787">
    <cfRule type="cellIs" dxfId="2338" priority="255" operator="equal">
      <formula>LARGE($E787:$L787,2)</formula>
    </cfRule>
    <cfRule type="cellIs" dxfId="2337" priority="256" operator="equal">
      <formula>LARGE($E787:$L787,1)</formula>
    </cfRule>
  </conditionalFormatting>
  <conditionalFormatting sqref="E745:L745">
    <cfRule type="cellIs" dxfId="2336" priority="253" operator="equal">
      <formula>LARGE($E745:$L745,2)</formula>
    </cfRule>
    <cfRule type="cellIs" dxfId="2335" priority="254" operator="equal">
      <formula>LARGE($E745:$L745,1)</formula>
    </cfRule>
  </conditionalFormatting>
  <conditionalFormatting sqref="E738:L738">
    <cfRule type="cellIs" dxfId="2334" priority="251" operator="equal">
      <formula>LARGE($E738:$L738,2)</formula>
    </cfRule>
    <cfRule type="cellIs" dxfId="2333" priority="252" operator="equal">
      <formula>LARGE($E738:$L738,1)</formula>
    </cfRule>
  </conditionalFormatting>
  <conditionalFormatting sqref="E741:L741">
    <cfRule type="cellIs" dxfId="2332" priority="249" operator="equal">
      <formula>LARGE($E741:$L741,2)</formula>
    </cfRule>
    <cfRule type="cellIs" dxfId="2331" priority="250" operator="equal">
      <formula>LARGE($E741:$L741,1)</formula>
    </cfRule>
  </conditionalFormatting>
  <conditionalFormatting sqref="E753:L753">
    <cfRule type="cellIs" dxfId="2330" priority="247" operator="equal">
      <formula>LARGE($E753:$L753,2)</formula>
    </cfRule>
    <cfRule type="cellIs" dxfId="2329" priority="248" operator="equal">
      <formula>LARGE($E753:$L753,1)</formula>
    </cfRule>
  </conditionalFormatting>
  <conditionalFormatting sqref="E747:L747">
    <cfRule type="cellIs" dxfId="2328" priority="245" operator="equal">
      <formula>LARGE($E747:$L747,2)</formula>
    </cfRule>
    <cfRule type="cellIs" dxfId="2327" priority="246" operator="equal">
      <formula>LARGE($E747:$L747,1)</formula>
    </cfRule>
  </conditionalFormatting>
  <conditionalFormatting sqref="E756:L756">
    <cfRule type="cellIs" dxfId="2326" priority="243" operator="equal">
      <formula>LARGE($E756:$L756,2)</formula>
    </cfRule>
    <cfRule type="cellIs" dxfId="2325" priority="244" operator="equal">
      <formula>LARGE($E756:$L756,1)</formula>
    </cfRule>
  </conditionalFormatting>
  <conditionalFormatting sqref="E758:L758">
    <cfRule type="cellIs" dxfId="2324" priority="241" operator="equal">
      <formula>LARGE($E758:$L758,2)</formula>
    </cfRule>
    <cfRule type="cellIs" dxfId="2323" priority="242" operator="equal">
      <formula>LARGE($E758:$L758,1)</formula>
    </cfRule>
  </conditionalFormatting>
  <conditionalFormatting sqref="E768:L768">
    <cfRule type="cellIs" dxfId="2322" priority="239" operator="equal">
      <formula>LARGE($E768:$L768,2)</formula>
    </cfRule>
    <cfRule type="cellIs" dxfId="2321" priority="240" operator="equal">
      <formula>LARGE($E768:$L768,1)</formula>
    </cfRule>
  </conditionalFormatting>
  <conditionalFormatting sqref="E764:L764">
    <cfRule type="cellIs" dxfId="2320" priority="237" operator="equal">
      <formula>LARGE($E764:$L764,2)</formula>
    </cfRule>
    <cfRule type="cellIs" dxfId="2319" priority="238" operator="equal">
      <formula>LARGE($E764:$L764,1)</formula>
    </cfRule>
  </conditionalFormatting>
  <conditionalFormatting sqref="E760:L760">
    <cfRule type="cellIs" dxfId="2318" priority="235" operator="equal">
      <formula>LARGE($E760:$L760,2)</formula>
    </cfRule>
    <cfRule type="cellIs" dxfId="2317" priority="236" operator="equal">
      <formula>LARGE($E760:$L760,1)</formula>
    </cfRule>
  </conditionalFormatting>
  <conditionalFormatting sqref="E784:L784">
    <cfRule type="cellIs" dxfId="2316" priority="233" operator="equal">
      <formula>LARGE($E784:$L784,2)</formula>
    </cfRule>
    <cfRule type="cellIs" dxfId="2315" priority="234" operator="equal">
      <formula>LARGE($E784:$L784,1)</formula>
    </cfRule>
  </conditionalFormatting>
  <conditionalFormatting sqref="E772:L772">
    <cfRule type="cellIs" dxfId="2314" priority="231" operator="equal">
      <formula>LARGE($E772:$L772,2)</formula>
    </cfRule>
    <cfRule type="cellIs" dxfId="2313" priority="232" operator="equal">
      <formula>LARGE($E772:$L772,1)</formula>
    </cfRule>
  </conditionalFormatting>
  <conditionalFormatting sqref="E791:L791">
    <cfRule type="cellIs" dxfId="2312" priority="229" operator="equal">
      <formula>LARGE($E791:$L791,2)</formula>
    </cfRule>
    <cfRule type="cellIs" dxfId="2311" priority="230" operator="equal">
      <formula>LARGE($E791:$L791,1)</formula>
    </cfRule>
  </conditionalFormatting>
  <conditionalFormatting sqref="E807:L807">
    <cfRule type="cellIs" dxfId="2310" priority="227" operator="equal">
      <formula>LARGE($E807:$L807,2)</formula>
    </cfRule>
    <cfRule type="cellIs" dxfId="2309" priority="228" operator="equal">
      <formula>LARGE($E807:$L807,1)</formula>
    </cfRule>
  </conditionalFormatting>
  <conditionalFormatting sqref="E798:L798">
    <cfRule type="cellIs" dxfId="2308" priority="225" operator="equal">
      <formula>LARGE($E798:$L798,2)</formula>
    </cfRule>
    <cfRule type="cellIs" dxfId="2307" priority="226" operator="equal">
      <formula>LARGE($E798:$L798,1)</formula>
    </cfRule>
  </conditionalFormatting>
  <conditionalFormatting sqref="E804:L804">
    <cfRule type="cellIs" dxfId="2306" priority="223" operator="equal">
      <formula>LARGE($E804:$L804,2)</formula>
    </cfRule>
    <cfRule type="cellIs" dxfId="2305" priority="224" operator="equal">
      <formula>LARGE($E804:$L804,1)</formula>
    </cfRule>
  </conditionalFormatting>
  <conditionalFormatting sqref="E794:L794">
    <cfRule type="cellIs" dxfId="2304" priority="221" operator="equal">
      <formula>LARGE($E794:$L794,2)</formula>
    </cfRule>
    <cfRule type="cellIs" dxfId="2303" priority="222" operator="equal">
      <formula>LARGE($E794:$L794,1)</formula>
    </cfRule>
  </conditionalFormatting>
  <conditionalFormatting sqref="E801:L801">
    <cfRule type="cellIs" dxfId="2302" priority="219" operator="equal">
      <formula>LARGE($E801:$L801,2)</formula>
    </cfRule>
    <cfRule type="cellIs" dxfId="2301" priority="220" operator="equal">
      <formula>LARGE($E801:$L801,1)</formula>
    </cfRule>
  </conditionalFormatting>
  <conditionalFormatting sqref="E820:L820">
    <cfRule type="cellIs" dxfId="2300" priority="217" operator="equal">
      <formula>LARGE($E820:$L820,2)</formula>
    </cfRule>
    <cfRule type="cellIs" dxfId="2299" priority="218" operator="equal">
      <formula>LARGE($E820:$L820,1)</formula>
    </cfRule>
  </conditionalFormatting>
  <conditionalFormatting sqref="E829:L829">
    <cfRule type="cellIs" dxfId="2298" priority="215" operator="equal">
      <formula>LARGE($E829:$L829,2)</formula>
    </cfRule>
    <cfRule type="cellIs" dxfId="2297" priority="216" operator="equal">
      <formula>LARGE($E829:$L829,1)</formula>
    </cfRule>
  </conditionalFormatting>
  <conditionalFormatting sqref="E814:L814">
    <cfRule type="cellIs" dxfId="2296" priority="213" operator="equal">
      <formula>LARGE($E814:$L814,2)</formula>
    </cfRule>
    <cfRule type="cellIs" dxfId="2295" priority="214" operator="equal">
      <formula>LARGE($E814:$L814,1)</formula>
    </cfRule>
  </conditionalFormatting>
  <conditionalFormatting sqref="E811:L811">
    <cfRule type="cellIs" dxfId="2294" priority="211" operator="equal">
      <formula>LARGE($E811:$L811,2)</formula>
    </cfRule>
    <cfRule type="cellIs" dxfId="2293" priority="212" operator="equal">
      <formula>LARGE($E811:$L811,1)</formula>
    </cfRule>
  </conditionalFormatting>
  <conditionalFormatting sqref="E817:L817">
    <cfRule type="cellIs" dxfId="2292" priority="209" operator="equal">
      <formula>LARGE($E817:$L817,2)</formula>
    </cfRule>
    <cfRule type="cellIs" dxfId="2291" priority="210" operator="equal">
      <formula>LARGE($E817:$L817,1)</formula>
    </cfRule>
  </conditionalFormatting>
  <conditionalFormatting sqref="E823:L823">
    <cfRule type="cellIs" dxfId="2290" priority="207" operator="equal">
      <formula>LARGE($E823:$L823,2)</formula>
    </cfRule>
    <cfRule type="cellIs" dxfId="2289" priority="208" operator="equal">
      <formula>LARGE($E823:$L823,1)</formula>
    </cfRule>
  </conditionalFormatting>
  <conditionalFormatting sqref="E826:L826">
    <cfRule type="cellIs" dxfId="2288" priority="205" operator="equal">
      <formula>LARGE($E826:$L826,2)</formula>
    </cfRule>
    <cfRule type="cellIs" dxfId="2287" priority="206" operator="equal">
      <formula>LARGE($E826:$L826,1)</formula>
    </cfRule>
  </conditionalFormatting>
  <conditionalFormatting sqref="E833:L833">
    <cfRule type="cellIs" dxfId="2286" priority="203" operator="equal">
      <formula>LARGE($E833:$L833,2)</formula>
    </cfRule>
    <cfRule type="cellIs" dxfId="2285" priority="204" operator="equal">
      <formula>LARGE($E833:$L833,1)</formula>
    </cfRule>
  </conditionalFormatting>
  <conditionalFormatting sqref="E840:L840">
    <cfRule type="cellIs" dxfId="2284" priority="201" operator="equal">
      <formula>LARGE($E840:$L840,2)</formula>
    </cfRule>
    <cfRule type="cellIs" dxfId="2283" priority="202" operator="equal">
      <formula>LARGE($E840:$L840,1)</formula>
    </cfRule>
  </conditionalFormatting>
  <conditionalFormatting sqref="E857:L857">
    <cfRule type="cellIs" dxfId="2282" priority="199" operator="equal">
      <formula>LARGE($E857:$L857,2)</formula>
    </cfRule>
    <cfRule type="cellIs" dxfId="2281" priority="200" operator="equal">
      <formula>LARGE($E857:$L857,1)</formula>
    </cfRule>
  </conditionalFormatting>
  <conditionalFormatting sqref="E878:L878">
    <cfRule type="cellIs" dxfId="2280" priority="197" operator="equal">
      <formula>LARGE($E878:$L878,2)</formula>
    </cfRule>
    <cfRule type="cellIs" dxfId="2279" priority="198" operator="equal">
      <formula>LARGE($E878:$L878,1)</formula>
    </cfRule>
  </conditionalFormatting>
  <conditionalFormatting sqref="E850:L850">
    <cfRule type="cellIs" dxfId="2278" priority="195" operator="equal">
      <formula>LARGE($E850:$L850,2)</formula>
    </cfRule>
    <cfRule type="cellIs" dxfId="2277" priority="196" operator="equal">
      <formula>LARGE($E850:$L850,1)</formula>
    </cfRule>
  </conditionalFormatting>
  <conditionalFormatting sqref="E864:L864">
    <cfRule type="cellIs" dxfId="2276" priority="193" operator="equal">
      <formula>LARGE($E864:$L864,2)</formula>
    </cfRule>
    <cfRule type="cellIs" dxfId="2275" priority="194" operator="equal">
      <formula>LARGE($E864:$L864,1)</formula>
    </cfRule>
  </conditionalFormatting>
  <conditionalFormatting sqref="E846:L846">
    <cfRule type="cellIs" dxfId="2274" priority="191" operator="equal">
      <formula>LARGE($E846:$L846,2)</formula>
    </cfRule>
    <cfRule type="cellIs" dxfId="2273" priority="192" operator="equal">
      <formula>LARGE($E846:$L846,1)</formula>
    </cfRule>
  </conditionalFormatting>
  <conditionalFormatting sqref="E861:L861">
    <cfRule type="cellIs" dxfId="2272" priority="189" operator="equal">
      <formula>LARGE($E861:$L861,2)</formula>
    </cfRule>
    <cfRule type="cellIs" dxfId="2271" priority="190" operator="equal">
      <formula>LARGE($E861:$L861,1)</formula>
    </cfRule>
  </conditionalFormatting>
  <conditionalFormatting sqref="E853:L853">
    <cfRule type="cellIs" dxfId="2270" priority="187" operator="equal">
      <formula>LARGE($E853:$L853,2)</formula>
    </cfRule>
    <cfRule type="cellIs" dxfId="2269" priority="188" operator="equal">
      <formula>LARGE($E853:$L853,1)</formula>
    </cfRule>
  </conditionalFormatting>
  <conditionalFormatting sqref="E889:L889">
    <cfRule type="cellIs" dxfId="2268" priority="185" operator="equal">
      <formula>LARGE($E889:$L889,2)</formula>
    </cfRule>
    <cfRule type="cellIs" dxfId="2267" priority="186" operator="equal">
      <formula>LARGE($E889:$L889,1)</formula>
    </cfRule>
  </conditionalFormatting>
  <conditionalFormatting sqref="E873:L873">
    <cfRule type="cellIs" dxfId="2266" priority="183" operator="equal">
      <formula>LARGE($E873:$L873,2)</formula>
    </cfRule>
    <cfRule type="cellIs" dxfId="2265" priority="184" operator="equal">
      <formula>LARGE($E873:$L873,1)</formula>
    </cfRule>
  </conditionalFormatting>
  <conditionalFormatting sqref="E869:L869">
    <cfRule type="cellIs" dxfId="2264" priority="181" operator="equal">
      <formula>LARGE($E869:$L869,2)</formula>
    </cfRule>
    <cfRule type="cellIs" dxfId="2263" priority="182" operator="equal">
      <formula>LARGE($E869:$L869,1)</formula>
    </cfRule>
  </conditionalFormatting>
  <conditionalFormatting sqref="E886:L886">
    <cfRule type="cellIs" dxfId="2262" priority="179" operator="equal">
      <formula>LARGE($E886:$L886,2)</formula>
    </cfRule>
    <cfRule type="cellIs" dxfId="2261" priority="180" operator="equal">
      <formula>LARGE($E886:$L886,1)</formula>
    </cfRule>
  </conditionalFormatting>
  <conditionalFormatting sqref="E892:L892">
    <cfRule type="cellIs" dxfId="2260" priority="177" operator="equal">
      <formula>LARGE($E892:$L892,2)</formula>
    </cfRule>
    <cfRule type="cellIs" dxfId="2259" priority="178" operator="equal">
      <formula>LARGE($E892:$L892,1)</formula>
    </cfRule>
  </conditionalFormatting>
  <conditionalFormatting sqref="E902:L902">
    <cfRule type="cellIs" dxfId="2258" priority="175" operator="equal">
      <formula>LARGE($E902:$L902,2)</formula>
    </cfRule>
    <cfRule type="cellIs" dxfId="2257" priority="176" operator="equal">
      <formula>LARGE($E902:$L902,1)</formula>
    </cfRule>
  </conditionalFormatting>
  <conditionalFormatting sqref="E921:L921">
    <cfRule type="cellIs" dxfId="2256" priority="173" operator="equal">
      <formula>LARGE($E921:$L921,2)</formula>
    </cfRule>
    <cfRule type="cellIs" dxfId="2255" priority="174" operator="equal">
      <formula>LARGE($E921:$L921,1)</formula>
    </cfRule>
  </conditionalFormatting>
  <conditionalFormatting sqref="E909:L909">
    <cfRule type="cellIs" dxfId="2254" priority="171" operator="equal">
      <formula>LARGE($E909:$L909,2)</formula>
    </cfRule>
    <cfRule type="cellIs" dxfId="2253" priority="172" operator="equal">
      <formula>LARGE($E909:$L909,1)</formula>
    </cfRule>
  </conditionalFormatting>
  <conditionalFormatting sqref="E896:L896">
    <cfRule type="cellIs" dxfId="2252" priority="169" operator="equal">
      <formula>LARGE($E896:$L896,2)</formula>
    </cfRule>
    <cfRule type="cellIs" dxfId="2251" priority="170" operator="equal">
      <formula>LARGE($E896:$L896,1)</formula>
    </cfRule>
  </conditionalFormatting>
  <conditionalFormatting sqref="E894:L894">
    <cfRule type="cellIs" dxfId="2250" priority="167" operator="equal">
      <formula>LARGE($E894:$L894,2)</formula>
    </cfRule>
    <cfRule type="cellIs" dxfId="2249" priority="168" operator="equal">
      <formula>LARGE($E894:$L894,1)</formula>
    </cfRule>
  </conditionalFormatting>
  <conditionalFormatting sqref="E904:L904">
    <cfRule type="cellIs" dxfId="2248" priority="165" operator="equal">
      <formula>LARGE($E904:$L904,2)</formula>
    </cfRule>
    <cfRule type="cellIs" dxfId="2247" priority="166" operator="equal">
      <formula>LARGE($E904:$L904,1)</formula>
    </cfRule>
  </conditionalFormatting>
  <conditionalFormatting sqref="E899:L899">
    <cfRule type="cellIs" dxfId="2246" priority="163" operator="equal">
      <formula>LARGE($E899:$L899,2)</formula>
    </cfRule>
    <cfRule type="cellIs" dxfId="2245" priority="164" operator="equal">
      <formula>LARGE($E899:$L899,1)</formula>
    </cfRule>
  </conditionalFormatting>
  <conditionalFormatting sqref="E907:L907">
    <cfRule type="cellIs" dxfId="2244" priority="161" operator="equal">
      <formula>LARGE($E907:$L907,2)</formula>
    </cfRule>
    <cfRule type="cellIs" dxfId="2243" priority="162" operator="equal">
      <formula>LARGE($E907:$L907,1)</formula>
    </cfRule>
  </conditionalFormatting>
  <conditionalFormatting sqref="E914:L914">
    <cfRule type="cellIs" dxfId="2242" priority="159" operator="equal">
      <formula>LARGE($E914:$L914,2)</formula>
    </cfRule>
    <cfRule type="cellIs" dxfId="2241" priority="160" operator="equal">
      <formula>LARGE($E914:$L914,1)</formula>
    </cfRule>
  </conditionalFormatting>
  <conditionalFormatting sqref="E911:L911">
    <cfRule type="cellIs" dxfId="2240" priority="157" operator="equal">
      <formula>LARGE($E911:$L911,2)</formula>
    </cfRule>
    <cfRule type="cellIs" dxfId="2239" priority="158" operator="equal">
      <formula>LARGE($E911:$L911,1)</formula>
    </cfRule>
  </conditionalFormatting>
  <conditionalFormatting sqref="E917:L917">
    <cfRule type="cellIs" dxfId="2238" priority="155" operator="equal">
      <formula>LARGE($E917:$L917,2)</formula>
    </cfRule>
    <cfRule type="cellIs" dxfId="2237" priority="156" operator="equal">
      <formula>LARGE($E917:$L917,1)</formula>
    </cfRule>
  </conditionalFormatting>
  <conditionalFormatting sqref="E919:L919">
    <cfRule type="cellIs" dxfId="2236" priority="153" operator="equal">
      <formula>LARGE($E919:$L919,2)</formula>
    </cfRule>
    <cfRule type="cellIs" dxfId="2235" priority="154" operator="equal">
      <formula>LARGE($E919:$L919,1)</formula>
    </cfRule>
  </conditionalFormatting>
  <conditionalFormatting sqref="E931:L931">
    <cfRule type="cellIs" dxfId="2234" priority="151" operator="equal">
      <formula>LARGE($E931:$L931,2)</formula>
    </cfRule>
    <cfRule type="cellIs" dxfId="2233" priority="152" operator="equal">
      <formula>LARGE($E931:$L931,1)</formula>
    </cfRule>
  </conditionalFormatting>
  <conditionalFormatting sqref="E925:L925">
    <cfRule type="cellIs" dxfId="2232" priority="149" operator="equal">
      <formula>LARGE($E925:$L925,2)</formula>
    </cfRule>
    <cfRule type="cellIs" dxfId="2231" priority="150" operator="equal">
      <formula>LARGE($E925:$L925,1)</formula>
    </cfRule>
  </conditionalFormatting>
  <conditionalFormatting sqref="E923:L923">
    <cfRule type="cellIs" dxfId="2230" priority="147" operator="equal">
      <formula>LARGE($E923:$L923,2)</formula>
    </cfRule>
    <cfRule type="cellIs" dxfId="2229" priority="148" operator="equal">
      <formula>LARGE($E923:$L923,1)</formula>
    </cfRule>
  </conditionalFormatting>
  <conditionalFormatting sqref="E927:L927">
    <cfRule type="cellIs" dxfId="2228" priority="145" operator="equal">
      <formula>LARGE($E927:$L927,2)</formula>
    </cfRule>
    <cfRule type="cellIs" dxfId="2227" priority="146" operator="equal">
      <formula>LARGE($E927:$L927,1)</formula>
    </cfRule>
  </conditionalFormatting>
  <conditionalFormatting sqref="E934:L934">
    <cfRule type="cellIs" dxfId="2226" priority="143" operator="equal">
      <formula>LARGE($E934:$L934,2)</formula>
    </cfRule>
    <cfRule type="cellIs" dxfId="2225" priority="144" operator="equal">
      <formula>LARGE($E934:$L934,1)</formula>
    </cfRule>
  </conditionalFormatting>
  <conditionalFormatting sqref="E939:L939">
    <cfRule type="cellIs" dxfId="2224" priority="141" operator="equal">
      <formula>LARGE($E939:$L939,2)</formula>
    </cfRule>
    <cfRule type="cellIs" dxfId="2223" priority="142" operator="equal">
      <formula>LARGE($E939:$L939,1)</formula>
    </cfRule>
  </conditionalFormatting>
  <conditionalFormatting sqref="E937:L937">
    <cfRule type="cellIs" dxfId="2222" priority="139" operator="equal">
      <formula>LARGE($E937:$L937,2)</formula>
    </cfRule>
    <cfRule type="cellIs" dxfId="2221" priority="140" operator="equal">
      <formula>LARGE($E937:$L937,1)</formula>
    </cfRule>
  </conditionalFormatting>
  <conditionalFormatting sqref="E941:L941">
    <cfRule type="cellIs" dxfId="2220" priority="137" operator="equal">
      <formula>LARGE($E941:$L941,2)</formula>
    </cfRule>
    <cfRule type="cellIs" dxfId="2219" priority="138" operator="equal">
      <formula>LARGE($E941:$L941,1)</formula>
    </cfRule>
  </conditionalFormatting>
  <conditionalFormatting sqref="E943:L943">
    <cfRule type="cellIs" dxfId="2218" priority="135" operator="equal">
      <formula>LARGE($E943:$L943,2)</formula>
    </cfRule>
    <cfRule type="cellIs" dxfId="2217" priority="136" operator="equal">
      <formula>LARGE($E943:$L943,1)</formula>
    </cfRule>
  </conditionalFormatting>
  <conditionalFormatting sqref="E957:L957">
    <cfRule type="cellIs" dxfId="2216" priority="133" operator="equal">
      <formula>LARGE($E957:$L957,2)</formula>
    </cfRule>
    <cfRule type="cellIs" dxfId="2215" priority="134" operator="equal">
      <formula>LARGE($E957:$L957,1)</formula>
    </cfRule>
  </conditionalFormatting>
  <conditionalFormatting sqref="E948:L948">
    <cfRule type="cellIs" dxfId="2214" priority="131" operator="equal">
      <formula>LARGE($E948:$L948,2)</formula>
    </cfRule>
    <cfRule type="cellIs" dxfId="2213" priority="132" operator="equal">
      <formula>LARGE($E948:$L948,1)</formula>
    </cfRule>
  </conditionalFormatting>
  <conditionalFormatting sqref="E951:L951">
    <cfRule type="cellIs" dxfId="2212" priority="129" operator="equal">
      <formula>LARGE($E951:$L951,2)</formula>
    </cfRule>
    <cfRule type="cellIs" dxfId="2211" priority="130" operator="equal">
      <formula>LARGE($E951:$L951,1)</formula>
    </cfRule>
  </conditionalFormatting>
  <conditionalFormatting sqref="E954:L954">
    <cfRule type="cellIs" dxfId="2210" priority="127" operator="equal">
      <formula>LARGE($E954:$L954,2)</formula>
    </cfRule>
    <cfRule type="cellIs" dxfId="2209" priority="128" operator="equal">
      <formula>LARGE($E954:$L954,1)</formula>
    </cfRule>
  </conditionalFormatting>
  <conditionalFormatting sqref="E965:L965">
    <cfRule type="cellIs" dxfId="2208" priority="125" operator="equal">
      <formula>LARGE($E965:$L965,2)</formula>
    </cfRule>
    <cfRule type="cellIs" dxfId="2207" priority="126" operator="equal">
      <formula>LARGE($E965:$L965,1)</formula>
    </cfRule>
  </conditionalFormatting>
  <conditionalFormatting sqref="E963:L963">
    <cfRule type="cellIs" dxfId="2206" priority="123" operator="equal">
      <formula>LARGE($E963:$L963,2)</formula>
    </cfRule>
    <cfRule type="cellIs" dxfId="2205" priority="124" operator="equal">
      <formula>LARGE($E963:$L963,1)</formula>
    </cfRule>
  </conditionalFormatting>
  <conditionalFormatting sqref="E960:L960">
    <cfRule type="cellIs" dxfId="2204" priority="121" operator="equal">
      <formula>LARGE($E960:$L960,2)</formula>
    </cfRule>
    <cfRule type="cellIs" dxfId="2203" priority="122" operator="equal">
      <formula>LARGE($E960:$L960,1)</formula>
    </cfRule>
  </conditionalFormatting>
  <conditionalFormatting sqref="E985:L985">
    <cfRule type="cellIs" dxfId="2202" priority="119" operator="equal">
      <formula>LARGE($E985:$L985,2)</formula>
    </cfRule>
    <cfRule type="cellIs" dxfId="2201" priority="120" operator="equal">
      <formula>LARGE($E985:$L985,1)</formula>
    </cfRule>
  </conditionalFormatting>
  <conditionalFormatting sqref="E968:L968">
    <cfRule type="cellIs" dxfId="2200" priority="117" operator="equal">
      <formula>LARGE($E968:$L968,2)</formula>
    </cfRule>
    <cfRule type="cellIs" dxfId="2199" priority="118" operator="equal">
      <formula>LARGE($E968:$L968,1)</formula>
    </cfRule>
  </conditionalFormatting>
  <conditionalFormatting sqref="E971:L971">
    <cfRule type="cellIs" dxfId="2198" priority="115" operator="equal">
      <formula>LARGE($E971:$L971,2)</formula>
    </cfRule>
    <cfRule type="cellIs" dxfId="2197" priority="116" operator="equal">
      <formula>LARGE($E971:$L971,1)</formula>
    </cfRule>
  </conditionalFormatting>
  <conditionalFormatting sqref="E990:L990">
    <cfRule type="cellIs" dxfId="2196" priority="113" operator="equal">
      <formula>LARGE($E990:$L990,2)</formula>
    </cfRule>
    <cfRule type="cellIs" dxfId="2195" priority="114" operator="equal">
      <formula>LARGE($E990:$L990,1)</formula>
    </cfRule>
  </conditionalFormatting>
  <conditionalFormatting sqref="E988:L988">
    <cfRule type="cellIs" dxfId="2194" priority="111" operator="equal">
      <formula>LARGE($E988:$L988,2)</formula>
    </cfRule>
    <cfRule type="cellIs" dxfId="2193" priority="112" operator="equal">
      <formula>LARGE($E988:$L988,1)</formula>
    </cfRule>
  </conditionalFormatting>
  <conditionalFormatting sqref="E993:L993">
    <cfRule type="cellIs" dxfId="2192" priority="109" operator="equal">
      <formula>LARGE($E993:$L993,2)</formula>
    </cfRule>
    <cfRule type="cellIs" dxfId="2191" priority="110" operator="equal">
      <formula>LARGE($E993:$L993,1)</formula>
    </cfRule>
  </conditionalFormatting>
  <conditionalFormatting sqref="E996:L996">
    <cfRule type="cellIs" dxfId="2190" priority="107" operator="equal">
      <formula>LARGE($E996:$L996,2)</formula>
    </cfRule>
    <cfRule type="cellIs" dxfId="2189" priority="108" operator="equal">
      <formula>LARGE($E996:$L996,1)</formula>
    </cfRule>
  </conditionalFormatting>
  <conditionalFormatting sqref="E999:L999">
    <cfRule type="cellIs" dxfId="2188" priority="105" operator="equal">
      <formula>LARGE($E999:$L999,2)</formula>
    </cfRule>
    <cfRule type="cellIs" dxfId="2187" priority="106" operator="equal">
      <formula>LARGE($E999:$L999,1)</formula>
    </cfRule>
  </conditionalFormatting>
  <conditionalFormatting sqref="E1014:L1014">
    <cfRule type="cellIs" dxfId="2186" priority="103" operator="equal">
      <formula>LARGE($E1014:$L1014,2)</formula>
    </cfRule>
    <cfRule type="cellIs" dxfId="2185" priority="104" operator="equal">
      <formula>LARGE($E1014:$L1014,1)</formula>
    </cfRule>
  </conditionalFormatting>
  <conditionalFormatting sqref="E1006:L1006">
    <cfRule type="cellIs" dxfId="2184" priority="101" operator="equal">
      <formula>LARGE($E1006:$L1006,2)</formula>
    </cfRule>
    <cfRule type="cellIs" dxfId="2183" priority="102" operator="equal">
      <formula>LARGE($E1006:$L1006,1)</formula>
    </cfRule>
  </conditionalFormatting>
  <conditionalFormatting sqref="E1003:L1003">
    <cfRule type="cellIs" dxfId="2182" priority="99" operator="equal">
      <formula>LARGE($E1003:$L1003,2)</formula>
    </cfRule>
    <cfRule type="cellIs" dxfId="2181" priority="100" operator="equal">
      <formula>LARGE($E1003:$L1003,1)</formula>
    </cfRule>
  </conditionalFormatting>
  <conditionalFormatting sqref="E1009:L1009">
    <cfRule type="cellIs" dxfId="2180" priority="97" operator="equal">
      <formula>LARGE($E1009:$L1009,2)</formula>
    </cfRule>
    <cfRule type="cellIs" dxfId="2179" priority="98" operator="equal">
      <formula>LARGE($E1009:$L1009,1)</formula>
    </cfRule>
  </conditionalFormatting>
  <conditionalFormatting sqref="E1011:L1011">
    <cfRule type="cellIs" dxfId="2178" priority="95" operator="equal">
      <formula>LARGE($E1011:$L1011,2)</formula>
    </cfRule>
    <cfRule type="cellIs" dxfId="2177" priority="96" operator="equal">
      <formula>LARGE($E1011:$L1011,1)</formula>
    </cfRule>
  </conditionalFormatting>
  <conditionalFormatting sqref="E1041:L1041">
    <cfRule type="cellIs" dxfId="2176" priority="93" operator="equal">
      <formula>LARGE($E1041:$L1041,2)</formula>
    </cfRule>
    <cfRule type="cellIs" dxfId="2175" priority="94" operator="equal">
      <formula>LARGE($E1041:$L1041,1)</formula>
    </cfRule>
  </conditionalFormatting>
  <conditionalFormatting sqref="E1026:L1026">
    <cfRule type="cellIs" dxfId="2174" priority="91" operator="equal">
      <formula>LARGE($E1026:$L1026,2)</formula>
    </cfRule>
    <cfRule type="cellIs" dxfId="2173" priority="92" operator="equal">
      <formula>LARGE($E1026:$L1026,1)</formula>
    </cfRule>
  </conditionalFormatting>
  <conditionalFormatting sqref="E1033:L1033">
    <cfRule type="cellIs" dxfId="2172" priority="89" operator="equal">
      <formula>LARGE($E1033:$L1033,2)</formula>
    </cfRule>
    <cfRule type="cellIs" dxfId="2171" priority="90" operator="equal">
      <formula>LARGE($E1033:$L1033,1)</formula>
    </cfRule>
  </conditionalFormatting>
  <conditionalFormatting sqref="E1036:L1036">
    <cfRule type="cellIs" dxfId="2170" priority="87" operator="equal">
      <formula>LARGE($E1036:$L1036,2)</formula>
    </cfRule>
    <cfRule type="cellIs" dxfId="2169" priority="88" operator="equal">
      <formula>LARGE($E1036:$L1036,1)</formula>
    </cfRule>
  </conditionalFormatting>
  <conditionalFormatting sqref="E1019:L1019">
    <cfRule type="cellIs" dxfId="2168" priority="85" operator="equal">
      <formula>LARGE($E1019:$L1019,2)</formula>
    </cfRule>
    <cfRule type="cellIs" dxfId="2167" priority="86" operator="equal">
      <formula>LARGE($E1019:$L1019,1)</formula>
    </cfRule>
  </conditionalFormatting>
  <conditionalFormatting sqref="E1016:L1016">
    <cfRule type="cellIs" dxfId="2166" priority="83" operator="equal">
      <formula>LARGE($E1016:$L1016,2)</formula>
    </cfRule>
    <cfRule type="cellIs" dxfId="2165" priority="84" operator="equal">
      <formula>LARGE($E1016:$L1016,1)</formula>
    </cfRule>
  </conditionalFormatting>
  <conditionalFormatting sqref="E1023:L1023">
    <cfRule type="cellIs" dxfId="2164" priority="81" operator="equal">
      <formula>LARGE($E1023:$L1023,2)</formula>
    </cfRule>
    <cfRule type="cellIs" dxfId="2163" priority="82" operator="equal">
      <formula>LARGE($E1023:$L1023,1)</formula>
    </cfRule>
  </conditionalFormatting>
  <conditionalFormatting sqref="E1030:L1030">
    <cfRule type="cellIs" dxfId="2162" priority="79" operator="equal">
      <formula>LARGE($E1030:$L1030,2)</formula>
    </cfRule>
    <cfRule type="cellIs" dxfId="2161" priority="80" operator="equal">
      <formula>LARGE($E1030:$L1030,1)</formula>
    </cfRule>
  </conditionalFormatting>
  <conditionalFormatting sqref="E1039:L1039">
    <cfRule type="cellIs" dxfId="2160" priority="77" operator="equal">
      <formula>LARGE($E1039:$L1039,2)</formula>
    </cfRule>
    <cfRule type="cellIs" dxfId="2159" priority="78" operator="equal">
      <formula>LARGE($E1039:$L1039,1)</formula>
    </cfRule>
  </conditionalFormatting>
  <conditionalFormatting sqref="E1044:L1044">
    <cfRule type="cellIs" dxfId="2158" priority="75" operator="equal">
      <formula>LARGE($E1044:$L1044,2)</formula>
    </cfRule>
    <cfRule type="cellIs" dxfId="2157" priority="76" operator="equal">
      <formula>LARGE($E1044:$L1044,1)</formula>
    </cfRule>
  </conditionalFormatting>
  <conditionalFormatting sqref="E1046:L1046">
    <cfRule type="cellIs" dxfId="2156" priority="73" operator="equal">
      <formula>LARGE($E1046:$L1046,2)</formula>
    </cfRule>
    <cfRule type="cellIs" dxfId="2155" priority="74" operator="equal">
      <formula>LARGE($E1046:$L1046,1)</formula>
    </cfRule>
  </conditionalFormatting>
  <conditionalFormatting sqref="E1055:L1055">
    <cfRule type="cellIs" dxfId="2154" priority="71" operator="equal">
      <formula>LARGE($E1055:$L1055,2)</formula>
    </cfRule>
    <cfRule type="cellIs" dxfId="2153" priority="72" operator="equal">
      <formula>LARGE($E1055:$L1055,1)</formula>
    </cfRule>
  </conditionalFormatting>
  <conditionalFormatting sqref="E1051:L1051">
    <cfRule type="cellIs" dxfId="2152" priority="69" operator="equal">
      <formula>LARGE($E1051:$L1051,2)</formula>
    </cfRule>
    <cfRule type="cellIs" dxfId="2151" priority="70" operator="equal">
      <formula>LARGE($E1051:$L1051,1)</formula>
    </cfRule>
  </conditionalFormatting>
  <conditionalFormatting sqref="E1048:L1048">
    <cfRule type="cellIs" dxfId="2150" priority="67" operator="equal">
      <formula>LARGE($E1048:$L1048,2)</formula>
    </cfRule>
    <cfRule type="cellIs" dxfId="2149" priority="68" operator="equal">
      <formula>LARGE($E1048:$L1048,1)</formula>
    </cfRule>
  </conditionalFormatting>
  <conditionalFormatting sqref="E1068:L1068">
    <cfRule type="cellIs" dxfId="2148" priority="65" operator="equal">
      <formula>LARGE($E1068:$L1068,2)</formula>
    </cfRule>
    <cfRule type="cellIs" dxfId="2147" priority="66" operator="equal">
      <formula>LARGE($E1068:$L1068,1)</formula>
    </cfRule>
  </conditionalFormatting>
  <conditionalFormatting sqref="E1062:L1062">
    <cfRule type="cellIs" dxfId="2146" priority="63" operator="equal">
      <formula>LARGE($E1062:$L1062,2)</formula>
    </cfRule>
    <cfRule type="cellIs" dxfId="2145" priority="64" operator="equal">
      <formula>LARGE($E1062:$L1062,1)</formula>
    </cfRule>
  </conditionalFormatting>
  <conditionalFormatting sqref="E1059:L1059">
    <cfRule type="cellIs" dxfId="2144" priority="61" operator="equal">
      <formula>LARGE($E1059:$L1059,2)</formula>
    </cfRule>
    <cfRule type="cellIs" dxfId="2143" priority="62" operator="equal">
      <formula>LARGE($E1059:$L1059,1)</formula>
    </cfRule>
  </conditionalFormatting>
  <conditionalFormatting sqref="E1064:L1064">
    <cfRule type="cellIs" dxfId="2142" priority="59" operator="equal">
      <formula>LARGE($E1064:$L1064,2)</formula>
    </cfRule>
    <cfRule type="cellIs" dxfId="2141" priority="60" operator="equal">
      <formula>LARGE($E1064:$L1064,1)</formula>
    </cfRule>
  </conditionalFormatting>
  <conditionalFormatting sqref="E1066:L1066">
    <cfRule type="cellIs" dxfId="2140" priority="57" operator="equal">
      <formula>LARGE($E1066:$L1066,2)</formula>
    </cfRule>
    <cfRule type="cellIs" dxfId="2139" priority="58" operator="equal">
      <formula>LARGE($E1066:$L1066,1)</formula>
    </cfRule>
  </conditionalFormatting>
  <conditionalFormatting sqref="E1077:L1077">
    <cfRule type="cellIs" dxfId="2138" priority="55" operator="equal">
      <formula>LARGE($E1077:$L1077,2)</formula>
    </cfRule>
    <cfRule type="cellIs" dxfId="2137" priority="56" operator="equal">
      <formula>LARGE($E1077:$L1077,1)</formula>
    </cfRule>
  </conditionalFormatting>
  <conditionalFormatting sqref="E1086:L1086">
    <cfRule type="cellIs" dxfId="2136" priority="53" operator="equal">
      <formula>LARGE($E1086:$L1086,2)</formula>
    </cfRule>
    <cfRule type="cellIs" dxfId="2135" priority="54" operator="equal">
      <formula>LARGE($E1086:$L1086,1)</formula>
    </cfRule>
  </conditionalFormatting>
  <conditionalFormatting sqref="E1073:L1073">
    <cfRule type="cellIs" dxfId="2134" priority="51" operator="equal">
      <formula>LARGE($E1073:$L1073,2)</formula>
    </cfRule>
    <cfRule type="cellIs" dxfId="2133" priority="52" operator="equal">
      <formula>LARGE($E1073:$L1073,1)</formula>
    </cfRule>
  </conditionalFormatting>
  <conditionalFormatting sqref="E1071:L1071">
    <cfRule type="cellIs" dxfId="2132" priority="49" operator="equal">
      <formula>LARGE($E1071:$L1071,2)</formula>
    </cfRule>
    <cfRule type="cellIs" dxfId="2131" priority="50" operator="equal">
      <formula>LARGE($E1071:$L1071,1)</formula>
    </cfRule>
  </conditionalFormatting>
  <conditionalFormatting sqref="E1075:L1075">
    <cfRule type="cellIs" dxfId="2130" priority="47" operator="equal">
      <formula>LARGE($E1075:$L1075,2)</formula>
    </cfRule>
    <cfRule type="cellIs" dxfId="2129" priority="48" operator="equal">
      <formula>LARGE($E1075:$L1075,1)</formula>
    </cfRule>
  </conditionalFormatting>
  <conditionalFormatting sqref="E1083:L1083">
    <cfRule type="cellIs" dxfId="2128" priority="45" operator="equal">
      <formula>LARGE($E1083:$L1083,2)</formula>
    </cfRule>
    <cfRule type="cellIs" dxfId="2127" priority="46" operator="equal">
      <formula>LARGE($E1083:$L1083,1)</formula>
    </cfRule>
  </conditionalFormatting>
  <conditionalFormatting sqref="E1080:L1080">
    <cfRule type="cellIs" dxfId="2126" priority="43" operator="equal">
      <formula>LARGE($E1080:$L1080,2)</formula>
    </cfRule>
    <cfRule type="cellIs" dxfId="2125" priority="44" operator="equal">
      <formula>LARGE($E1080:$L1080,1)</formula>
    </cfRule>
  </conditionalFormatting>
  <conditionalFormatting sqref="E1092:L1092">
    <cfRule type="cellIs" dxfId="2124" priority="41" operator="equal">
      <formula>LARGE($E1092:$L1092,2)</formula>
    </cfRule>
    <cfRule type="cellIs" dxfId="2123" priority="42" operator="equal">
      <formula>LARGE($E1092:$L1092,1)</formula>
    </cfRule>
  </conditionalFormatting>
  <conditionalFormatting sqref="E1095:L1095">
    <cfRule type="cellIs" dxfId="2122" priority="37" operator="equal">
      <formula>LARGE($E1095:$L1095,2)</formula>
    </cfRule>
    <cfRule type="cellIs" dxfId="2121" priority="38" operator="equal">
      <formula>LARGE($E1095:$L1095,1)</formula>
    </cfRule>
  </conditionalFormatting>
  <conditionalFormatting sqref="E1139:L1139">
    <cfRule type="cellIs" dxfId="2120" priority="3" operator="equal">
      <formula>LARGE($E1139:$L1139,2)</formula>
    </cfRule>
    <cfRule type="cellIs" dxfId="2119" priority="4" operator="equal">
      <formula>LARGE($E1139:$L1139,1)</formula>
    </cfRule>
  </conditionalFormatting>
  <conditionalFormatting sqref="E1098:L1098">
    <cfRule type="cellIs" dxfId="2118" priority="31" operator="equal">
      <formula>LARGE($E1098:$L1098,2)</formula>
    </cfRule>
    <cfRule type="cellIs" dxfId="2117" priority="32" operator="equal">
      <formula>LARGE($E1098:$L1098,1)</formula>
    </cfRule>
  </conditionalFormatting>
  <conditionalFormatting sqref="E1101:L1101">
    <cfRule type="cellIs" dxfId="2116" priority="29" operator="equal">
      <formula>LARGE($E1101:$L1101,2)</formula>
    </cfRule>
    <cfRule type="cellIs" dxfId="2115" priority="30" operator="equal">
      <formula>LARGE($E1101:$L1101,1)</formula>
    </cfRule>
  </conditionalFormatting>
  <conditionalFormatting sqref="E1104:L1104">
    <cfRule type="cellIs" dxfId="2114" priority="27" operator="equal">
      <formula>LARGE($E1104:$L1104,2)</formula>
    </cfRule>
    <cfRule type="cellIs" dxfId="2113" priority="28" operator="equal">
      <formula>LARGE($E1104:$L1104,1)</formula>
    </cfRule>
  </conditionalFormatting>
  <conditionalFormatting sqref="E1107:L1107">
    <cfRule type="cellIs" dxfId="2112" priority="25" operator="equal">
      <formula>LARGE($E1107:$L1107,2)</formula>
    </cfRule>
    <cfRule type="cellIs" dxfId="2111" priority="26" operator="equal">
      <formula>LARGE($E1107:$L1107,1)</formula>
    </cfRule>
  </conditionalFormatting>
  <conditionalFormatting sqref="E1110:L1110">
    <cfRule type="cellIs" dxfId="2110" priority="23" operator="equal">
      <formula>LARGE($E1110:$L1110,2)</formula>
    </cfRule>
    <cfRule type="cellIs" dxfId="2109" priority="24" operator="equal">
      <formula>LARGE($E1110:$L1110,1)</formula>
    </cfRule>
  </conditionalFormatting>
  <conditionalFormatting sqref="E1113:L1113">
    <cfRule type="cellIs" dxfId="2108" priority="21" operator="equal">
      <formula>LARGE($E1113:$L1113,2)</formula>
    </cfRule>
    <cfRule type="cellIs" dxfId="2107" priority="22" operator="equal">
      <formula>LARGE($E1113:$L1113,1)</formula>
    </cfRule>
  </conditionalFormatting>
  <conditionalFormatting sqref="E1116:L1116">
    <cfRule type="cellIs" dxfId="2106" priority="19" operator="equal">
      <formula>LARGE($E1116:$L1116,2)</formula>
    </cfRule>
    <cfRule type="cellIs" dxfId="2105" priority="20" operator="equal">
      <formula>LARGE($E1116:$L1116,1)</formula>
    </cfRule>
  </conditionalFormatting>
  <conditionalFormatting sqref="E1119:L1119">
    <cfRule type="cellIs" dxfId="2104" priority="17" operator="equal">
      <formula>LARGE($E1119:$L1119,2)</formula>
    </cfRule>
    <cfRule type="cellIs" dxfId="2103" priority="18" operator="equal">
      <formula>LARGE($E1119:$L1119,1)</formula>
    </cfRule>
  </conditionalFormatting>
  <conditionalFormatting sqref="E1121:L1121">
    <cfRule type="cellIs" dxfId="2102" priority="15" operator="equal">
      <formula>LARGE($E1121:$L1121,2)</formula>
    </cfRule>
    <cfRule type="cellIs" dxfId="2101" priority="16" operator="equal">
      <formula>LARGE($E1121:$L1121,1)</formula>
    </cfRule>
  </conditionalFormatting>
  <conditionalFormatting sqref="E1124:L1124">
    <cfRule type="cellIs" dxfId="2100" priority="13" operator="equal">
      <formula>LARGE($E1124:$L1124,2)</formula>
    </cfRule>
    <cfRule type="cellIs" dxfId="2099" priority="14" operator="equal">
      <formula>LARGE($E1124:$L1124,1)</formula>
    </cfRule>
  </conditionalFormatting>
  <conditionalFormatting sqref="E1127:L1127">
    <cfRule type="cellIs" dxfId="2098" priority="11" operator="equal">
      <formula>LARGE($E1127:$L1127,2)</formula>
    </cfRule>
    <cfRule type="cellIs" dxfId="2097" priority="12" operator="equal">
      <formula>LARGE($E1127:$L1127,1)</formula>
    </cfRule>
  </conditionalFormatting>
  <conditionalFormatting sqref="E1130:L1130">
    <cfRule type="cellIs" dxfId="2096" priority="9" operator="equal">
      <formula>LARGE($E1130:$L1130,2)</formula>
    </cfRule>
    <cfRule type="cellIs" dxfId="2095" priority="10" operator="equal">
      <formula>LARGE($E1130:$L1130,1)</formula>
    </cfRule>
  </conditionalFormatting>
  <conditionalFormatting sqref="E1134:L1134">
    <cfRule type="cellIs" dxfId="2094" priority="7" operator="equal">
      <formula>LARGE($E1134:$L1134,2)</formula>
    </cfRule>
    <cfRule type="cellIs" dxfId="2093" priority="8" operator="equal">
      <formula>LARGE($E1134:$L1134,1)</formula>
    </cfRule>
  </conditionalFormatting>
  <conditionalFormatting sqref="E1137:L1137">
    <cfRule type="cellIs" dxfId="2092" priority="5" operator="equal">
      <formula>LARGE($E1137:$L1137,2)</formula>
    </cfRule>
    <cfRule type="cellIs" dxfId="2091" priority="6" operator="equal">
      <formula>LARGE($E1137:$L1137,1)</formula>
    </cfRule>
  </conditionalFormatting>
  <conditionalFormatting sqref="E1141:L1141">
    <cfRule type="cellIs" dxfId="2090" priority="1" operator="equal">
      <formula>LARGE($E1141:$L1141,2)</formula>
    </cfRule>
    <cfRule type="cellIs" dxfId="2089" priority="2" operator="equal">
      <formula>LARGE($E1141:$L1141,1)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2302"/>
  <sheetViews>
    <sheetView view="pageBreakPreview" zoomScaleSheetLayoutView="100" workbookViewId="0">
      <selection activeCell="S1153" sqref="S1153"/>
    </sheetView>
  </sheetViews>
  <sheetFormatPr baseColWidth="10" defaultRowHeight="15" x14ac:dyDescent="0.25"/>
  <cols>
    <col min="1" max="1" width="12.28515625" customWidth="1"/>
    <col min="2" max="2" width="13" customWidth="1"/>
    <col min="3" max="3" width="18.7109375" customWidth="1"/>
    <col min="4" max="4" width="11.7109375" customWidth="1"/>
    <col min="5" max="6" width="12.5703125" customWidth="1"/>
    <col min="7" max="8" width="12.140625" customWidth="1"/>
    <col min="9" max="10" width="12" customWidth="1"/>
    <col min="11" max="12" width="12.140625" customWidth="1"/>
    <col min="13" max="14" width="12.28515625" customWidth="1"/>
    <col min="15" max="17" width="11.7109375" customWidth="1"/>
  </cols>
  <sheetData>
    <row r="1" spans="1:17" ht="25.5" customHeight="1" x14ac:dyDescent="0.25">
      <c r="C1" s="282" t="s">
        <v>157</v>
      </c>
      <c r="D1" s="24"/>
      <c r="E1" s="24"/>
      <c r="F1" s="24"/>
      <c r="G1" s="24"/>
      <c r="H1" s="24"/>
      <c r="I1" s="24"/>
      <c r="J1" s="24"/>
    </row>
    <row r="2" spans="1:17" ht="15" customHeight="1" x14ac:dyDescent="0.25">
      <c r="C2" s="38" t="s">
        <v>124</v>
      </c>
      <c r="D2" s="25"/>
      <c r="E2" s="25"/>
      <c r="F2" s="25"/>
      <c r="G2" s="25"/>
      <c r="H2" s="25"/>
      <c r="I2" s="25"/>
      <c r="J2" s="25"/>
    </row>
    <row r="3" spans="1:17" ht="15" customHeight="1" x14ac:dyDescent="0.25">
      <c r="C3" s="44" t="s">
        <v>125</v>
      </c>
      <c r="D3" s="26"/>
      <c r="E3" s="26"/>
      <c r="F3" s="26"/>
      <c r="G3" s="26"/>
      <c r="H3" s="26"/>
      <c r="I3" s="26"/>
      <c r="J3" s="26"/>
    </row>
    <row r="4" spans="1:17" ht="15" customHeight="1" x14ac:dyDescent="0.3">
      <c r="B4" s="1"/>
      <c r="C4" s="1"/>
      <c r="D4" s="458" t="s">
        <v>35</v>
      </c>
      <c r="E4" s="462" t="s">
        <v>233</v>
      </c>
      <c r="F4" s="463"/>
      <c r="G4" s="463"/>
      <c r="H4" s="463"/>
      <c r="I4" s="463"/>
      <c r="J4" s="463"/>
      <c r="K4" s="463"/>
      <c r="L4" s="463"/>
      <c r="M4" s="463"/>
      <c r="N4" s="464"/>
      <c r="O4" s="407" t="s">
        <v>39</v>
      </c>
      <c r="P4" s="407" t="s">
        <v>211</v>
      </c>
      <c r="Q4" s="366" t="s">
        <v>33</v>
      </c>
    </row>
    <row r="5" spans="1:17" ht="15.75" customHeight="1" x14ac:dyDescent="0.25">
      <c r="B5" s="423" t="s">
        <v>77</v>
      </c>
      <c r="C5" s="423"/>
      <c r="D5" s="459"/>
      <c r="E5" s="108"/>
      <c r="F5" s="109"/>
      <c r="G5" s="110" t="s">
        <v>38</v>
      </c>
      <c r="H5" s="461" t="s">
        <v>34</v>
      </c>
      <c r="I5" s="107"/>
      <c r="J5" s="109"/>
      <c r="K5" s="109"/>
      <c r="L5" s="109"/>
      <c r="M5" s="43"/>
      <c r="N5" s="96"/>
      <c r="O5" s="408"/>
      <c r="P5" s="408"/>
      <c r="Q5" s="367"/>
    </row>
    <row r="6" spans="1:17" ht="15.75" x14ac:dyDescent="0.25">
      <c r="B6" s="423"/>
      <c r="C6" s="423"/>
      <c r="D6" s="459"/>
      <c r="E6" s="108"/>
      <c r="F6" s="109"/>
      <c r="G6" s="109"/>
      <c r="H6" s="461"/>
      <c r="I6" s="107"/>
      <c r="J6" s="109"/>
      <c r="K6" s="109"/>
      <c r="L6" s="109"/>
      <c r="M6" s="7"/>
      <c r="N6" s="12"/>
      <c r="O6" s="408"/>
      <c r="P6" s="408"/>
      <c r="Q6" s="367"/>
    </row>
    <row r="7" spans="1:17" ht="15.75" x14ac:dyDescent="0.25">
      <c r="B7" s="424"/>
      <c r="C7" s="424"/>
      <c r="D7" s="459"/>
      <c r="E7" s="111"/>
      <c r="F7" s="112"/>
      <c r="G7" s="112"/>
      <c r="H7" s="112"/>
      <c r="I7" s="107"/>
      <c r="J7" s="112"/>
      <c r="K7" s="112"/>
      <c r="L7" s="112"/>
      <c r="M7" s="8"/>
      <c r="N7" s="13"/>
      <c r="O7" s="408"/>
      <c r="P7" s="408"/>
      <c r="Q7" s="367"/>
    </row>
    <row r="8" spans="1:17" s="27" customFormat="1" ht="15" customHeight="1" x14ac:dyDescent="0.2">
      <c r="A8" s="279" t="s">
        <v>123</v>
      </c>
      <c r="B8" s="280" t="s">
        <v>36</v>
      </c>
      <c r="C8" s="280" t="s">
        <v>31</v>
      </c>
      <c r="D8" s="460"/>
      <c r="E8" s="297" t="s">
        <v>0</v>
      </c>
      <c r="F8" s="294" t="s">
        <v>2</v>
      </c>
      <c r="G8" s="294" t="s">
        <v>8</v>
      </c>
      <c r="H8" s="294" t="s">
        <v>34</v>
      </c>
      <c r="I8" s="294" t="s">
        <v>1</v>
      </c>
      <c r="J8" s="294" t="s">
        <v>3</v>
      </c>
      <c r="K8" s="294" t="s">
        <v>6</v>
      </c>
      <c r="L8" s="294" t="s">
        <v>7</v>
      </c>
      <c r="M8" s="294" t="s">
        <v>32</v>
      </c>
      <c r="N8" s="295" t="s">
        <v>40</v>
      </c>
      <c r="O8" s="409"/>
      <c r="P8" s="409"/>
      <c r="Q8" s="368"/>
    </row>
    <row r="9" spans="1:17" s="30" customFormat="1" ht="14.45" customHeight="1" x14ac:dyDescent="0.25">
      <c r="A9" s="53">
        <v>1</v>
      </c>
      <c r="B9" s="54">
        <v>420</v>
      </c>
      <c r="C9" s="55" t="s">
        <v>126</v>
      </c>
      <c r="D9" s="131">
        <f t="shared" ref="D9:D45" si="0">(LARGE(H9:N9,1)-LARGE(H9:N9,2))</f>
        <v>14</v>
      </c>
      <c r="E9" s="132">
        <v>128</v>
      </c>
      <c r="F9" s="132">
        <v>0</v>
      </c>
      <c r="G9" s="132">
        <v>11</v>
      </c>
      <c r="H9" s="132">
        <v>139</v>
      </c>
      <c r="I9" s="132">
        <v>125</v>
      </c>
      <c r="J9" s="132">
        <v>63</v>
      </c>
      <c r="K9" s="132">
        <v>15</v>
      </c>
      <c r="L9" s="132">
        <v>2</v>
      </c>
      <c r="M9" s="132">
        <v>0</v>
      </c>
      <c r="N9" s="132">
        <v>5</v>
      </c>
      <c r="O9" s="132">
        <v>349</v>
      </c>
      <c r="P9" s="132">
        <v>534</v>
      </c>
      <c r="Q9" s="133">
        <f t="shared" ref="Q9:Q45" si="1">O9/P9</f>
        <v>0.65355805243445697</v>
      </c>
    </row>
    <row r="10" spans="1:17" s="30" customFormat="1" ht="14.45" customHeight="1" x14ac:dyDescent="0.25">
      <c r="A10" s="71">
        <v>2</v>
      </c>
      <c r="B10" s="72">
        <v>420</v>
      </c>
      <c r="C10" s="73" t="s">
        <v>128</v>
      </c>
      <c r="D10" s="134">
        <f t="shared" si="0"/>
        <v>38</v>
      </c>
      <c r="E10" s="135">
        <v>108</v>
      </c>
      <c r="F10" s="135">
        <v>0</v>
      </c>
      <c r="G10" s="135">
        <v>3</v>
      </c>
      <c r="H10" s="135">
        <v>111</v>
      </c>
      <c r="I10" s="135">
        <v>149</v>
      </c>
      <c r="J10" s="135">
        <v>55</v>
      </c>
      <c r="K10" s="135">
        <v>14</v>
      </c>
      <c r="L10" s="135">
        <v>6</v>
      </c>
      <c r="M10" s="135">
        <v>0</v>
      </c>
      <c r="N10" s="135">
        <v>6</v>
      </c>
      <c r="O10" s="135">
        <v>341</v>
      </c>
      <c r="P10" s="135">
        <v>534</v>
      </c>
      <c r="Q10" s="136">
        <f t="shared" si="1"/>
        <v>0.63857677902621723</v>
      </c>
    </row>
    <row r="11" spans="1:17" s="30" customFormat="1" ht="14.45" customHeight="1" x14ac:dyDescent="0.25">
      <c r="A11" s="59" t="s">
        <v>158</v>
      </c>
      <c r="B11" s="60">
        <v>420</v>
      </c>
      <c r="C11" s="61" t="s">
        <v>11</v>
      </c>
      <c r="D11" s="137">
        <f t="shared" si="0"/>
        <v>24</v>
      </c>
      <c r="E11" s="138">
        <v>236</v>
      </c>
      <c r="F11" s="138">
        <v>0</v>
      </c>
      <c r="G11" s="138">
        <v>14</v>
      </c>
      <c r="H11" s="138">
        <v>250</v>
      </c>
      <c r="I11" s="138">
        <v>274</v>
      </c>
      <c r="J11" s="138">
        <v>118</v>
      </c>
      <c r="K11" s="138">
        <v>29</v>
      </c>
      <c r="L11" s="138">
        <v>8</v>
      </c>
      <c r="M11" s="138">
        <v>0</v>
      </c>
      <c r="N11" s="138">
        <v>11</v>
      </c>
      <c r="O11" s="138">
        <v>690</v>
      </c>
      <c r="P11" s="138">
        <v>1068</v>
      </c>
      <c r="Q11" s="139">
        <f t="shared" si="1"/>
        <v>0.6460674157303371</v>
      </c>
    </row>
    <row r="12" spans="1:17" s="30" customFormat="1" ht="14.45" customHeight="1" x14ac:dyDescent="0.25">
      <c r="A12" s="71">
        <v>3</v>
      </c>
      <c r="B12" s="72">
        <v>422</v>
      </c>
      <c r="C12" s="73" t="s">
        <v>126</v>
      </c>
      <c r="D12" s="134">
        <f t="shared" si="0"/>
        <v>33</v>
      </c>
      <c r="E12" s="135">
        <v>156</v>
      </c>
      <c r="F12" s="135">
        <v>4</v>
      </c>
      <c r="G12" s="135">
        <v>8</v>
      </c>
      <c r="H12" s="135">
        <v>168</v>
      </c>
      <c r="I12" s="135">
        <v>64</v>
      </c>
      <c r="J12" s="135">
        <v>135</v>
      </c>
      <c r="K12" s="135">
        <v>9</v>
      </c>
      <c r="L12" s="135">
        <v>14</v>
      </c>
      <c r="M12" s="135">
        <v>0</v>
      </c>
      <c r="N12" s="135">
        <v>1</v>
      </c>
      <c r="O12" s="135">
        <v>391</v>
      </c>
      <c r="P12" s="135">
        <v>526</v>
      </c>
      <c r="Q12" s="136">
        <f t="shared" si="1"/>
        <v>0.74334600760456271</v>
      </c>
    </row>
    <row r="13" spans="1:17" s="30" customFormat="1" ht="14.45" customHeight="1" x14ac:dyDescent="0.25">
      <c r="A13" s="65">
        <v>4</v>
      </c>
      <c r="B13" s="66">
        <v>422</v>
      </c>
      <c r="C13" s="67" t="s">
        <v>128</v>
      </c>
      <c r="D13" s="140">
        <f t="shared" si="0"/>
        <v>66</v>
      </c>
      <c r="E13" s="141">
        <v>154</v>
      </c>
      <c r="F13" s="141">
        <v>3</v>
      </c>
      <c r="G13" s="141">
        <v>12</v>
      </c>
      <c r="H13" s="141">
        <v>169</v>
      </c>
      <c r="I13" s="141">
        <v>42</v>
      </c>
      <c r="J13" s="141">
        <v>103</v>
      </c>
      <c r="K13" s="141">
        <v>4</v>
      </c>
      <c r="L13" s="141">
        <v>20</v>
      </c>
      <c r="M13" s="141">
        <v>0</v>
      </c>
      <c r="N13" s="141">
        <v>16</v>
      </c>
      <c r="O13" s="141">
        <v>354</v>
      </c>
      <c r="P13" s="141">
        <v>459</v>
      </c>
      <c r="Q13" s="142">
        <f t="shared" si="1"/>
        <v>0.77124183006535951</v>
      </c>
    </row>
    <row r="14" spans="1:17" s="30" customFormat="1" ht="14.45" customHeight="1" x14ac:dyDescent="0.25">
      <c r="A14" s="59" t="s">
        <v>158</v>
      </c>
      <c r="B14" s="60">
        <v>422</v>
      </c>
      <c r="C14" s="61" t="s">
        <v>11</v>
      </c>
      <c r="D14" s="137">
        <f t="shared" si="0"/>
        <v>99</v>
      </c>
      <c r="E14" s="138">
        <v>310</v>
      </c>
      <c r="F14" s="138">
        <v>7</v>
      </c>
      <c r="G14" s="138">
        <v>20</v>
      </c>
      <c r="H14" s="138">
        <v>337</v>
      </c>
      <c r="I14" s="138">
        <v>106</v>
      </c>
      <c r="J14" s="138">
        <v>238</v>
      </c>
      <c r="K14" s="138">
        <v>13</v>
      </c>
      <c r="L14" s="138">
        <v>34</v>
      </c>
      <c r="M14" s="138">
        <v>0</v>
      </c>
      <c r="N14" s="138">
        <v>17</v>
      </c>
      <c r="O14" s="138">
        <v>745</v>
      </c>
      <c r="P14" s="138">
        <v>985</v>
      </c>
      <c r="Q14" s="139">
        <f t="shared" si="1"/>
        <v>0.75634517766497467</v>
      </c>
    </row>
    <row r="15" spans="1:17" s="30" customFormat="1" ht="14.45" customHeight="1" x14ac:dyDescent="0.25">
      <c r="A15" s="65">
        <v>5</v>
      </c>
      <c r="B15" s="66">
        <v>423</v>
      </c>
      <c r="C15" s="67" t="s">
        <v>126</v>
      </c>
      <c r="D15" s="140">
        <f t="shared" si="0"/>
        <v>19</v>
      </c>
      <c r="E15" s="141">
        <v>90</v>
      </c>
      <c r="F15" s="141">
        <v>0</v>
      </c>
      <c r="G15" s="141">
        <v>16</v>
      </c>
      <c r="H15" s="141">
        <v>106</v>
      </c>
      <c r="I15" s="141">
        <v>21</v>
      </c>
      <c r="J15" s="141">
        <v>87</v>
      </c>
      <c r="K15" s="141">
        <v>0</v>
      </c>
      <c r="L15" s="141">
        <v>3</v>
      </c>
      <c r="M15" s="141">
        <v>0</v>
      </c>
      <c r="N15" s="141">
        <v>1</v>
      </c>
      <c r="O15" s="141">
        <v>218</v>
      </c>
      <c r="P15" s="141">
        <v>306</v>
      </c>
      <c r="Q15" s="142">
        <f t="shared" si="1"/>
        <v>0.71241830065359479</v>
      </c>
    </row>
    <row r="16" spans="1:17" s="30" customFormat="1" ht="14.45" customHeight="1" x14ac:dyDescent="0.25">
      <c r="A16" s="59" t="s">
        <v>158</v>
      </c>
      <c r="B16" s="60">
        <v>423</v>
      </c>
      <c r="C16" s="61" t="s">
        <v>9</v>
      </c>
      <c r="D16" s="137">
        <f t="shared" si="0"/>
        <v>19</v>
      </c>
      <c r="E16" s="138">
        <v>90</v>
      </c>
      <c r="F16" s="138">
        <v>0</v>
      </c>
      <c r="G16" s="138">
        <v>16</v>
      </c>
      <c r="H16" s="138">
        <v>106</v>
      </c>
      <c r="I16" s="138">
        <v>21</v>
      </c>
      <c r="J16" s="138">
        <v>87</v>
      </c>
      <c r="K16" s="138">
        <v>0</v>
      </c>
      <c r="L16" s="138">
        <v>3</v>
      </c>
      <c r="M16" s="138">
        <v>0</v>
      </c>
      <c r="N16" s="138">
        <v>1</v>
      </c>
      <c r="O16" s="138">
        <v>218</v>
      </c>
      <c r="P16" s="138">
        <v>306</v>
      </c>
      <c r="Q16" s="139">
        <f t="shared" si="1"/>
        <v>0.71241830065359479</v>
      </c>
    </row>
    <row r="17" spans="1:17" s="30" customFormat="1" ht="14.45" customHeight="1" x14ac:dyDescent="0.25">
      <c r="A17" s="65">
        <v>6</v>
      </c>
      <c r="B17" s="66">
        <v>424</v>
      </c>
      <c r="C17" s="67" t="s">
        <v>126</v>
      </c>
      <c r="D17" s="140">
        <f t="shared" si="0"/>
        <v>55</v>
      </c>
      <c r="E17" s="141">
        <v>119</v>
      </c>
      <c r="F17" s="141">
        <v>0</v>
      </c>
      <c r="G17" s="141">
        <v>2</v>
      </c>
      <c r="H17" s="141">
        <v>121</v>
      </c>
      <c r="I17" s="141">
        <v>17</v>
      </c>
      <c r="J17" s="141">
        <v>176</v>
      </c>
      <c r="K17" s="141">
        <v>7</v>
      </c>
      <c r="L17" s="141">
        <v>1</v>
      </c>
      <c r="M17" s="141">
        <v>0</v>
      </c>
      <c r="N17" s="141">
        <v>6</v>
      </c>
      <c r="O17" s="141">
        <v>328</v>
      </c>
      <c r="P17" s="141">
        <v>439</v>
      </c>
      <c r="Q17" s="142">
        <f t="shared" si="1"/>
        <v>0.74715261958997725</v>
      </c>
    </row>
    <row r="18" spans="1:17" s="30" customFormat="1" ht="14.45" customHeight="1" x14ac:dyDescent="0.25">
      <c r="A18" s="71">
        <v>7</v>
      </c>
      <c r="B18" s="72">
        <v>424</v>
      </c>
      <c r="C18" s="73" t="s">
        <v>128</v>
      </c>
      <c r="D18" s="134">
        <f t="shared" si="0"/>
        <v>38</v>
      </c>
      <c r="E18" s="135">
        <v>131</v>
      </c>
      <c r="F18" s="135">
        <v>0</v>
      </c>
      <c r="G18" s="135">
        <v>0</v>
      </c>
      <c r="H18" s="135">
        <v>131</v>
      </c>
      <c r="I18" s="135">
        <v>20</v>
      </c>
      <c r="J18" s="135">
        <v>169</v>
      </c>
      <c r="K18" s="135">
        <v>5</v>
      </c>
      <c r="L18" s="135">
        <v>1</v>
      </c>
      <c r="M18" s="135">
        <v>0</v>
      </c>
      <c r="N18" s="135">
        <v>8</v>
      </c>
      <c r="O18" s="135">
        <v>334</v>
      </c>
      <c r="P18" s="135">
        <v>439</v>
      </c>
      <c r="Q18" s="136">
        <f t="shared" si="1"/>
        <v>0.76082004555808658</v>
      </c>
    </row>
    <row r="19" spans="1:17" s="30" customFormat="1" ht="14.45" customHeight="1" x14ac:dyDescent="0.25">
      <c r="A19" s="59" t="s">
        <v>158</v>
      </c>
      <c r="B19" s="60">
        <v>424</v>
      </c>
      <c r="C19" s="61" t="s">
        <v>11</v>
      </c>
      <c r="D19" s="137">
        <f t="shared" si="0"/>
        <v>93</v>
      </c>
      <c r="E19" s="138">
        <v>250</v>
      </c>
      <c r="F19" s="138">
        <v>0</v>
      </c>
      <c r="G19" s="138">
        <v>2</v>
      </c>
      <c r="H19" s="138">
        <v>252</v>
      </c>
      <c r="I19" s="138">
        <v>37</v>
      </c>
      <c r="J19" s="138">
        <v>345</v>
      </c>
      <c r="K19" s="138">
        <v>12</v>
      </c>
      <c r="L19" s="138">
        <v>2</v>
      </c>
      <c r="M19" s="138">
        <v>0</v>
      </c>
      <c r="N19" s="138">
        <v>14</v>
      </c>
      <c r="O19" s="138">
        <v>662</v>
      </c>
      <c r="P19" s="138">
        <v>878</v>
      </c>
      <c r="Q19" s="139">
        <f t="shared" si="1"/>
        <v>0.75398633257403191</v>
      </c>
    </row>
    <row r="20" spans="1:17" s="30" customFormat="1" ht="14.45" customHeight="1" x14ac:dyDescent="0.25">
      <c r="A20" s="71">
        <v>8</v>
      </c>
      <c r="B20" s="72">
        <v>425</v>
      </c>
      <c r="C20" s="73" t="s">
        <v>126</v>
      </c>
      <c r="D20" s="134">
        <f t="shared" si="0"/>
        <v>38</v>
      </c>
      <c r="E20" s="135">
        <v>47</v>
      </c>
      <c r="F20" s="135">
        <v>1</v>
      </c>
      <c r="G20" s="135">
        <v>2</v>
      </c>
      <c r="H20" s="135">
        <v>50</v>
      </c>
      <c r="I20" s="135">
        <v>14</v>
      </c>
      <c r="J20" s="135">
        <v>88</v>
      </c>
      <c r="K20" s="135">
        <v>0</v>
      </c>
      <c r="L20" s="135">
        <v>1</v>
      </c>
      <c r="M20" s="135">
        <v>0</v>
      </c>
      <c r="N20" s="135">
        <v>3</v>
      </c>
      <c r="O20" s="135">
        <v>156</v>
      </c>
      <c r="P20" s="135">
        <v>212</v>
      </c>
      <c r="Q20" s="136">
        <f t="shared" si="1"/>
        <v>0.73584905660377353</v>
      </c>
    </row>
    <row r="21" spans="1:17" s="30" customFormat="1" ht="14.45" customHeight="1" x14ac:dyDescent="0.25">
      <c r="A21" s="59" t="s">
        <v>158</v>
      </c>
      <c r="B21" s="60">
        <v>425</v>
      </c>
      <c r="C21" s="61" t="s">
        <v>9</v>
      </c>
      <c r="D21" s="137">
        <f t="shared" si="0"/>
        <v>38</v>
      </c>
      <c r="E21" s="138">
        <v>47</v>
      </c>
      <c r="F21" s="138">
        <v>1</v>
      </c>
      <c r="G21" s="138">
        <v>2</v>
      </c>
      <c r="H21" s="138">
        <v>50</v>
      </c>
      <c r="I21" s="138">
        <v>14</v>
      </c>
      <c r="J21" s="138">
        <v>88</v>
      </c>
      <c r="K21" s="138">
        <v>0</v>
      </c>
      <c r="L21" s="138">
        <v>1</v>
      </c>
      <c r="M21" s="138">
        <v>0</v>
      </c>
      <c r="N21" s="138">
        <v>3</v>
      </c>
      <c r="O21" s="138">
        <v>156</v>
      </c>
      <c r="P21" s="138">
        <v>212</v>
      </c>
      <c r="Q21" s="139">
        <f t="shared" si="1"/>
        <v>0.73584905660377353</v>
      </c>
    </row>
    <row r="22" spans="1:17" s="30" customFormat="1" ht="14.45" customHeight="1" x14ac:dyDescent="0.25">
      <c r="A22" s="71">
        <v>9</v>
      </c>
      <c r="B22" s="72">
        <v>426</v>
      </c>
      <c r="C22" s="73" t="s">
        <v>126</v>
      </c>
      <c r="D22" s="134">
        <f t="shared" si="0"/>
        <v>113</v>
      </c>
      <c r="E22" s="135">
        <v>235</v>
      </c>
      <c r="F22" s="135">
        <v>0</v>
      </c>
      <c r="G22" s="135">
        <v>8</v>
      </c>
      <c r="H22" s="135">
        <v>243</v>
      </c>
      <c r="I22" s="135">
        <v>130</v>
      </c>
      <c r="J22" s="135">
        <v>86</v>
      </c>
      <c r="K22" s="135">
        <v>18</v>
      </c>
      <c r="L22" s="135">
        <v>3</v>
      </c>
      <c r="M22" s="135">
        <v>0</v>
      </c>
      <c r="N22" s="135">
        <v>15</v>
      </c>
      <c r="O22" s="135">
        <v>495</v>
      </c>
      <c r="P22" s="135">
        <v>702</v>
      </c>
      <c r="Q22" s="136">
        <f t="shared" si="1"/>
        <v>0.70512820512820518</v>
      </c>
    </row>
    <row r="23" spans="1:17" s="30" customFormat="1" ht="14.45" customHeight="1" x14ac:dyDescent="0.25">
      <c r="A23" s="59" t="s">
        <v>158</v>
      </c>
      <c r="B23" s="60">
        <v>426</v>
      </c>
      <c r="C23" s="61" t="s">
        <v>9</v>
      </c>
      <c r="D23" s="137">
        <f t="shared" si="0"/>
        <v>113</v>
      </c>
      <c r="E23" s="138">
        <v>235</v>
      </c>
      <c r="F23" s="138">
        <v>0</v>
      </c>
      <c r="G23" s="138">
        <v>8</v>
      </c>
      <c r="H23" s="138">
        <v>243</v>
      </c>
      <c r="I23" s="138">
        <v>130</v>
      </c>
      <c r="J23" s="138">
        <v>86</v>
      </c>
      <c r="K23" s="138">
        <v>18</v>
      </c>
      <c r="L23" s="138">
        <v>3</v>
      </c>
      <c r="M23" s="138">
        <v>0</v>
      </c>
      <c r="N23" s="138">
        <v>15</v>
      </c>
      <c r="O23" s="138">
        <v>495</v>
      </c>
      <c r="P23" s="138">
        <v>702</v>
      </c>
      <c r="Q23" s="139">
        <f t="shared" si="1"/>
        <v>0.70512820512820518</v>
      </c>
    </row>
    <row r="24" spans="1:17" s="30" customFormat="1" ht="14.45" customHeight="1" x14ac:dyDescent="0.25">
      <c r="A24" s="71">
        <v>10</v>
      </c>
      <c r="B24" s="72">
        <v>427</v>
      </c>
      <c r="C24" s="73" t="s">
        <v>126</v>
      </c>
      <c r="D24" s="134">
        <f t="shared" si="0"/>
        <v>46</v>
      </c>
      <c r="E24" s="135">
        <v>120</v>
      </c>
      <c r="F24" s="135">
        <v>0</v>
      </c>
      <c r="G24" s="135">
        <v>2</v>
      </c>
      <c r="H24" s="135">
        <v>122</v>
      </c>
      <c r="I24" s="135">
        <v>76</v>
      </c>
      <c r="J24" s="135">
        <v>27</v>
      </c>
      <c r="K24" s="135">
        <v>1</v>
      </c>
      <c r="L24" s="135">
        <v>3</v>
      </c>
      <c r="M24" s="135">
        <v>0</v>
      </c>
      <c r="N24" s="135">
        <v>2</v>
      </c>
      <c r="O24" s="135">
        <v>231</v>
      </c>
      <c r="P24" s="135">
        <v>302</v>
      </c>
      <c r="Q24" s="136">
        <f t="shared" si="1"/>
        <v>0.76490066225165565</v>
      </c>
    </row>
    <row r="25" spans="1:17" s="30" customFormat="1" ht="14.45" customHeight="1" x14ac:dyDescent="0.25">
      <c r="A25" s="59" t="s">
        <v>158</v>
      </c>
      <c r="B25" s="60">
        <v>427</v>
      </c>
      <c r="C25" s="61" t="s">
        <v>9</v>
      </c>
      <c r="D25" s="137">
        <f t="shared" si="0"/>
        <v>46</v>
      </c>
      <c r="E25" s="138">
        <v>120</v>
      </c>
      <c r="F25" s="138">
        <v>0</v>
      </c>
      <c r="G25" s="138">
        <v>2</v>
      </c>
      <c r="H25" s="138">
        <v>122</v>
      </c>
      <c r="I25" s="138">
        <v>76</v>
      </c>
      <c r="J25" s="138">
        <v>27</v>
      </c>
      <c r="K25" s="138">
        <v>1</v>
      </c>
      <c r="L25" s="138">
        <v>3</v>
      </c>
      <c r="M25" s="138">
        <v>0</v>
      </c>
      <c r="N25" s="138">
        <v>2</v>
      </c>
      <c r="O25" s="138">
        <v>231</v>
      </c>
      <c r="P25" s="138">
        <v>302</v>
      </c>
      <c r="Q25" s="139">
        <f t="shared" si="1"/>
        <v>0.76490066225165565</v>
      </c>
    </row>
    <row r="26" spans="1:17" s="30" customFormat="1" ht="14.45" customHeight="1" x14ac:dyDescent="0.25">
      <c r="A26" s="71">
        <v>11</v>
      </c>
      <c r="B26" s="72">
        <v>428</v>
      </c>
      <c r="C26" s="73" t="s">
        <v>126</v>
      </c>
      <c r="D26" s="134">
        <f t="shared" si="0"/>
        <v>0</v>
      </c>
      <c r="E26" s="135">
        <v>26</v>
      </c>
      <c r="F26" s="135">
        <v>0</v>
      </c>
      <c r="G26" s="135">
        <v>0</v>
      </c>
      <c r="H26" s="135">
        <v>26</v>
      </c>
      <c r="I26" s="135">
        <v>25</v>
      </c>
      <c r="J26" s="135">
        <v>26</v>
      </c>
      <c r="K26" s="135">
        <v>8</v>
      </c>
      <c r="L26" s="135">
        <v>7</v>
      </c>
      <c r="M26" s="135">
        <v>0</v>
      </c>
      <c r="N26" s="135">
        <v>1</v>
      </c>
      <c r="O26" s="135">
        <v>93</v>
      </c>
      <c r="P26" s="135">
        <v>115</v>
      </c>
      <c r="Q26" s="136">
        <f t="shared" si="1"/>
        <v>0.80869565217391304</v>
      </c>
    </row>
    <row r="27" spans="1:17" s="30" customFormat="1" ht="14.45" customHeight="1" x14ac:dyDescent="0.25">
      <c r="A27" s="65">
        <v>12</v>
      </c>
      <c r="B27" s="66">
        <v>428</v>
      </c>
      <c r="C27" s="67" t="s">
        <v>130</v>
      </c>
      <c r="D27" s="140">
        <f t="shared" si="0"/>
        <v>0</v>
      </c>
      <c r="E27" s="141">
        <v>26</v>
      </c>
      <c r="F27" s="141">
        <v>0</v>
      </c>
      <c r="G27" s="141">
        <v>2</v>
      </c>
      <c r="H27" s="141">
        <v>28</v>
      </c>
      <c r="I27" s="141">
        <v>30</v>
      </c>
      <c r="J27" s="141">
        <v>30</v>
      </c>
      <c r="K27" s="141">
        <v>0</v>
      </c>
      <c r="L27" s="141">
        <v>0</v>
      </c>
      <c r="M27" s="141">
        <v>0</v>
      </c>
      <c r="N27" s="141">
        <v>0</v>
      </c>
      <c r="O27" s="141">
        <v>88</v>
      </c>
      <c r="P27" s="141">
        <v>113</v>
      </c>
      <c r="Q27" s="142">
        <f t="shared" si="1"/>
        <v>0.77876106194690264</v>
      </c>
    </row>
    <row r="28" spans="1:17" s="30" customFormat="1" ht="14.45" customHeight="1" x14ac:dyDescent="0.25">
      <c r="A28" s="59" t="s">
        <v>158</v>
      </c>
      <c r="B28" s="60">
        <v>428</v>
      </c>
      <c r="C28" s="61" t="s">
        <v>11</v>
      </c>
      <c r="D28" s="137">
        <f t="shared" si="0"/>
        <v>1</v>
      </c>
      <c r="E28" s="138">
        <v>52</v>
      </c>
      <c r="F28" s="138">
        <v>0</v>
      </c>
      <c r="G28" s="138">
        <v>2</v>
      </c>
      <c r="H28" s="138">
        <v>54</v>
      </c>
      <c r="I28" s="138">
        <v>55</v>
      </c>
      <c r="J28" s="138">
        <v>56</v>
      </c>
      <c r="K28" s="138">
        <v>8</v>
      </c>
      <c r="L28" s="138">
        <v>7</v>
      </c>
      <c r="M28" s="138">
        <v>0</v>
      </c>
      <c r="N28" s="138">
        <v>1</v>
      </c>
      <c r="O28" s="138">
        <v>181</v>
      </c>
      <c r="P28" s="138">
        <v>228</v>
      </c>
      <c r="Q28" s="139">
        <f t="shared" si="1"/>
        <v>0.79385964912280704</v>
      </c>
    </row>
    <row r="29" spans="1:17" s="30" customFormat="1" ht="14.45" customHeight="1" x14ac:dyDescent="0.25">
      <c r="A29" s="65">
        <v>13</v>
      </c>
      <c r="B29" s="66">
        <v>429</v>
      </c>
      <c r="C29" s="67" t="s">
        <v>126</v>
      </c>
      <c r="D29" s="140">
        <f t="shared" si="0"/>
        <v>13</v>
      </c>
      <c r="E29" s="141">
        <v>114</v>
      </c>
      <c r="F29" s="141">
        <v>0</v>
      </c>
      <c r="G29" s="141">
        <v>6</v>
      </c>
      <c r="H29" s="141">
        <v>120</v>
      </c>
      <c r="I29" s="141">
        <v>107</v>
      </c>
      <c r="J29" s="141">
        <v>33</v>
      </c>
      <c r="K29" s="141">
        <v>10</v>
      </c>
      <c r="L29" s="141">
        <v>1</v>
      </c>
      <c r="M29" s="141">
        <v>0</v>
      </c>
      <c r="N29" s="141">
        <v>2</v>
      </c>
      <c r="O29" s="141">
        <v>273</v>
      </c>
      <c r="P29" s="141">
        <v>412</v>
      </c>
      <c r="Q29" s="142">
        <f t="shared" si="1"/>
        <v>0.66262135922330101</v>
      </c>
    </row>
    <row r="30" spans="1:17" s="30" customFormat="1" ht="14.45" customHeight="1" x14ac:dyDescent="0.25">
      <c r="A30" s="71">
        <v>14</v>
      </c>
      <c r="B30" s="72">
        <v>429</v>
      </c>
      <c r="C30" s="73" t="s">
        <v>130</v>
      </c>
      <c r="D30" s="134">
        <f t="shared" si="0"/>
        <v>20</v>
      </c>
      <c r="E30" s="135">
        <v>33</v>
      </c>
      <c r="F30" s="135">
        <v>0</v>
      </c>
      <c r="G30" s="135">
        <v>0</v>
      </c>
      <c r="H30" s="135">
        <v>33</v>
      </c>
      <c r="I30" s="135">
        <v>53</v>
      </c>
      <c r="J30" s="135">
        <v>17</v>
      </c>
      <c r="K30" s="135">
        <v>2</v>
      </c>
      <c r="L30" s="135">
        <v>2</v>
      </c>
      <c r="M30" s="135">
        <v>0</v>
      </c>
      <c r="N30" s="135">
        <v>3</v>
      </c>
      <c r="O30" s="135">
        <v>110</v>
      </c>
      <c r="P30" s="135">
        <v>171</v>
      </c>
      <c r="Q30" s="136">
        <f t="shared" si="1"/>
        <v>0.64327485380116955</v>
      </c>
    </row>
    <row r="31" spans="1:17" s="30" customFormat="1" ht="14.45" customHeight="1" x14ac:dyDescent="0.25">
      <c r="A31" s="59" t="s">
        <v>158</v>
      </c>
      <c r="B31" s="60">
        <v>429</v>
      </c>
      <c r="C31" s="61" t="s">
        <v>11</v>
      </c>
      <c r="D31" s="137">
        <f t="shared" si="0"/>
        <v>7</v>
      </c>
      <c r="E31" s="138">
        <v>147</v>
      </c>
      <c r="F31" s="138">
        <v>0</v>
      </c>
      <c r="G31" s="138">
        <v>6</v>
      </c>
      <c r="H31" s="138">
        <v>153</v>
      </c>
      <c r="I31" s="138">
        <v>160</v>
      </c>
      <c r="J31" s="138">
        <v>50</v>
      </c>
      <c r="K31" s="138">
        <v>12</v>
      </c>
      <c r="L31" s="138">
        <v>3</v>
      </c>
      <c r="M31" s="138">
        <v>0</v>
      </c>
      <c r="N31" s="138">
        <v>5</v>
      </c>
      <c r="O31" s="138">
        <v>383</v>
      </c>
      <c r="P31" s="138">
        <v>583</v>
      </c>
      <c r="Q31" s="139">
        <f t="shared" si="1"/>
        <v>0.65694682675814753</v>
      </c>
    </row>
    <row r="32" spans="1:17" s="30" customFormat="1" ht="14.45" customHeight="1" x14ac:dyDescent="0.25">
      <c r="A32" s="71">
        <v>15</v>
      </c>
      <c r="B32" s="72">
        <v>430</v>
      </c>
      <c r="C32" s="73" t="s">
        <v>126</v>
      </c>
      <c r="D32" s="134">
        <f t="shared" si="0"/>
        <v>1</v>
      </c>
      <c r="E32" s="135">
        <v>61</v>
      </c>
      <c r="F32" s="135">
        <v>0</v>
      </c>
      <c r="G32" s="135">
        <v>3</v>
      </c>
      <c r="H32" s="135">
        <v>64</v>
      </c>
      <c r="I32" s="135">
        <v>63</v>
      </c>
      <c r="J32" s="135">
        <v>46</v>
      </c>
      <c r="K32" s="135">
        <v>2</v>
      </c>
      <c r="L32" s="135">
        <v>2</v>
      </c>
      <c r="M32" s="135">
        <v>0</v>
      </c>
      <c r="N32" s="135">
        <v>0</v>
      </c>
      <c r="O32" s="135">
        <v>177</v>
      </c>
      <c r="P32" s="135">
        <v>316</v>
      </c>
      <c r="Q32" s="136">
        <f t="shared" si="1"/>
        <v>0.560126582278481</v>
      </c>
    </row>
    <row r="33" spans="1:17" s="30" customFormat="1" ht="14.45" customHeight="1" x14ac:dyDescent="0.25">
      <c r="A33" s="65">
        <v>16</v>
      </c>
      <c r="B33" s="66">
        <v>430</v>
      </c>
      <c r="C33" s="67" t="s">
        <v>130</v>
      </c>
      <c r="D33" s="140">
        <f t="shared" si="0"/>
        <v>24</v>
      </c>
      <c r="E33" s="141">
        <v>12</v>
      </c>
      <c r="F33" s="141">
        <v>0</v>
      </c>
      <c r="G33" s="141">
        <v>0</v>
      </c>
      <c r="H33" s="141">
        <v>12</v>
      </c>
      <c r="I33" s="141">
        <v>50</v>
      </c>
      <c r="J33" s="141">
        <v>26</v>
      </c>
      <c r="K33" s="141">
        <v>1</v>
      </c>
      <c r="L33" s="141">
        <v>1</v>
      </c>
      <c r="M33" s="141">
        <v>0</v>
      </c>
      <c r="N33" s="141">
        <v>1</v>
      </c>
      <c r="O33" s="141">
        <v>91</v>
      </c>
      <c r="P33" s="141">
        <v>129</v>
      </c>
      <c r="Q33" s="142">
        <f t="shared" si="1"/>
        <v>0.70542635658914732</v>
      </c>
    </row>
    <row r="34" spans="1:17" s="30" customFormat="1" ht="14.45" customHeight="1" x14ac:dyDescent="0.25">
      <c r="A34" s="59" t="s">
        <v>158</v>
      </c>
      <c r="B34" s="60">
        <v>430</v>
      </c>
      <c r="C34" s="61" t="s">
        <v>11</v>
      </c>
      <c r="D34" s="137">
        <f t="shared" si="0"/>
        <v>37</v>
      </c>
      <c r="E34" s="138">
        <v>73</v>
      </c>
      <c r="F34" s="138">
        <v>0</v>
      </c>
      <c r="G34" s="138">
        <v>3</v>
      </c>
      <c r="H34" s="138">
        <v>76</v>
      </c>
      <c r="I34" s="138">
        <v>113</v>
      </c>
      <c r="J34" s="138">
        <v>72</v>
      </c>
      <c r="K34" s="138">
        <v>3</v>
      </c>
      <c r="L34" s="138">
        <v>3</v>
      </c>
      <c r="M34" s="138">
        <v>0</v>
      </c>
      <c r="N34" s="138">
        <v>1</v>
      </c>
      <c r="O34" s="138">
        <v>268</v>
      </c>
      <c r="P34" s="138">
        <v>445</v>
      </c>
      <c r="Q34" s="139">
        <f t="shared" si="1"/>
        <v>0.60224719101123592</v>
      </c>
    </row>
    <row r="35" spans="1:17" s="30" customFormat="1" ht="14.45" customHeight="1" x14ac:dyDescent="0.25">
      <c r="A35" s="65">
        <v>17</v>
      </c>
      <c r="B35" s="66">
        <v>431</v>
      </c>
      <c r="C35" s="67" t="s">
        <v>126</v>
      </c>
      <c r="D35" s="140">
        <f t="shared" si="0"/>
        <v>130</v>
      </c>
      <c r="E35" s="141">
        <v>230</v>
      </c>
      <c r="F35" s="141">
        <v>0</v>
      </c>
      <c r="G35" s="141">
        <v>11</v>
      </c>
      <c r="H35" s="141">
        <v>241</v>
      </c>
      <c r="I35" s="141">
        <v>42</v>
      </c>
      <c r="J35" s="141">
        <v>111</v>
      </c>
      <c r="K35" s="141">
        <v>5</v>
      </c>
      <c r="L35" s="141">
        <v>3</v>
      </c>
      <c r="M35" s="141">
        <v>0</v>
      </c>
      <c r="N35" s="141">
        <v>7</v>
      </c>
      <c r="O35" s="141">
        <v>409</v>
      </c>
      <c r="P35" s="141">
        <v>662</v>
      </c>
      <c r="Q35" s="142">
        <f t="shared" si="1"/>
        <v>0.6178247734138973</v>
      </c>
    </row>
    <row r="36" spans="1:17" s="30" customFormat="1" ht="14.45" customHeight="1" x14ac:dyDescent="0.25">
      <c r="A36" s="59" t="s">
        <v>158</v>
      </c>
      <c r="B36" s="60">
        <v>431</v>
      </c>
      <c r="C36" s="61" t="s">
        <v>9</v>
      </c>
      <c r="D36" s="137">
        <f t="shared" si="0"/>
        <v>130</v>
      </c>
      <c r="E36" s="138">
        <v>230</v>
      </c>
      <c r="F36" s="138">
        <v>0</v>
      </c>
      <c r="G36" s="138">
        <v>11</v>
      </c>
      <c r="H36" s="138">
        <v>241</v>
      </c>
      <c r="I36" s="138">
        <v>42</v>
      </c>
      <c r="J36" s="138">
        <v>111</v>
      </c>
      <c r="K36" s="138">
        <v>5</v>
      </c>
      <c r="L36" s="138">
        <v>3</v>
      </c>
      <c r="M36" s="138">
        <v>0</v>
      </c>
      <c r="N36" s="138">
        <v>7</v>
      </c>
      <c r="O36" s="138">
        <v>409</v>
      </c>
      <c r="P36" s="138">
        <v>662</v>
      </c>
      <c r="Q36" s="139">
        <f t="shared" si="1"/>
        <v>0.6178247734138973</v>
      </c>
    </row>
    <row r="37" spans="1:17" s="30" customFormat="1" ht="14.45" customHeight="1" x14ac:dyDescent="0.25">
      <c r="A37" s="65">
        <v>18</v>
      </c>
      <c r="B37" s="66">
        <v>432</v>
      </c>
      <c r="C37" s="67" t="s">
        <v>126</v>
      </c>
      <c r="D37" s="140">
        <f t="shared" si="0"/>
        <v>74</v>
      </c>
      <c r="E37" s="141">
        <v>2</v>
      </c>
      <c r="F37" s="141">
        <v>0</v>
      </c>
      <c r="G37" s="141">
        <v>0</v>
      </c>
      <c r="H37" s="141">
        <v>2</v>
      </c>
      <c r="I37" s="141">
        <v>80</v>
      </c>
      <c r="J37" s="141">
        <v>6</v>
      </c>
      <c r="K37" s="141">
        <v>1</v>
      </c>
      <c r="L37" s="141">
        <v>1</v>
      </c>
      <c r="M37" s="141">
        <v>0</v>
      </c>
      <c r="N37" s="141">
        <v>0</v>
      </c>
      <c r="O37" s="141">
        <v>90</v>
      </c>
      <c r="P37" s="141">
        <v>115</v>
      </c>
      <c r="Q37" s="142">
        <f t="shared" si="1"/>
        <v>0.78260869565217395</v>
      </c>
    </row>
    <row r="38" spans="1:17" s="30" customFormat="1" ht="14.45" customHeight="1" x14ac:dyDescent="0.25">
      <c r="A38" s="59" t="s">
        <v>158</v>
      </c>
      <c r="B38" s="60">
        <v>432</v>
      </c>
      <c r="C38" s="61" t="s">
        <v>9</v>
      </c>
      <c r="D38" s="137">
        <f t="shared" si="0"/>
        <v>74</v>
      </c>
      <c r="E38" s="138">
        <v>2</v>
      </c>
      <c r="F38" s="138">
        <v>0</v>
      </c>
      <c r="G38" s="138">
        <v>0</v>
      </c>
      <c r="H38" s="138">
        <v>2</v>
      </c>
      <c r="I38" s="138">
        <v>80</v>
      </c>
      <c r="J38" s="138">
        <v>6</v>
      </c>
      <c r="K38" s="138">
        <v>1</v>
      </c>
      <c r="L38" s="138">
        <v>1</v>
      </c>
      <c r="M38" s="138">
        <v>0</v>
      </c>
      <c r="N38" s="138">
        <v>0</v>
      </c>
      <c r="O38" s="138">
        <v>90</v>
      </c>
      <c r="P38" s="138">
        <v>115</v>
      </c>
      <c r="Q38" s="139">
        <f t="shared" si="1"/>
        <v>0.78260869565217395</v>
      </c>
    </row>
    <row r="39" spans="1:17" s="30" customFormat="1" ht="14.45" customHeight="1" x14ac:dyDescent="0.25">
      <c r="A39" s="65">
        <v>19</v>
      </c>
      <c r="B39" s="66">
        <v>433</v>
      </c>
      <c r="C39" s="67" t="s">
        <v>126</v>
      </c>
      <c r="D39" s="140">
        <f t="shared" si="0"/>
        <v>41</v>
      </c>
      <c r="E39" s="141">
        <v>24</v>
      </c>
      <c r="F39" s="141">
        <v>0</v>
      </c>
      <c r="G39" s="141">
        <v>1</v>
      </c>
      <c r="H39" s="141">
        <v>25</v>
      </c>
      <c r="I39" s="141">
        <v>57</v>
      </c>
      <c r="J39" s="141">
        <v>98</v>
      </c>
      <c r="K39" s="141">
        <v>5</v>
      </c>
      <c r="L39" s="141">
        <v>2</v>
      </c>
      <c r="M39" s="141">
        <v>0</v>
      </c>
      <c r="N39" s="141">
        <v>2</v>
      </c>
      <c r="O39" s="141">
        <v>189</v>
      </c>
      <c r="P39" s="141">
        <v>256</v>
      </c>
      <c r="Q39" s="142">
        <f t="shared" si="1"/>
        <v>0.73828125</v>
      </c>
    </row>
    <row r="40" spans="1:17" s="30" customFormat="1" ht="14.45" customHeight="1" x14ac:dyDescent="0.25">
      <c r="A40" s="59" t="s">
        <v>158</v>
      </c>
      <c r="B40" s="60">
        <v>433</v>
      </c>
      <c r="C40" s="61" t="s">
        <v>9</v>
      </c>
      <c r="D40" s="137">
        <f t="shared" si="0"/>
        <v>41</v>
      </c>
      <c r="E40" s="138">
        <v>24</v>
      </c>
      <c r="F40" s="138">
        <v>0</v>
      </c>
      <c r="G40" s="138">
        <v>1</v>
      </c>
      <c r="H40" s="138">
        <v>25</v>
      </c>
      <c r="I40" s="138">
        <v>57</v>
      </c>
      <c r="J40" s="138">
        <v>98</v>
      </c>
      <c r="K40" s="138">
        <v>5</v>
      </c>
      <c r="L40" s="138">
        <v>2</v>
      </c>
      <c r="M40" s="138">
        <v>0</v>
      </c>
      <c r="N40" s="138">
        <v>2</v>
      </c>
      <c r="O40" s="138">
        <v>189</v>
      </c>
      <c r="P40" s="138">
        <v>256</v>
      </c>
      <c r="Q40" s="139">
        <f t="shared" si="1"/>
        <v>0.73828125</v>
      </c>
    </row>
    <row r="41" spans="1:17" s="30" customFormat="1" ht="14.45" customHeight="1" x14ac:dyDescent="0.25">
      <c r="A41" s="65">
        <v>20</v>
      </c>
      <c r="B41" s="66">
        <v>434</v>
      </c>
      <c r="C41" s="67" t="s">
        <v>126</v>
      </c>
      <c r="D41" s="140">
        <f t="shared" si="0"/>
        <v>12</v>
      </c>
      <c r="E41" s="141">
        <v>21</v>
      </c>
      <c r="F41" s="141">
        <v>0</v>
      </c>
      <c r="G41" s="141">
        <v>1</v>
      </c>
      <c r="H41" s="141">
        <v>22</v>
      </c>
      <c r="I41" s="141">
        <v>19</v>
      </c>
      <c r="J41" s="141">
        <v>34</v>
      </c>
      <c r="K41" s="141">
        <v>2</v>
      </c>
      <c r="L41" s="141">
        <v>0</v>
      </c>
      <c r="M41" s="141">
        <v>0</v>
      </c>
      <c r="N41" s="141">
        <v>0</v>
      </c>
      <c r="O41" s="141">
        <v>77</v>
      </c>
      <c r="P41" s="141">
        <v>123</v>
      </c>
      <c r="Q41" s="142">
        <f t="shared" si="1"/>
        <v>0.62601626016260159</v>
      </c>
    </row>
    <row r="42" spans="1:17" s="30" customFormat="1" ht="14.45" customHeight="1" x14ac:dyDescent="0.25">
      <c r="A42" s="59" t="s">
        <v>158</v>
      </c>
      <c r="B42" s="60">
        <v>434</v>
      </c>
      <c r="C42" s="61" t="s">
        <v>9</v>
      </c>
      <c r="D42" s="137">
        <f t="shared" si="0"/>
        <v>12</v>
      </c>
      <c r="E42" s="138">
        <v>21</v>
      </c>
      <c r="F42" s="138">
        <v>0</v>
      </c>
      <c r="G42" s="138">
        <v>1</v>
      </c>
      <c r="H42" s="138">
        <v>22</v>
      </c>
      <c r="I42" s="138">
        <v>19</v>
      </c>
      <c r="J42" s="138">
        <v>34</v>
      </c>
      <c r="K42" s="138">
        <v>2</v>
      </c>
      <c r="L42" s="138">
        <v>0</v>
      </c>
      <c r="M42" s="138">
        <v>0</v>
      </c>
      <c r="N42" s="138">
        <v>0</v>
      </c>
      <c r="O42" s="138">
        <v>77</v>
      </c>
      <c r="P42" s="138">
        <v>123</v>
      </c>
      <c r="Q42" s="139">
        <f t="shared" si="1"/>
        <v>0.62601626016260159</v>
      </c>
    </row>
    <row r="43" spans="1:17" s="30" customFormat="1" ht="14.45" customHeight="1" x14ac:dyDescent="0.25">
      <c r="A43" s="65">
        <v>21</v>
      </c>
      <c r="B43" s="66">
        <v>435</v>
      </c>
      <c r="C43" s="67" t="s">
        <v>126</v>
      </c>
      <c r="D43" s="140">
        <f t="shared" si="0"/>
        <v>106</v>
      </c>
      <c r="E43" s="141">
        <v>196</v>
      </c>
      <c r="F43" s="141">
        <v>2</v>
      </c>
      <c r="G43" s="141">
        <v>22</v>
      </c>
      <c r="H43" s="141">
        <v>220</v>
      </c>
      <c r="I43" s="141">
        <v>84</v>
      </c>
      <c r="J43" s="141">
        <v>114</v>
      </c>
      <c r="K43" s="141">
        <v>7</v>
      </c>
      <c r="L43" s="141">
        <v>7</v>
      </c>
      <c r="M43" s="141">
        <v>0</v>
      </c>
      <c r="N43" s="141">
        <v>16</v>
      </c>
      <c r="O43" s="141">
        <v>448</v>
      </c>
      <c r="P43" s="141">
        <v>730</v>
      </c>
      <c r="Q43" s="142">
        <f t="shared" si="1"/>
        <v>0.61369863013698633</v>
      </c>
    </row>
    <row r="44" spans="1:17" s="30" customFormat="1" ht="14.45" customHeight="1" x14ac:dyDescent="0.25">
      <c r="A44" s="71">
        <v>22</v>
      </c>
      <c r="B44" s="72">
        <v>435</v>
      </c>
      <c r="C44" s="73" t="s">
        <v>130</v>
      </c>
      <c r="D44" s="134">
        <f t="shared" si="0"/>
        <v>26</v>
      </c>
      <c r="E44" s="135">
        <v>14</v>
      </c>
      <c r="F44" s="135">
        <v>0</v>
      </c>
      <c r="G44" s="135">
        <v>2</v>
      </c>
      <c r="H44" s="135">
        <v>16</v>
      </c>
      <c r="I44" s="135">
        <v>58</v>
      </c>
      <c r="J44" s="135">
        <v>32</v>
      </c>
      <c r="K44" s="135">
        <v>1</v>
      </c>
      <c r="L44" s="135">
        <v>1</v>
      </c>
      <c r="M44" s="135">
        <v>0</v>
      </c>
      <c r="N44" s="135">
        <v>0</v>
      </c>
      <c r="O44" s="135">
        <v>108</v>
      </c>
      <c r="P44" s="135">
        <v>183</v>
      </c>
      <c r="Q44" s="136">
        <f t="shared" si="1"/>
        <v>0.5901639344262295</v>
      </c>
    </row>
    <row r="45" spans="1:17" s="30" customFormat="1" ht="14.45" customHeight="1" x14ac:dyDescent="0.25">
      <c r="A45" s="77" t="s">
        <v>158</v>
      </c>
      <c r="B45" s="78">
        <v>435</v>
      </c>
      <c r="C45" s="79" t="s">
        <v>11</v>
      </c>
      <c r="D45" s="152">
        <f t="shared" si="0"/>
        <v>90</v>
      </c>
      <c r="E45" s="145">
        <v>210</v>
      </c>
      <c r="F45" s="145">
        <v>2</v>
      </c>
      <c r="G45" s="145">
        <v>24</v>
      </c>
      <c r="H45" s="145">
        <v>236</v>
      </c>
      <c r="I45" s="145">
        <v>142</v>
      </c>
      <c r="J45" s="145">
        <v>146</v>
      </c>
      <c r="K45" s="145">
        <v>8</v>
      </c>
      <c r="L45" s="145">
        <v>8</v>
      </c>
      <c r="M45" s="145">
        <v>0</v>
      </c>
      <c r="N45" s="145">
        <v>16</v>
      </c>
      <c r="O45" s="145">
        <v>556</v>
      </c>
      <c r="P45" s="145">
        <v>913</v>
      </c>
      <c r="Q45" s="146">
        <f t="shared" si="1"/>
        <v>0.60898138006571745</v>
      </c>
    </row>
    <row r="46" spans="1:17" ht="11.1" customHeight="1" x14ac:dyDescent="0.25">
      <c r="B46" s="2"/>
      <c r="C46" s="2"/>
      <c r="D46" s="2"/>
    </row>
    <row r="47" spans="1:17" s="93" customFormat="1" ht="15" customHeight="1" x14ac:dyDescent="0.3">
      <c r="A47" s="427" t="s">
        <v>43</v>
      </c>
      <c r="B47" s="405"/>
      <c r="C47" s="406"/>
      <c r="D47" s="359" t="s">
        <v>35</v>
      </c>
      <c r="E47" s="462" t="s">
        <v>234</v>
      </c>
      <c r="F47" s="463"/>
      <c r="G47" s="463"/>
      <c r="H47" s="463"/>
      <c r="I47" s="463"/>
      <c r="J47" s="463"/>
      <c r="K47" s="463"/>
      <c r="L47" s="463"/>
      <c r="M47" s="463"/>
      <c r="N47" s="464"/>
      <c r="O47" s="407" t="s">
        <v>39</v>
      </c>
      <c r="P47" s="407" t="s">
        <v>211</v>
      </c>
      <c r="Q47" s="366" t="s">
        <v>33</v>
      </c>
    </row>
    <row r="48" spans="1:17" s="93" customFormat="1" ht="15.75" customHeight="1" x14ac:dyDescent="0.25">
      <c r="A48" s="431" t="s">
        <v>123</v>
      </c>
      <c r="B48" s="425" t="s">
        <v>25</v>
      </c>
      <c r="C48" s="425" t="s">
        <v>26</v>
      </c>
      <c r="D48" s="403"/>
      <c r="E48" s="108"/>
      <c r="F48" s="109"/>
      <c r="G48" s="110" t="s">
        <v>38</v>
      </c>
      <c r="H48" s="461" t="s">
        <v>34</v>
      </c>
      <c r="I48" s="107"/>
      <c r="J48" s="109"/>
      <c r="K48" s="109"/>
      <c r="L48" s="109"/>
      <c r="M48" s="43"/>
      <c r="N48" s="96"/>
      <c r="O48" s="408"/>
      <c r="P48" s="408"/>
      <c r="Q48" s="367"/>
    </row>
    <row r="49" spans="1:17" s="93" customFormat="1" ht="15.75" x14ac:dyDescent="0.25">
      <c r="A49" s="432"/>
      <c r="B49" s="360"/>
      <c r="C49" s="360"/>
      <c r="D49" s="403"/>
      <c r="E49" s="108"/>
      <c r="F49" s="109"/>
      <c r="G49" s="109"/>
      <c r="H49" s="461"/>
      <c r="I49" s="107"/>
      <c r="J49" s="109"/>
      <c r="K49" s="109"/>
      <c r="L49" s="109"/>
      <c r="M49" s="7"/>
      <c r="N49" s="12"/>
      <c r="O49" s="408"/>
      <c r="P49" s="408"/>
      <c r="Q49" s="367"/>
    </row>
    <row r="50" spans="1:17" s="93" customFormat="1" ht="15.75" x14ac:dyDescent="0.25">
      <c r="A50" s="432"/>
      <c r="B50" s="360"/>
      <c r="C50" s="360"/>
      <c r="D50" s="403"/>
      <c r="E50" s="111"/>
      <c r="F50" s="112"/>
      <c r="G50" s="112"/>
      <c r="H50" s="112"/>
      <c r="I50" s="107"/>
      <c r="J50" s="112"/>
      <c r="K50" s="112"/>
      <c r="L50" s="112"/>
      <c r="M50" s="8"/>
      <c r="N50" s="13"/>
      <c r="O50" s="408"/>
      <c r="P50" s="408"/>
      <c r="Q50" s="367"/>
    </row>
    <row r="51" spans="1:17" s="93" customFormat="1" ht="15" customHeight="1" x14ac:dyDescent="0.2">
      <c r="A51" s="433"/>
      <c r="B51" s="360"/>
      <c r="C51" s="426"/>
      <c r="D51" s="361"/>
      <c r="E51" s="297" t="s">
        <v>0</v>
      </c>
      <c r="F51" s="296" t="s">
        <v>2</v>
      </c>
      <c r="G51" s="296" t="s">
        <v>8</v>
      </c>
      <c r="H51" s="296" t="s">
        <v>34</v>
      </c>
      <c r="I51" s="296" t="s">
        <v>1</v>
      </c>
      <c r="J51" s="296" t="s">
        <v>3</v>
      </c>
      <c r="K51" s="296" t="s">
        <v>6</v>
      </c>
      <c r="L51" s="296" t="s">
        <v>7</v>
      </c>
      <c r="M51" s="294" t="s">
        <v>32</v>
      </c>
      <c r="N51" s="295" t="s">
        <v>40</v>
      </c>
      <c r="O51" s="409"/>
      <c r="P51" s="409"/>
      <c r="Q51" s="368"/>
    </row>
    <row r="52" spans="1:17" s="30" customFormat="1" ht="15" customHeight="1" x14ac:dyDescent="0.25">
      <c r="A52" s="434" t="s">
        <v>158</v>
      </c>
      <c r="B52" s="428">
        <v>15</v>
      </c>
      <c r="C52" s="434">
        <v>22</v>
      </c>
      <c r="D52" s="218">
        <f t="shared" ref="D52" si="2">(LARGE(H52:N52,1)-LARGE(H52:N52,2))</f>
        <v>607</v>
      </c>
      <c r="E52" s="125">
        <f>SUM(E9:E45)/2</f>
        <v>2047</v>
      </c>
      <c r="F52" s="125">
        <f t="shared" ref="F52:P52" si="3">SUM(F9:F45)/2</f>
        <v>10</v>
      </c>
      <c r="G52" s="125">
        <f t="shared" si="3"/>
        <v>112</v>
      </c>
      <c r="H52" s="200">
        <f t="shared" si="3"/>
        <v>2169</v>
      </c>
      <c r="I52" s="155">
        <f t="shared" si="3"/>
        <v>1326</v>
      </c>
      <c r="J52" s="200">
        <f t="shared" si="3"/>
        <v>1562</v>
      </c>
      <c r="K52" s="155">
        <f t="shared" si="3"/>
        <v>117</v>
      </c>
      <c r="L52" s="155">
        <f t="shared" si="3"/>
        <v>81</v>
      </c>
      <c r="M52" s="125">
        <f t="shared" si="3"/>
        <v>0</v>
      </c>
      <c r="N52" s="125">
        <f t="shared" si="3"/>
        <v>95</v>
      </c>
      <c r="O52" s="156">
        <f>SUM(H52:N52)</f>
        <v>5350</v>
      </c>
      <c r="P52" s="125">
        <f t="shared" si="3"/>
        <v>7778</v>
      </c>
      <c r="Q52" s="175">
        <f t="shared" ref="Q52" si="4">((O52*100)/P52)/100</f>
        <v>0.68783749035741837</v>
      </c>
    </row>
    <row r="53" spans="1:17" s="30" customFormat="1" ht="15" customHeight="1" x14ac:dyDescent="0.25">
      <c r="A53" s="435"/>
      <c r="B53" s="428"/>
      <c r="C53" s="435"/>
      <c r="D53" s="127">
        <f t="shared" ref="D53:O53" si="5">D52/$O52</f>
        <v>0.11345794392523365</v>
      </c>
      <c r="E53" s="127">
        <f t="shared" si="5"/>
        <v>0.38261682242990652</v>
      </c>
      <c r="F53" s="127">
        <f t="shared" si="5"/>
        <v>1.869158878504673E-3</v>
      </c>
      <c r="G53" s="127">
        <f t="shared" si="5"/>
        <v>2.0934579439252338E-2</v>
      </c>
      <c r="H53" s="127">
        <f t="shared" si="5"/>
        <v>0.40542056074766353</v>
      </c>
      <c r="I53" s="127">
        <f t="shared" si="5"/>
        <v>0.24785046728971963</v>
      </c>
      <c r="J53" s="127">
        <f t="shared" si="5"/>
        <v>0.29196261682242991</v>
      </c>
      <c r="K53" s="127">
        <f t="shared" si="5"/>
        <v>2.1869158878504671E-2</v>
      </c>
      <c r="L53" s="127">
        <f t="shared" si="5"/>
        <v>1.514018691588785E-2</v>
      </c>
      <c r="M53" s="127">
        <f t="shared" si="5"/>
        <v>0</v>
      </c>
      <c r="N53" s="127">
        <f t="shared" si="5"/>
        <v>1.7757009345794394E-2</v>
      </c>
      <c r="O53" s="127">
        <f t="shared" si="5"/>
        <v>1</v>
      </c>
      <c r="P53" s="128"/>
      <c r="Q53" s="128"/>
    </row>
    <row r="54" spans="1:17" ht="11.1" customHeight="1" x14ac:dyDescent="0.25">
      <c r="B54" s="2"/>
      <c r="C54" s="2"/>
      <c r="D54" s="2"/>
    </row>
    <row r="55" spans="1:17" s="93" customFormat="1" ht="15" customHeight="1" x14ac:dyDescent="0.3">
      <c r="A55" s="427" t="s">
        <v>43</v>
      </c>
      <c r="B55" s="405"/>
      <c r="C55" s="406"/>
      <c r="D55" s="359" t="s">
        <v>35</v>
      </c>
      <c r="E55" s="462" t="s">
        <v>235</v>
      </c>
      <c r="F55" s="463"/>
      <c r="G55" s="463"/>
      <c r="H55" s="463"/>
      <c r="I55" s="463"/>
      <c r="J55" s="463"/>
      <c r="K55" s="463"/>
      <c r="L55" s="463"/>
      <c r="M55" s="463"/>
      <c r="N55" s="463"/>
      <c r="O55" s="407" t="s">
        <v>39</v>
      </c>
      <c r="P55" s="407" t="s">
        <v>211</v>
      </c>
      <c r="Q55" s="366" t="s">
        <v>33</v>
      </c>
    </row>
    <row r="56" spans="1:17" s="93" customFormat="1" ht="15.75" customHeight="1" x14ac:dyDescent="0.25">
      <c r="A56" s="431" t="s">
        <v>123</v>
      </c>
      <c r="B56" s="425" t="s">
        <v>25</v>
      </c>
      <c r="C56" s="425" t="s">
        <v>26</v>
      </c>
      <c r="D56" s="403"/>
      <c r="E56" s="465"/>
      <c r="F56" s="466"/>
      <c r="G56" s="471"/>
      <c r="H56" s="466"/>
      <c r="I56" s="107"/>
      <c r="J56" s="109"/>
      <c r="K56" s="109"/>
      <c r="L56" s="109"/>
      <c r="M56" s="43"/>
      <c r="N56" s="96"/>
      <c r="O56" s="408"/>
      <c r="P56" s="408"/>
      <c r="Q56" s="367"/>
    </row>
    <row r="57" spans="1:17" s="93" customFormat="1" ht="15.75" x14ac:dyDescent="0.25">
      <c r="A57" s="432"/>
      <c r="B57" s="360"/>
      <c r="C57" s="360"/>
      <c r="D57" s="403"/>
      <c r="E57" s="467"/>
      <c r="F57" s="468"/>
      <c r="G57" s="472"/>
      <c r="H57" s="468"/>
      <c r="I57" s="107"/>
      <c r="J57" s="109"/>
      <c r="K57" s="109"/>
      <c r="L57" s="109"/>
      <c r="M57" s="7"/>
      <c r="N57" s="12"/>
      <c r="O57" s="408"/>
      <c r="P57" s="408"/>
      <c r="Q57" s="367"/>
    </row>
    <row r="58" spans="1:17" s="93" customFormat="1" ht="15.75" x14ac:dyDescent="0.25">
      <c r="A58" s="432"/>
      <c r="B58" s="360"/>
      <c r="C58" s="360"/>
      <c r="D58" s="403"/>
      <c r="E58" s="469"/>
      <c r="F58" s="470"/>
      <c r="G58" s="473"/>
      <c r="H58" s="470"/>
      <c r="I58" s="107"/>
      <c r="J58" s="112"/>
      <c r="K58" s="112"/>
      <c r="L58" s="112"/>
      <c r="M58" s="8"/>
      <c r="N58" s="13"/>
      <c r="O58" s="408"/>
      <c r="P58" s="408"/>
      <c r="Q58" s="367"/>
    </row>
    <row r="59" spans="1:17" s="93" customFormat="1" ht="15" customHeight="1" x14ac:dyDescent="0.2">
      <c r="A59" s="433"/>
      <c r="B59" s="360"/>
      <c r="C59" s="426"/>
      <c r="D59" s="361"/>
      <c r="E59" s="457" t="s">
        <v>0</v>
      </c>
      <c r="F59" s="453"/>
      <c r="G59" s="454" t="s">
        <v>2</v>
      </c>
      <c r="H59" s="453"/>
      <c r="I59" s="296" t="s">
        <v>1</v>
      </c>
      <c r="J59" s="296" t="s">
        <v>3</v>
      </c>
      <c r="K59" s="296" t="s">
        <v>6</v>
      </c>
      <c r="L59" s="296" t="s">
        <v>7</v>
      </c>
      <c r="M59" s="294" t="s">
        <v>32</v>
      </c>
      <c r="N59" s="295" t="s">
        <v>40</v>
      </c>
      <c r="O59" s="409"/>
      <c r="P59" s="409"/>
      <c r="Q59" s="368"/>
    </row>
    <row r="60" spans="1:17" s="30" customFormat="1" ht="15" customHeight="1" x14ac:dyDescent="0.25">
      <c r="A60" s="434" t="s">
        <v>158</v>
      </c>
      <c r="B60" s="428">
        <v>15</v>
      </c>
      <c r="C60" s="434">
        <v>22</v>
      </c>
      <c r="D60" s="32">
        <f>(LARGE(E60:L60,1)-LARGE(E60:L60,2))</f>
        <v>541</v>
      </c>
      <c r="E60" s="411">
        <f>ROUND(G52/2,0)+E52</f>
        <v>2103</v>
      </c>
      <c r="F60" s="412"/>
      <c r="G60" s="411">
        <f>INT(G52/2)+F52</f>
        <v>66</v>
      </c>
      <c r="H60" s="412"/>
      <c r="I60" s="125">
        <f>I52</f>
        <v>1326</v>
      </c>
      <c r="J60" s="125">
        <f t="shared" ref="J60:M60" si="6">J52</f>
        <v>1562</v>
      </c>
      <c r="K60" s="125">
        <f t="shared" si="6"/>
        <v>117</v>
      </c>
      <c r="L60" s="125">
        <f t="shared" si="6"/>
        <v>81</v>
      </c>
      <c r="M60" s="125">
        <f t="shared" si="6"/>
        <v>0</v>
      </c>
      <c r="N60" s="125">
        <f>N52</f>
        <v>95</v>
      </c>
      <c r="O60" s="156">
        <f>INT(SUM(E60:N60))</f>
        <v>5350</v>
      </c>
      <c r="P60" s="125">
        <f>P52</f>
        <v>7778</v>
      </c>
      <c r="Q60" s="175">
        <f t="shared" ref="Q60" si="7">((O60*100)/P60)/100</f>
        <v>0.68783749035741837</v>
      </c>
    </row>
    <row r="61" spans="1:17" s="30" customFormat="1" ht="15" customHeight="1" x14ac:dyDescent="0.25">
      <c r="A61" s="435"/>
      <c r="B61" s="428"/>
      <c r="C61" s="435"/>
      <c r="D61" s="127">
        <f>D60/$O60</f>
        <v>0.10112149532710281</v>
      </c>
      <c r="E61" s="445">
        <f>E60/$O60</f>
        <v>0.39308411214953271</v>
      </c>
      <c r="F61" s="446"/>
      <c r="G61" s="445">
        <f>G60/$O60</f>
        <v>1.2336448598130842E-2</v>
      </c>
      <c r="H61" s="446"/>
      <c r="I61" s="127">
        <f t="shared" ref="I61:O61" si="8">I60/$O60</f>
        <v>0.24785046728971963</v>
      </c>
      <c r="J61" s="127">
        <f t="shared" si="8"/>
        <v>0.29196261682242991</v>
      </c>
      <c r="K61" s="127">
        <f t="shared" si="8"/>
        <v>2.1869158878504671E-2</v>
      </c>
      <c r="L61" s="127">
        <f t="shared" si="8"/>
        <v>1.514018691588785E-2</v>
      </c>
      <c r="M61" s="127">
        <f t="shared" si="8"/>
        <v>0</v>
      </c>
      <c r="N61" s="127">
        <f t="shared" si="8"/>
        <v>1.7757009345794394E-2</v>
      </c>
      <c r="O61" s="127">
        <f t="shared" si="8"/>
        <v>1</v>
      </c>
      <c r="P61" s="128"/>
      <c r="Q61" s="128"/>
    </row>
    <row r="62" spans="1:17" x14ac:dyDescent="0.25">
      <c r="B62" s="2"/>
      <c r="C62" s="2"/>
      <c r="D62" s="2"/>
    </row>
    <row r="63" spans="1:17" x14ac:dyDescent="0.25">
      <c r="B63" s="2"/>
      <c r="C63" s="2"/>
      <c r="D63" s="2"/>
    </row>
    <row r="64" spans="1:17" x14ac:dyDescent="0.25">
      <c r="B64" s="2"/>
      <c r="C64" s="2"/>
      <c r="D64" s="2"/>
    </row>
    <row r="65" spans="2:4" x14ac:dyDescent="0.25">
      <c r="B65" s="2"/>
      <c r="C65" s="2"/>
      <c r="D65" s="2"/>
    </row>
    <row r="66" spans="2:4" x14ac:dyDescent="0.25">
      <c r="B66" s="2"/>
      <c r="C66" s="2"/>
      <c r="D66" s="2"/>
    </row>
    <row r="67" spans="2:4" x14ac:dyDescent="0.25">
      <c r="B67" s="2"/>
      <c r="C67" s="2"/>
      <c r="D67" s="2"/>
    </row>
    <row r="68" spans="2:4" x14ac:dyDescent="0.25">
      <c r="B68" s="2"/>
      <c r="C68" s="2"/>
      <c r="D68" s="2"/>
    </row>
    <row r="69" spans="2:4" x14ac:dyDescent="0.25">
      <c r="B69" s="2"/>
      <c r="C69" s="2"/>
      <c r="D69" s="2"/>
    </row>
    <row r="70" spans="2:4" x14ac:dyDescent="0.25">
      <c r="B70" s="2"/>
      <c r="C70" s="2"/>
      <c r="D70" s="2"/>
    </row>
    <row r="71" spans="2:4" x14ac:dyDescent="0.25">
      <c r="B71" s="2"/>
      <c r="C71" s="2"/>
      <c r="D71" s="2"/>
    </row>
    <row r="72" spans="2:4" x14ac:dyDescent="0.25">
      <c r="B72" s="2"/>
      <c r="C72" s="2"/>
      <c r="D72" s="2"/>
    </row>
    <row r="73" spans="2:4" x14ac:dyDescent="0.25">
      <c r="B73" s="2"/>
      <c r="C73" s="2"/>
      <c r="D73" s="2"/>
    </row>
    <row r="74" spans="2:4" x14ac:dyDescent="0.25">
      <c r="B74" s="2"/>
      <c r="C74" s="2"/>
      <c r="D74" s="2"/>
    </row>
    <row r="75" spans="2:4" x14ac:dyDescent="0.25">
      <c r="B75" s="2"/>
      <c r="C75" s="2"/>
      <c r="D75" s="2"/>
    </row>
    <row r="76" spans="2:4" x14ac:dyDescent="0.25">
      <c r="B76" s="2"/>
      <c r="C76" s="2"/>
      <c r="D76" s="2"/>
    </row>
    <row r="77" spans="2:4" x14ac:dyDescent="0.25">
      <c r="B77" s="2"/>
      <c r="C77" s="2"/>
      <c r="D77" s="2"/>
    </row>
    <row r="78" spans="2:4" x14ac:dyDescent="0.25">
      <c r="B78" s="2"/>
      <c r="C78" s="2"/>
      <c r="D78" s="2"/>
    </row>
    <row r="79" spans="2:4" x14ac:dyDescent="0.25">
      <c r="B79" s="2"/>
      <c r="C79" s="2"/>
      <c r="D79" s="2"/>
    </row>
    <row r="80" spans="2:4" x14ac:dyDescent="0.25">
      <c r="B80" s="2"/>
      <c r="C80" s="2"/>
      <c r="D80" s="2"/>
    </row>
    <row r="81" spans="2:4" x14ac:dyDescent="0.25">
      <c r="B81" s="2"/>
      <c r="C81" s="2"/>
      <c r="D81" s="2"/>
    </row>
    <row r="82" spans="2:4" x14ac:dyDescent="0.25">
      <c r="B82" s="2"/>
      <c r="C82" s="2"/>
      <c r="D82" s="2"/>
    </row>
    <row r="83" spans="2:4" x14ac:dyDescent="0.25">
      <c r="B83" s="2"/>
      <c r="C83" s="2"/>
      <c r="D83" s="2"/>
    </row>
    <row r="84" spans="2:4" x14ac:dyDescent="0.25">
      <c r="B84" s="2"/>
      <c r="C84" s="2"/>
      <c r="D84" s="2"/>
    </row>
    <row r="85" spans="2:4" x14ac:dyDescent="0.25">
      <c r="B85" s="2"/>
      <c r="C85" s="2"/>
      <c r="D85" s="2"/>
    </row>
    <row r="86" spans="2:4" x14ac:dyDescent="0.25">
      <c r="B86" s="2"/>
      <c r="C86" s="2"/>
      <c r="D86" s="2"/>
    </row>
    <row r="87" spans="2:4" x14ac:dyDescent="0.25">
      <c r="B87" s="2"/>
      <c r="C87" s="2"/>
      <c r="D87" s="2"/>
    </row>
    <row r="88" spans="2:4" x14ac:dyDescent="0.25">
      <c r="B88" s="2"/>
      <c r="C88" s="2"/>
      <c r="D88" s="2"/>
    </row>
    <row r="89" spans="2:4" x14ac:dyDescent="0.25">
      <c r="B89" s="2"/>
      <c r="C89" s="2"/>
      <c r="D89" s="2"/>
    </row>
    <row r="90" spans="2:4" x14ac:dyDescent="0.25">
      <c r="B90" s="2"/>
      <c r="C90" s="2"/>
      <c r="D90" s="2"/>
    </row>
    <row r="91" spans="2:4" x14ac:dyDescent="0.25">
      <c r="B91" s="2"/>
      <c r="C91" s="2"/>
      <c r="D91" s="2"/>
    </row>
    <row r="92" spans="2:4" x14ac:dyDescent="0.25">
      <c r="B92" s="2"/>
      <c r="C92" s="2"/>
      <c r="D92" s="2"/>
    </row>
    <row r="93" spans="2:4" x14ac:dyDescent="0.25">
      <c r="B93" s="2"/>
      <c r="C93" s="2"/>
      <c r="D93" s="2"/>
    </row>
    <row r="94" spans="2:4" x14ac:dyDescent="0.25">
      <c r="B94" s="2"/>
      <c r="C94" s="2"/>
      <c r="D94" s="2"/>
    </row>
    <row r="95" spans="2:4" x14ac:dyDescent="0.25">
      <c r="B95" s="2"/>
      <c r="C95" s="2"/>
      <c r="D95" s="2"/>
    </row>
    <row r="96" spans="2:4" x14ac:dyDescent="0.25">
      <c r="B96" s="2"/>
      <c r="C96" s="2"/>
      <c r="D96" s="2"/>
    </row>
    <row r="97" spans="2:4" x14ac:dyDescent="0.25">
      <c r="B97" s="2"/>
      <c r="C97" s="2"/>
      <c r="D97" s="2"/>
    </row>
    <row r="98" spans="2:4" x14ac:dyDescent="0.25">
      <c r="B98" s="2"/>
      <c r="C98" s="2"/>
      <c r="D98" s="2"/>
    </row>
    <row r="99" spans="2:4" x14ac:dyDescent="0.25">
      <c r="B99" s="2"/>
      <c r="C99" s="2"/>
      <c r="D99" s="2"/>
    </row>
    <row r="100" spans="2:4" x14ac:dyDescent="0.25">
      <c r="B100" s="2"/>
      <c r="C100" s="2"/>
      <c r="D100" s="2"/>
    </row>
    <row r="101" spans="2:4" x14ac:dyDescent="0.25">
      <c r="B101" s="2"/>
      <c r="C101" s="2"/>
      <c r="D101" s="2"/>
    </row>
    <row r="102" spans="2:4" x14ac:dyDescent="0.25">
      <c r="B102" s="2"/>
      <c r="C102" s="2"/>
      <c r="D102" s="2"/>
    </row>
    <row r="103" spans="2:4" x14ac:dyDescent="0.25">
      <c r="B103" s="2"/>
      <c r="C103" s="2"/>
      <c r="D103" s="2"/>
    </row>
    <row r="104" spans="2:4" x14ac:dyDescent="0.25">
      <c r="B104" s="2"/>
      <c r="C104" s="2"/>
      <c r="D104" s="2"/>
    </row>
    <row r="105" spans="2:4" x14ac:dyDescent="0.25">
      <c r="B105" s="2"/>
      <c r="C105" s="2"/>
      <c r="D105" s="2"/>
    </row>
    <row r="106" spans="2:4" x14ac:dyDescent="0.25">
      <c r="B106" s="2"/>
      <c r="C106" s="2"/>
      <c r="D106" s="2"/>
    </row>
    <row r="107" spans="2:4" x14ac:dyDescent="0.25">
      <c r="B107" s="2"/>
      <c r="C107" s="2"/>
      <c r="D107" s="2"/>
    </row>
    <row r="108" spans="2:4" x14ac:dyDescent="0.25">
      <c r="B108" s="2"/>
      <c r="C108" s="2"/>
      <c r="D108" s="2"/>
    </row>
    <row r="109" spans="2:4" x14ac:dyDescent="0.25">
      <c r="B109" s="2"/>
      <c r="C109" s="2"/>
      <c r="D109" s="2"/>
    </row>
    <row r="110" spans="2:4" x14ac:dyDescent="0.25">
      <c r="B110" s="2"/>
      <c r="C110" s="2"/>
      <c r="D110" s="2"/>
    </row>
    <row r="111" spans="2:4" x14ac:dyDescent="0.25">
      <c r="B111" s="2"/>
      <c r="C111" s="2"/>
      <c r="D111" s="2"/>
    </row>
    <row r="112" spans="2:4" x14ac:dyDescent="0.25">
      <c r="B112" s="2"/>
      <c r="C112" s="2"/>
      <c r="D112" s="2"/>
    </row>
    <row r="113" spans="2:4" x14ac:dyDescent="0.25">
      <c r="B113" s="2"/>
      <c r="C113" s="2"/>
      <c r="D113" s="2"/>
    </row>
    <row r="114" spans="2:4" x14ac:dyDescent="0.25">
      <c r="B114" s="2"/>
      <c r="C114" s="2"/>
      <c r="D114" s="2"/>
    </row>
    <row r="115" spans="2:4" x14ac:dyDescent="0.25">
      <c r="B115" s="2"/>
      <c r="C115" s="2"/>
      <c r="D115" s="2"/>
    </row>
    <row r="116" spans="2:4" x14ac:dyDescent="0.25">
      <c r="B116" s="2"/>
      <c r="C116" s="2"/>
      <c r="D116" s="2"/>
    </row>
    <row r="117" spans="2:4" x14ac:dyDescent="0.25">
      <c r="B117" s="2"/>
      <c r="C117" s="2"/>
      <c r="D117" s="2"/>
    </row>
    <row r="118" spans="2:4" x14ac:dyDescent="0.25">
      <c r="B118" s="2"/>
      <c r="C118" s="2"/>
      <c r="D118" s="2"/>
    </row>
    <row r="119" spans="2:4" x14ac:dyDescent="0.25">
      <c r="B119" s="2"/>
      <c r="C119" s="2"/>
      <c r="D119" s="2"/>
    </row>
    <row r="120" spans="2:4" x14ac:dyDescent="0.25">
      <c r="B120" s="2"/>
      <c r="C120" s="2"/>
      <c r="D120" s="2"/>
    </row>
    <row r="121" spans="2:4" x14ac:dyDescent="0.25">
      <c r="B121" s="2"/>
      <c r="C121" s="2"/>
      <c r="D121" s="2"/>
    </row>
    <row r="122" spans="2:4" x14ac:dyDescent="0.25">
      <c r="B122" s="2"/>
      <c r="C122" s="2"/>
      <c r="D122" s="2"/>
    </row>
    <row r="123" spans="2:4" x14ac:dyDescent="0.25">
      <c r="B123" s="2"/>
      <c r="C123" s="2"/>
      <c r="D123" s="2"/>
    </row>
    <row r="124" spans="2:4" x14ac:dyDescent="0.25">
      <c r="B124" s="2"/>
      <c r="C124" s="2"/>
      <c r="D124" s="2"/>
    </row>
    <row r="125" spans="2:4" x14ac:dyDescent="0.25">
      <c r="B125" s="2"/>
      <c r="C125" s="2"/>
      <c r="D125" s="2"/>
    </row>
    <row r="126" spans="2:4" x14ac:dyDescent="0.25">
      <c r="B126" s="2"/>
      <c r="C126" s="2"/>
      <c r="D126" s="2"/>
    </row>
    <row r="127" spans="2:4" x14ac:dyDescent="0.25">
      <c r="B127" s="2"/>
      <c r="C127" s="2"/>
      <c r="D127" s="2"/>
    </row>
    <row r="128" spans="2:4" x14ac:dyDescent="0.25">
      <c r="B128" s="2"/>
      <c r="C128" s="2"/>
      <c r="D128" s="2"/>
    </row>
    <row r="129" spans="2:4" x14ac:dyDescent="0.25">
      <c r="B129" s="2"/>
      <c r="C129" s="2"/>
      <c r="D129" s="2"/>
    </row>
    <row r="130" spans="2:4" x14ac:dyDescent="0.25">
      <c r="B130" s="2"/>
      <c r="C130" s="2"/>
      <c r="D130" s="2"/>
    </row>
    <row r="131" spans="2:4" x14ac:dyDescent="0.25">
      <c r="B131" s="2"/>
      <c r="C131" s="2"/>
      <c r="D131" s="2"/>
    </row>
    <row r="132" spans="2:4" x14ac:dyDescent="0.25">
      <c r="B132" s="2"/>
      <c r="C132" s="2"/>
      <c r="D132" s="2"/>
    </row>
    <row r="133" spans="2:4" x14ac:dyDescent="0.25">
      <c r="B133" s="2"/>
      <c r="C133" s="2"/>
      <c r="D133" s="2"/>
    </row>
    <row r="134" spans="2:4" x14ac:dyDescent="0.25">
      <c r="B134" s="2"/>
      <c r="C134" s="2"/>
      <c r="D134" s="2"/>
    </row>
    <row r="135" spans="2:4" x14ac:dyDescent="0.25">
      <c r="B135" s="2"/>
      <c r="C135" s="2"/>
      <c r="D135" s="2"/>
    </row>
    <row r="136" spans="2:4" x14ac:dyDescent="0.25">
      <c r="B136" s="2"/>
      <c r="C136" s="2"/>
      <c r="D136" s="2"/>
    </row>
    <row r="137" spans="2:4" x14ac:dyDescent="0.25">
      <c r="B137" s="2"/>
      <c r="C137" s="2"/>
      <c r="D137" s="2"/>
    </row>
    <row r="138" spans="2:4" x14ac:dyDescent="0.25">
      <c r="B138" s="2"/>
      <c r="C138" s="2"/>
      <c r="D138" s="2"/>
    </row>
    <row r="139" spans="2:4" x14ac:dyDescent="0.25">
      <c r="B139" s="2"/>
      <c r="C139" s="2"/>
      <c r="D139" s="2"/>
    </row>
    <row r="140" spans="2:4" x14ac:dyDescent="0.25">
      <c r="B140" s="2"/>
      <c r="C140" s="2"/>
      <c r="D140" s="2"/>
    </row>
    <row r="141" spans="2:4" x14ac:dyDescent="0.25">
      <c r="B141" s="2"/>
      <c r="C141" s="2"/>
      <c r="D141" s="2"/>
    </row>
    <row r="142" spans="2:4" x14ac:dyDescent="0.25">
      <c r="B142" s="2"/>
      <c r="C142" s="2"/>
      <c r="D142" s="2"/>
    </row>
    <row r="143" spans="2:4" x14ac:dyDescent="0.25">
      <c r="B143" s="2"/>
      <c r="C143" s="2"/>
      <c r="D143" s="2"/>
    </row>
    <row r="144" spans="2:4" x14ac:dyDescent="0.25">
      <c r="B144" s="2"/>
      <c r="C144" s="2"/>
      <c r="D144" s="2"/>
    </row>
    <row r="145" spans="2:4" x14ac:dyDescent="0.25">
      <c r="B145" s="2"/>
      <c r="C145" s="2"/>
      <c r="D145" s="2"/>
    </row>
    <row r="146" spans="2:4" x14ac:dyDescent="0.25">
      <c r="B146" s="2"/>
      <c r="C146" s="2"/>
      <c r="D146" s="2"/>
    </row>
    <row r="147" spans="2:4" x14ac:dyDescent="0.25">
      <c r="B147" s="2"/>
      <c r="C147" s="2"/>
      <c r="D147" s="2"/>
    </row>
    <row r="148" spans="2:4" x14ac:dyDescent="0.25">
      <c r="B148" s="2"/>
      <c r="C148" s="2"/>
      <c r="D148" s="2"/>
    </row>
    <row r="149" spans="2:4" x14ac:dyDescent="0.25">
      <c r="B149" s="2"/>
      <c r="C149" s="2"/>
      <c r="D149" s="2"/>
    </row>
    <row r="150" spans="2:4" x14ac:dyDescent="0.25">
      <c r="B150" s="2"/>
      <c r="C150" s="2"/>
      <c r="D150" s="2"/>
    </row>
    <row r="151" spans="2:4" x14ac:dyDescent="0.25">
      <c r="B151" s="2"/>
      <c r="C151" s="2"/>
      <c r="D151" s="2"/>
    </row>
    <row r="152" spans="2:4" x14ac:dyDescent="0.25">
      <c r="B152" s="2"/>
      <c r="C152" s="2"/>
      <c r="D152" s="2"/>
    </row>
    <row r="153" spans="2:4" x14ac:dyDescent="0.25">
      <c r="B153" s="2"/>
      <c r="C153" s="2"/>
      <c r="D153" s="2"/>
    </row>
    <row r="154" spans="2:4" x14ac:dyDescent="0.25">
      <c r="B154" s="2"/>
      <c r="C154" s="2"/>
      <c r="D154" s="2"/>
    </row>
    <row r="155" spans="2:4" x14ac:dyDescent="0.25">
      <c r="B155" s="2"/>
      <c r="C155" s="2"/>
      <c r="D155" s="2"/>
    </row>
    <row r="156" spans="2:4" x14ac:dyDescent="0.25">
      <c r="B156" s="2"/>
      <c r="C156" s="2"/>
      <c r="D156" s="2"/>
    </row>
    <row r="157" spans="2:4" x14ac:dyDescent="0.25">
      <c r="B157" s="2"/>
      <c r="C157" s="2"/>
      <c r="D157" s="2"/>
    </row>
    <row r="158" spans="2:4" x14ac:dyDescent="0.25">
      <c r="B158" s="2"/>
      <c r="C158" s="2"/>
      <c r="D158" s="2"/>
    </row>
    <row r="159" spans="2:4" x14ac:dyDescent="0.25">
      <c r="B159" s="2"/>
      <c r="C159" s="2"/>
      <c r="D159" s="2"/>
    </row>
    <row r="160" spans="2:4" x14ac:dyDescent="0.25">
      <c r="B160" s="2"/>
      <c r="C160" s="2"/>
      <c r="D160" s="2"/>
    </row>
    <row r="161" spans="2:4" x14ac:dyDescent="0.25">
      <c r="B161" s="2"/>
      <c r="C161" s="2"/>
      <c r="D161" s="2"/>
    </row>
    <row r="162" spans="2:4" x14ac:dyDescent="0.25">
      <c r="B162" s="2"/>
      <c r="C162" s="2"/>
      <c r="D162" s="2"/>
    </row>
    <row r="163" spans="2:4" x14ac:dyDescent="0.25">
      <c r="B163" s="2"/>
      <c r="C163" s="2"/>
      <c r="D163" s="2"/>
    </row>
    <row r="164" spans="2:4" x14ac:dyDescent="0.25">
      <c r="B164" s="2"/>
      <c r="C164" s="2"/>
      <c r="D164" s="2"/>
    </row>
    <row r="165" spans="2:4" x14ac:dyDescent="0.25">
      <c r="B165" s="2"/>
      <c r="C165" s="2"/>
      <c r="D165" s="2"/>
    </row>
    <row r="166" spans="2:4" x14ac:dyDescent="0.25">
      <c r="B166" s="2"/>
      <c r="C166" s="2"/>
      <c r="D166" s="2"/>
    </row>
    <row r="167" spans="2:4" x14ac:dyDescent="0.25">
      <c r="B167" s="2"/>
      <c r="C167" s="2"/>
      <c r="D167" s="2"/>
    </row>
    <row r="168" spans="2:4" x14ac:dyDescent="0.25">
      <c r="B168" s="2"/>
      <c r="C168" s="2"/>
      <c r="D168" s="2"/>
    </row>
    <row r="169" spans="2:4" x14ac:dyDescent="0.25">
      <c r="B169" s="2"/>
      <c r="C169" s="2"/>
      <c r="D169" s="2"/>
    </row>
    <row r="170" spans="2:4" x14ac:dyDescent="0.25">
      <c r="B170" s="2"/>
      <c r="C170" s="2"/>
      <c r="D170" s="2"/>
    </row>
    <row r="171" spans="2:4" x14ac:dyDescent="0.25">
      <c r="B171" s="2"/>
      <c r="C171" s="2"/>
      <c r="D171" s="2"/>
    </row>
    <row r="172" spans="2:4" x14ac:dyDescent="0.25">
      <c r="B172" s="2"/>
      <c r="C172" s="2"/>
      <c r="D172" s="2"/>
    </row>
    <row r="173" spans="2:4" x14ac:dyDescent="0.25">
      <c r="B173" s="2"/>
      <c r="C173" s="2"/>
      <c r="D173" s="2"/>
    </row>
    <row r="174" spans="2:4" x14ac:dyDescent="0.25">
      <c r="B174" s="2"/>
      <c r="C174" s="2"/>
      <c r="D174" s="2"/>
    </row>
    <row r="175" spans="2:4" x14ac:dyDescent="0.25">
      <c r="B175" s="2"/>
      <c r="C175" s="2"/>
      <c r="D175" s="2"/>
    </row>
    <row r="176" spans="2:4" x14ac:dyDescent="0.25">
      <c r="B176" s="2"/>
      <c r="C176" s="2"/>
      <c r="D176" s="2"/>
    </row>
    <row r="177" spans="2:4" x14ac:dyDescent="0.25">
      <c r="B177" s="2"/>
      <c r="C177" s="2"/>
      <c r="D177" s="2"/>
    </row>
    <row r="178" spans="2:4" x14ac:dyDescent="0.25">
      <c r="B178" s="2"/>
      <c r="C178" s="2"/>
      <c r="D178" s="2"/>
    </row>
    <row r="179" spans="2:4" x14ac:dyDescent="0.25">
      <c r="B179" s="2"/>
      <c r="C179" s="2"/>
      <c r="D179" s="2"/>
    </row>
    <row r="180" spans="2:4" x14ac:dyDescent="0.25">
      <c r="B180" s="2"/>
      <c r="C180" s="2"/>
      <c r="D180" s="2"/>
    </row>
    <row r="181" spans="2:4" x14ac:dyDescent="0.25">
      <c r="B181" s="2"/>
      <c r="C181" s="2"/>
      <c r="D181" s="2"/>
    </row>
    <row r="182" spans="2:4" x14ac:dyDescent="0.25">
      <c r="B182" s="2"/>
      <c r="C182" s="2"/>
      <c r="D182" s="2"/>
    </row>
    <row r="183" spans="2:4" x14ac:dyDescent="0.25">
      <c r="B183" s="2"/>
      <c r="C183" s="2"/>
      <c r="D183" s="2"/>
    </row>
    <row r="184" spans="2:4" x14ac:dyDescent="0.25">
      <c r="B184" s="2"/>
      <c r="C184" s="2"/>
      <c r="D184" s="2"/>
    </row>
    <row r="185" spans="2:4" x14ac:dyDescent="0.25">
      <c r="B185" s="2"/>
      <c r="C185" s="2"/>
      <c r="D185" s="2"/>
    </row>
    <row r="186" spans="2:4" x14ac:dyDescent="0.25">
      <c r="B186" s="2"/>
      <c r="C186" s="2"/>
      <c r="D186" s="2"/>
    </row>
    <row r="187" spans="2:4" x14ac:dyDescent="0.25">
      <c r="B187" s="2"/>
      <c r="C187" s="2"/>
      <c r="D187" s="2"/>
    </row>
    <row r="188" spans="2:4" x14ac:dyDescent="0.25">
      <c r="B188" s="2"/>
      <c r="C188" s="2"/>
      <c r="D188" s="2"/>
    </row>
    <row r="189" spans="2:4" x14ac:dyDescent="0.25">
      <c r="B189" s="2"/>
      <c r="C189" s="2"/>
      <c r="D189" s="2"/>
    </row>
    <row r="190" spans="2:4" x14ac:dyDescent="0.25">
      <c r="B190" s="2"/>
      <c r="C190" s="2"/>
      <c r="D190" s="2"/>
    </row>
    <row r="191" spans="2:4" x14ac:dyDescent="0.25">
      <c r="B191" s="2"/>
      <c r="C191" s="2"/>
      <c r="D191" s="2"/>
    </row>
    <row r="192" spans="2:4" x14ac:dyDescent="0.25">
      <c r="B192" s="2"/>
      <c r="C192" s="2"/>
      <c r="D192" s="2"/>
    </row>
    <row r="193" spans="2:4" x14ac:dyDescent="0.25">
      <c r="B193" s="2"/>
      <c r="C193" s="2"/>
      <c r="D193" s="2"/>
    </row>
    <row r="194" spans="2:4" x14ac:dyDescent="0.25">
      <c r="B194" s="2"/>
      <c r="C194" s="2"/>
      <c r="D194" s="2"/>
    </row>
    <row r="195" spans="2:4" x14ac:dyDescent="0.25">
      <c r="B195" s="2"/>
      <c r="C195" s="2"/>
      <c r="D195" s="2"/>
    </row>
    <row r="196" spans="2:4" x14ac:dyDescent="0.25">
      <c r="B196" s="2"/>
      <c r="C196" s="2"/>
      <c r="D196" s="2"/>
    </row>
    <row r="197" spans="2:4" x14ac:dyDescent="0.25">
      <c r="B197" s="2"/>
      <c r="C197" s="2"/>
      <c r="D197" s="2"/>
    </row>
    <row r="198" spans="2:4" x14ac:dyDescent="0.25">
      <c r="B198" s="2"/>
      <c r="C198" s="2"/>
      <c r="D198" s="2"/>
    </row>
    <row r="199" spans="2:4" x14ac:dyDescent="0.25">
      <c r="B199" s="2"/>
      <c r="C199" s="2"/>
      <c r="D199" s="2"/>
    </row>
    <row r="200" spans="2:4" x14ac:dyDescent="0.25">
      <c r="B200" s="2"/>
      <c r="C200" s="2"/>
      <c r="D200" s="2"/>
    </row>
    <row r="201" spans="2:4" x14ac:dyDescent="0.25">
      <c r="B201" s="2"/>
      <c r="C201" s="2"/>
      <c r="D201" s="2"/>
    </row>
    <row r="202" spans="2:4" x14ac:dyDescent="0.25">
      <c r="B202" s="2"/>
      <c r="C202" s="2"/>
      <c r="D202" s="2"/>
    </row>
    <row r="203" spans="2:4" x14ac:dyDescent="0.25">
      <c r="B203" s="2"/>
      <c r="C203" s="2"/>
      <c r="D203" s="2"/>
    </row>
    <row r="204" spans="2:4" x14ac:dyDescent="0.25">
      <c r="B204" s="2"/>
      <c r="C204" s="2"/>
      <c r="D204" s="2"/>
    </row>
    <row r="205" spans="2:4" x14ac:dyDescent="0.25">
      <c r="B205" s="2"/>
      <c r="C205" s="2"/>
      <c r="D205" s="2"/>
    </row>
    <row r="206" spans="2:4" x14ac:dyDescent="0.25">
      <c r="B206" s="2"/>
      <c r="C206" s="2"/>
      <c r="D206" s="2"/>
    </row>
    <row r="207" spans="2:4" x14ac:dyDescent="0.25">
      <c r="B207" s="2"/>
      <c r="C207" s="2"/>
      <c r="D207" s="2"/>
    </row>
    <row r="208" spans="2:4" x14ac:dyDescent="0.25">
      <c r="B208" s="2"/>
      <c r="C208" s="2"/>
      <c r="D208" s="2"/>
    </row>
    <row r="209" spans="2:4" x14ac:dyDescent="0.25">
      <c r="B209" s="2"/>
      <c r="C209" s="2"/>
      <c r="D209" s="2"/>
    </row>
    <row r="210" spans="2:4" x14ac:dyDescent="0.25">
      <c r="B210" s="2"/>
      <c r="C210" s="2"/>
      <c r="D210" s="2"/>
    </row>
    <row r="211" spans="2:4" x14ac:dyDescent="0.25">
      <c r="B211" s="2"/>
      <c r="C211" s="2"/>
      <c r="D211" s="2"/>
    </row>
    <row r="212" spans="2:4" x14ac:dyDescent="0.25">
      <c r="B212" s="2"/>
      <c r="C212" s="2"/>
      <c r="D212" s="2"/>
    </row>
    <row r="213" spans="2:4" x14ac:dyDescent="0.25">
      <c r="B213" s="2"/>
      <c r="C213" s="2"/>
      <c r="D213" s="2"/>
    </row>
    <row r="214" spans="2:4" x14ac:dyDescent="0.25">
      <c r="B214" s="2"/>
      <c r="C214" s="2"/>
      <c r="D214" s="2"/>
    </row>
    <row r="215" spans="2:4" x14ac:dyDescent="0.25">
      <c r="B215" s="2"/>
      <c r="C215" s="2"/>
      <c r="D215" s="2"/>
    </row>
    <row r="216" spans="2:4" x14ac:dyDescent="0.25">
      <c r="B216" s="2"/>
      <c r="C216" s="2"/>
      <c r="D216" s="2"/>
    </row>
    <row r="217" spans="2:4" x14ac:dyDescent="0.25">
      <c r="B217" s="2"/>
      <c r="C217" s="2"/>
      <c r="D217" s="2"/>
    </row>
    <row r="218" spans="2:4" x14ac:dyDescent="0.25">
      <c r="B218" s="2"/>
      <c r="C218" s="2"/>
      <c r="D218" s="2"/>
    </row>
    <row r="219" spans="2:4" x14ac:dyDescent="0.25">
      <c r="B219" s="2"/>
      <c r="C219" s="2"/>
      <c r="D219" s="2"/>
    </row>
    <row r="220" spans="2:4" x14ac:dyDescent="0.25">
      <c r="B220" s="2"/>
      <c r="C220" s="2"/>
      <c r="D220" s="2"/>
    </row>
    <row r="221" spans="2:4" x14ac:dyDescent="0.25">
      <c r="B221" s="2"/>
      <c r="C221" s="2"/>
      <c r="D221" s="2"/>
    </row>
    <row r="222" spans="2:4" x14ac:dyDescent="0.25">
      <c r="B222" s="2"/>
      <c r="C222" s="2"/>
      <c r="D222" s="2"/>
    </row>
    <row r="223" spans="2:4" x14ac:dyDescent="0.25">
      <c r="B223" s="2"/>
      <c r="C223" s="2"/>
      <c r="D223" s="2"/>
    </row>
    <row r="224" spans="2:4" x14ac:dyDescent="0.25">
      <c r="B224" s="2"/>
      <c r="C224" s="2"/>
      <c r="D224" s="2"/>
    </row>
    <row r="225" spans="2:4" x14ac:dyDescent="0.25">
      <c r="B225" s="2"/>
      <c r="C225" s="2"/>
      <c r="D225" s="2"/>
    </row>
    <row r="226" spans="2:4" x14ac:dyDescent="0.25">
      <c r="B226" s="2"/>
      <c r="C226" s="2"/>
      <c r="D226" s="2"/>
    </row>
    <row r="227" spans="2:4" x14ac:dyDescent="0.25">
      <c r="B227" s="2"/>
      <c r="C227" s="2"/>
      <c r="D227" s="2"/>
    </row>
    <row r="228" spans="2:4" x14ac:dyDescent="0.25">
      <c r="B228" s="2"/>
      <c r="C228" s="2"/>
      <c r="D228" s="2"/>
    </row>
    <row r="229" spans="2:4" x14ac:dyDescent="0.25">
      <c r="B229" s="2"/>
      <c r="C229" s="2"/>
      <c r="D229" s="2"/>
    </row>
    <row r="230" spans="2:4" x14ac:dyDescent="0.25">
      <c r="B230" s="2"/>
      <c r="C230" s="2"/>
      <c r="D230" s="2"/>
    </row>
    <row r="231" spans="2:4" x14ac:dyDescent="0.25">
      <c r="B231" s="2"/>
      <c r="C231" s="2"/>
      <c r="D231" s="2"/>
    </row>
    <row r="232" spans="2:4" x14ac:dyDescent="0.25">
      <c r="B232" s="2"/>
      <c r="C232" s="2"/>
      <c r="D232" s="2"/>
    </row>
    <row r="233" spans="2:4" x14ac:dyDescent="0.25">
      <c r="B233" s="2"/>
      <c r="C233" s="2"/>
      <c r="D233" s="2"/>
    </row>
    <row r="234" spans="2:4" x14ac:dyDescent="0.25">
      <c r="B234" s="2"/>
      <c r="C234" s="2"/>
      <c r="D234" s="2"/>
    </row>
    <row r="235" spans="2:4" x14ac:dyDescent="0.25">
      <c r="B235" s="2"/>
      <c r="C235" s="2"/>
      <c r="D235" s="2"/>
    </row>
    <row r="236" spans="2:4" x14ac:dyDescent="0.25">
      <c r="B236" s="2"/>
      <c r="C236" s="2"/>
      <c r="D236" s="2"/>
    </row>
    <row r="237" spans="2:4" x14ac:dyDescent="0.25">
      <c r="B237" s="2"/>
      <c r="C237" s="2"/>
      <c r="D237" s="2"/>
    </row>
    <row r="238" spans="2:4" x14ac:dyDescent="0.25">
      <c r="B238" s="2"/>
      <c r="C238" s="2"/>
      <c r="D238" s="2"/>
    </row>
    <row r="239" spans="2:4" x14ac:dyDescent="0.25">
      <c r="B239" s="2"/>
      <c r="C239" s="2"/>
      <c r="D239" s="2"/>
    </row>
    <row r="240" spans="2:4" x14ac:dyDescent="0.25">
      <c r="B240" s="2"/>
      <c r="C240" s="2"/>
      <c r="D240" s="2"/>
    </row>
    <row r="241" spans="2:4" x14ac:dyDescent="0.25">
      <c r="B241" s="2"/>
      <c r="C241" s="2"/>
      <c r="D241" s="2"/>
    </row>
    <row r="242" spans="2:4" x14ac:dyDescent="0.25">
      <c r="B242" s="2"/>
      <c r="C242" s="2"/>
      <c r="D242" s="2"/>
    </row>
    <row r="243" spans="2:4" x14ac:dyDescent="0.25">
      <c r="B243" s="2"/>
      <c r="C243" s="2"/>
      <c r="D243" s="2"/>
    </row>
    <row r="244" spans="2:4" x14ac:dyDescent="0.25">
      <c r="B244" s="2"/>
      <c r="C244" s="2"/>
      <c r="D244" s="2"/>
    </row>
    <row r="245" spans="2:4" x14ac:dyDescent="0.25">
      <c r="B245" s="2"/>
      <c r="C245" s="2"/>
      <c r="D245" s="2"/>
    </row>
    <row r="246" spans="2:4" x14ac:dyDescent="0.25">
      <c r="B246" s="2"/>
      <c r="C246" s="2"/>
      <c r="D246" s="2"/>
    </row>
    <row r="247" spans="2:4" x14ac:dyDescent="0.25">
      <c r="B247" s="2"/>
      <c r="C247" s="2"/>
      <c r="D247" s="2"/>
    </row>
    <row r="248" spans="2:4" x14ac:dyDescent="0.25">
      <c r="B248" s="2"/>
      <c r="C248" s="2"/>
      <c r="D248" s="2"/>
    </row>
    <row r="249" spans="2:4" x14ac:dyDescent="0.25">
      <c r="B249" s="2"/>
      <c r="C249" s="2"/>
      <c r="D249" s="2"/>
    </row>
    <row r="250" spans="2:4" x14ac:dyDescent="0.25">
      <c r="B250" s="2"/>
      <c r="C250" s="2"/>
      <c r="D250" s="2"/>
    </row>
    <row r="251" spans="2:4" x14ac:dyDescent="0.25">
      <c r="B251" s="2"/>
      <c r="C251" s="2"/>
      <c r="D251" s="2"/>
    </row>
    <row r="252" spans="2:4" x14ac:dyDescent="0.25">
      <c r="B252" s="2"/>
      <c r="C252" s="2"/>
      <c r="D252" s="2"/>
    </row>
    <row r="253" spans="2:4" x14ac:dyDescent="0.25">
      <c r="B253" s="2"/>
      <c r="C253" s="2"/>
      <c r="D253" s="2"/>
    </row>
    <row r="254" spans="2:4" x14ac:dyDescent="0.25">
      <c r="B254" s="2"/>
      <c r="C254" s="2"/>
      <c r="D254" s="2"/>
    </row>
    <row r="255" spans="2:4" x14ac:dyDescent="0.25">
      <c r="B255" s="2"/>
      <c r="C255" s="2"/>
      <c r="D255" s="2"/>
    </row>
    <row r="256" spans="2:4" x14ac:dyDescent="0.25">
      <c r="B256" s="2"/>
      <c r="C256" s="2"/>
      <c r="D256" s="2"/>
    </row>
    <row r="257" spans="2:4" x14ac:dyDescent="0.25">
      <c r="B257" s="2"/>
      <c r="C257" s="2"/>
      <c r="D257" s="2"/>
    </row>
    <row r="258" spans="2:4" x14ac:dyDescent="0.25">
      <c r="B258" s="2"/>
      <c r="C258" s="2"/>
      <c r="D258" s="2"/>
    </row>
    <row r="259" spans="2:4" x14ac:dyDescent="0.25">
      <c r="B259" s="2"/>
      <c r="C259" s="2"/>
      <c r="D259" s="2"/>
    </row>
    <row r="260" spans="2:4" x14ac:dyDescent="0.25">
      <c r="B260" s="2"/>
      <c r="C260" s="2"/>
      <c r="D260" s="2"/>
    </row>
    <row r="261" spans="2:4" x14ac:dyDescent="0.25">
      <c r="B261" s="2"/>
      <c r="C261" s="2"/>
      <c r="D261" s="2"/>
    </row>
    <row r="262" spans="2:4" x14ac:dyDescent="0.25">
      <c r="B262" s="2"/>
      <c r="C262" s="2"/>
      <c r="D262" s="2"/>
    </row>
    <row r="263" spans="2:4" x14ac:dyDescent="0.25">
      <c r="B263" s="2"/>
      <c r="C263" s="2"/>
      <c r="D263" s="2"/>
    </row>
    <row r="264" spans="2:4" x14ac:dyDescent="0.25">
      <c r="B264" s="2"/>
      <c r="C264" s="2"/>
      <c r="D264" s="2"/>
    </row>
    <row r="265" spans="2:4" x14ac:dyDescent="0.25">
      <c r="B265" s="2"/>
      <c r="C265" s="2"/>
      <c r="D265" s="2"/>
    </row>
    <row r="266" spans="2:4" x14ac:dyDescent="0.25">
      <c r="B266" s="2"/>
      <c r="C266" s="2"/>
      <c r="D266" s="2"/>
    </row>
    <row r="267" spans="2:4" x14ac:dyDescent="0.25">
      <c r="B267" s="2"/>
      <c r="C267" s="2"/>
      <c r="D267" s="2"/>
    </row>
    <row r="268" spans="2:4" x14ac:dyDescent="0.25">
      <c r="B268" s="2"/>
      <c r="C268" s="2"/>
      <c r="D268" s="2"/>
    </row>
    <row r="269" spans="2:4" x14ac:dyDescent="0.25">
      <c r="B269" s="2"/>
      <c r="C269" s="2"/>
      <c r="D269" s="2"/>
    </row>
    <row r="270" spans="2:4" x14ac:dyDescent="0.25">
      <c r="B270" s="2"/>
      <c r="C270" s="2"/>
      <c r="D270" s="2"/>
    </row>
    <row r="271" spans="2:4" x14ac:dyDescent="0.25">
      <c r="B271" s="2"/>
      <c r="C271" s="2"/>
      <c r="D271" s="2"/>
    </row>
    <row r="272" spans="2:4" x14ac:dyDescent="0.25">
      <c r="B272" s="2"/>
      <c r="C272" s="2"/>
      <c r="D272" s="2"/>
    </row>
    <row r="273" spans="2:4" x14ac:dyDescent="0.25">
      <c r="B273" s="2"/>
      <c r="C273" s="2"/>
      <c r="D273" s="2"/>
    </row>
    <row r="274" spans="2:4" x14ac:dyDescent="0.25">
      <c r="B274" s="2"/>
      <c r="C274" s="2"/>
      <c r="D274" s="2"/>
    </row>
    <row r="275" spans="2:4" x14ac:dyDescent="0.25">
      <c r="B275" s="2"/>
      <c r="C275" s="2"/>
      <c r="D275" s="2"/>
    </row>
    <row r="276" spans="2:4" x14ac:dyDescent="0.25">
      <c r="B276" s="2"/>
      <c r="C276" s="2"/>
      <c r="D276" s="2"/>
    </row>
    <row r="277" spans="2:4" x14ac:dyDescent="0.25">
      <c r="B277" s="2"/>
      <c r="C277" s="2"/>
      <c r="D277" s="2"/>
    </row>
    <row r="278" spans="2:4" x14ac:dyDescent="0.25">
      <c r="B278" s="2"/>
      <c r="C278" s="2"/>
      <c r="D278" s="2"/>
    </row>
    <row r="279" spans="2:4" x14ac:dyDescent="0.25">
      <c r="B279" s="2"/>
      <c r="C279" s="2"/>
      <c r="D279" s="2"/>
    </row>
    <row r="280" spans="2:4" x14ac:dyDescent="0.25">
      <c r="B280" s="2"/>
      <c r="C280" s="2"/>
      <c r="D280" s="2"/>
    </row>
    <row r="281" spans="2:4" x14ac:dyDescent="0.25">
      <c r="B281" s="2"/>
      <c r="C281" s="2"/>
      <c r="D281" s="2"/>
    </row>
    <row r="282" spans="2:4" x14ac:dyDescent="0.25">
      <c r="B282" s="2"/>
      <c r="C282" s="2"/>
      <c r="D282" s="2"/>
    </row>
    <row r="283" spans="2:4" x14ac:dyDescent="0.25">
      <c r="B283" s="2"/>
      <c r="C283" s="2"/>
      <c r="D283" s="2"/>
    </row>
    <row r="284" spans="2:4" x14ac:dyDescent="0.25">
      <c r="B284" s="2"/>
      <c r="C284" s="2"/>
      <c r="D284" s="2"/>
    </row>
    <row r="285" spans="2:4" x14ac:dyDescent="0.25">
      <c r="B285" s="2"/>
      <c r="C285" s="2"/>
      <c r="D285" s="2"/>
    </row>
    <row r="286" spans="2:4" x14ac:dyDescent="0.25">
      <c r="B286" s="2"/>
      <c r="C286" s="2"/>
      <c r="D286" s="2"/>
    </row>
    <row r="287" spans="2:4" x14ac:dyDescent="0.25">
      <c r="B287" s="2"/>
      <c r="C287" s="2"/>
      <c r="D287" s="2"/>
    </row>
    <row r="288" spans="2:4" x14ac:dyDescent="0.25">
      <c r="B288" s="2"/>
      <c r="C288" s="2"/>
      <c r="D288" s="2"/>
    </row>
    <row r="289" spans="2:4" x14ac:dyDescent="0.25">
      <c r="B289" s="2"/>
      <c r="C289" s="2"/>
      <c r="D289" s="2"/>
    </row>
    <row r="290" spans="2:4" x14ac:dyDescent="0.25">
      <c r="B290" s="2"/>
      <c r="C290" s="2"/>
      <c r="D290" s="2"/>
    </row>
    <row r="291" spans="2:4" x14ac:dyDescent="0.25">
      <c r="B291" s="2"/>
      <c r="C291" s="2"/>
      <c r="D291" s="2"/>
    </row>
    <row r="292" spans="2:4" x14ac:dyDescent="0.25">
      <c r="B292" s="2"/>
      <c r="C292" s="2"/>
      <c r="D292" s="2"/>
    </row>
    <row r="293" spans="2:4" x14ac:dyDescent="0.25">
      <c r="B293" s="2"/>
      <c r="C293" s="2"/>
      <c r="D293" s="2"/>
    </row>
    <row r="294" spans="2:4" x14ac:dyDescent="0.25">
      <c r="B294" s="2"/>
      <c r="C294" s="2"/>
      <c r="D294" s="2"/>
    </row>
    <row r="295" spans="2:4" x14ac:dyDescent="0.25">
      <c r="B295" s="2"/>
      <c r="C295" s="2"/>
      <c r="D295" s="2"/>
    </row>
    <row r="296" spans="2:4" x14ac:dyDescent="0.25">
      <c r="B296" s="2"/>
      <c r="C296" s="2"/>
      <c r="D296" s="2"/>
    </row>
    <row r="297" spans="2:4" x14ac:dyDescent="0.25">
      <c r="B297" s="2"/>
      <c r="C297" s="2"/>
      <c r="D297" s="2"/>
    </row>
    <row r="298" spans="2:4" x14ac:dyDescent="0.25">
      <c r="B298" s="2"/>
      <c r="C298" s="2"/>
      <c r="D298" s="2"/>
    </row>
    <row r="299" spans="2:4" x14ac:dyDescent="0.25">
      <c r="B299" s="2"/>
      <c r="C299" s="2"/>
      <c r="D299" s="2"/>
    </row>
    <row r="300" spans="2:4" x14ac:dyDescent="0.25">
      <c r="B300" s="2"/>
      <c r="C300" s="2"/>
      <c r="D300" s="2"/>
    </row>
    <row r="301" spans="2:4" x14ac:dyDescent="0.25">
      <c r="B301" s="2"/>
      <c r="C301" s="2"/>
      <c r="D301" s="2"/>
    </row>
    <row r="302" spans="2:4" x14ac:dyDescent="0.25">
      <c r="B302" s="2"/>
      <c r="C302" s="2"/>
      <c r="D302" s="2"/>
    </row>
    <row r="303" spans="2:4" x14ac:dyDescent="0.25">
      <c r="B303" s="2"/>
      <c r="C303" s="2"/>
      <c r="D303" s="2"/>
    </row>
    <row r="304" spans="2:4" x14ac:dyDescent="0.25">
      <c r="B304" s="2"/>
      <c r="C304" s="2"/>
      <c r="D304" s="2"/>
    </row>
    <row r="305" spans="2:4" x14ac:dyDescent="0.25">
      <c r="B305" s="2"/>
      <c r="C305" s="2"/>
      <c r="D305" s="2"/>
    </row>
    <row r="306" spans="2:4" x14ac:dyDescent="0.25">
      <c r="B306" s="2"/>
      <c r="C306" s="2"/>
      <c r="D306" s="2"/>
    </row>
    <row r="307" spans="2:4" x14ac:dyDescent="0.25">
      <c r="B307" s="2"/>
      <c r="C307" s="2"/>
      <c r="D307" s="2"/>
    </row>
    <row r="308" spans="2:4" x14ac:dyDescent="0.25">
      <c r="B308" s="2"/>
      <c r="C308" s="2"/>
      <c r="D308" s="2"/>
    </row>
    <row r="309" spans="2:4" x14ac:dyDescent="0.25">
      <c r="B309" s="2"/>
      <c r="C309" s="2"/>
      <c r="D309" s="2"/>
    </row>
    <row r="310" spans="2:4" x14ac:dyDescent="0.25">
      <c r="B310" s="2"/>
      <c r="C310" s="2"/>
      <c r="D310" s="2"/>
    </row>
    <row r="311" spans="2:4" x14ac:dyDescent="0.25">
      <c r="B311" s="2"/>
      <c r="C311" s="2"/>
      <c r="D311" s="2"/>
    </row>
    <row r="312" spans="2:4" x14ac:dyDescent="0.25">
      <c r="B312" s="2"/>
      <c r="C312" s="2"/>
      <c r="D312" s="2"/>
    </row>
    <row r="313" spans="2:4" x14ac:dyDescent="0.25">
      <c r="B313" s="2"/>
      <c r="C313" s="2"/>
      <c r="D313" s="2"/>
    </row>
    <row r="314" spans="2:4" x14ac:dyDescent="0.25">
      <c r="B314" s="2"/>
      <c r="C314" s="2"/>
      <c r="D314" s="2"/>
    </row>
    <row r="315" spans="2:4" x14ac:dyDescent="0.25">
      <c r="B315" s="2"/>
      <c r="C315" s="2"/>
      <c r="D315" s="2"/>
    </row>
    <row r="316" spans="2:4" x14ac:dyDescent="0.25">
      <c r="B316" s="2"/>
      <c r="C316" s="2"/>
      <c r="D316" s="2"/>
    </row>
    <row r="317" spans="2:4" x14ac:dyDescent="0.25">
      <c r="B317" s="2"/>
      <c r="C317" s="2"/>
      <c r="D317" s="2"/>
    </row>
    <row r="318" spans="2:4" x14ac:dyDescent="0.25">
      <c r="B318" s="2"/>
      <c r="C318" s="2"/>
      <c r="D318" s="2"/>
    </row>
    <row r="319" spans="2:4" x14ac:dyDescent="0.25">
      <c r="B319" s="2"/>
      <c r="C319" s="2"/>
      <c r="D319" s="2"/>
    </row>
    <row r="320" spans="2:4" x14ac:dyDescent="0.25">
      <c r="B320" s="2"/>
      <c r="C320" s="2"/>
      <c r="D320" s="2"/>
    </row>
    <row r="321" spans="2:4" x14ac:dyDescent="0.25">
      <c r="B321" s="2"/>
      <c r="C321" s="2"/>
      <c r="D321" s="2"/>
    </row>
    <row r="322" spans="2:4" x14ac:dyDescent="0.25">
      <c r="B322" s="2"/>
      <c r="C322" s="2"/>
      <c r="D322" s="2"/>
    </row>
    <row r="323" spans="2:4" x14ac:dyDescent="0.25">
      <c r="B323" s="2"/>
      <c r="C323" s="2"/>
      <c r="D323" s="2"/>
    </row>
    <row r="324" spans="2:4" x14ac:dyDescent="0.25">
      <c r="B324" s="2"/>
      <c r="C324" s="2"/>
      <c r="D324" s="2"/>
    </row>
    <row r="325" spans="2:4" x14ac:dyDescent="0.25">
      <c r="B325" s="2"/>
      <c r="C325" s="2"/>
      <c r="D325" s="2"/>
    </row>
    <row r="326" spans="2:4" x14ac:dyDescent="0.25">
      <c r="B326" s="2"/>
      <c r="C326" s="2"/>
      <c r="D326" s="2"/>
    </row>
    <row r="327" spans="2:4" x14ac:dyDescent="0.25">
      <c r="B327" s="2"/>
      <c r="C327" s="2"/>
      <c r="D327" s="2"/>
    </row>
    <row r="328" spans="2:4" x14ac:dyDescent="0.25">
      <c r="B328" s="2"/>
      <c r="C328" s="2"/>
      <c r="D328" s="2"/>
    </row>
    <row r="329" spans="2:4" x14ac:dyDescent="0.25">
      <c r="B329" s="2"/>
      <c r="C329" s="2"/>
      <c r="D329" s="2"/>
    </row>
    <row r="330" spans="2:4" x14ac:dyDescent="0.25">
      <c r="B330" s="2"/>
      <c r="C330" s="2"/>
      <c r="D330" s="2"/>
    </row>
    <row r="331" spans="2:4" x14ac:dyDescent="0.25">
      <c r="B331" s="2"/>
      <c r="C331" s="2"/>
      <c r="D331" s="2"/>
    </row>
    <row r="332" spans="2:4" x14ac:dyDescent="0.25">
      <c r="B332" s="2"/>
      <c r="C332" s="2"/>
      <c r="D332" s="2"/>
    </row>
    <row r="333" spans="2:4" x14ac:dyDescent="0.25">
      <c r="B333" s="2"/>
      <c r="C333" s="2"/>
      <c r="D333" s="2"/>
    </row>
    <row r="334" spans="2:4" x14ac:dyDescent="0.25">
      <c r="B334" s="2"/>
      <c r="C334" s="2"/>
      <c r="D334" s="2"/>
    </row>
    <row r="335" spans="2:4" x14ac:dyDescent="0.25">
      <c r="B335" s="2"/>
      <c r="C335" s="2"/>
      <c r="D335" s="2"/>
    </row>
    <row r="336" spans="2:4" x14ac:dyDescent="0.25">
      <c r="B336" s="2"/>
      <c r="C336" s="2"/>
      <c r="D336" s="2"/>
    </row>
    <row r="337" spans="2:4" x14ac:dyDescent="0.25">
      <c r="B337" s="2"/>
      <c r="C337" s="2"/>
      <c r="D337" s="2"/>
    </row>
    <row r="338" spans="2:4" x14ac:dyDescent="0.25">
      <c r="B338" s="2"/>
      <c r="C338" s="2"/>
      <c r="D338" s="2"/>
    </row>
    <row r="339" spans="2:4" x14ac:dyDescent="0.25">
      <c r="B339" s="2"/>
      <c r="C339" s="2"/>
      <c r="D339" s="2"/>
    </row>
    <row r="340" spans="2:4" x14ac:dyDescent="0.25">
      <c r="B340" s="2"/>
      <c r="C340" s="2"/>
      <c r="D340" s="2"/>
    </row>
    <row r="341" spans="2:4" x14ac:dyDescent="0.25">
      <c r="B341" s="2"/>
      <c r="C341" s="2"/>
      <c r="D341" s="2"/>
    </row>
    <row r="342" spans="2:4" x14ac:dyDescent="0.25">
      <c r="B342" s="2"/>
      <c r="C342" s="2"/>
      <c r="D342" s="2"/>
    </row>
    <row r="343" spans="2:4" x14ac:dyDescent="0.25">
      <c r="B343" s="2"/>
      <c r="C343" s="2"/>
      <c r="D343" s="2"/>
    </row>
    <row r="344" spans="2:4" x14ac:dyDescent="0.25">
      <c r="B344" s="2"/>
      <c r="C344" s="2"/>
      <c r="D344" s="2"/>
    </row>
    <row r="345" spans="2:4" x14ac:dyDescent="0.25">
      <c r="B345" s="2"/>
      <c r="C345" s="2"/>
      <c r="D345" s="2"/>
    </row>
    <row r="346" spans="2:4" x14ac:dyDescent="0.25">
      <c r="B346" s="2"/>
      <c r="C346" s="2"/>
      <c r="D346" s="2"/>
    </row>
    <row r="347" spans="2:4" x14ac:dyDescent="0.25">
      <c r="B347" s="2"/>
      <c r="C347" s="2"/>
      <c r="D347" s="2"/>
    </row>
    <row r="348" spans="2:4" x14ac:dyDescent="0.25">
      <c r="B348" s="2"/>
      <c r="C348" s="2"/>
      <c r="D348" s="2"/>
    </row>
    <row r="349" spans="2:4" x14ac:dyDescent="0.25">
      <c r="B349" s="2"/>
      <c r="C349" s="2"/>
      <c r="D349" s="2"/>
    </row>
    <row r="350" spans="2:4" x14ac:dyDescent="0.25">
      <c r="B350" s="2"/>
      <c r="C350" s="2"/>
      <c r="D350" s="2"/>
    </row>
    <row r="351" spans="2:4" x14ac:dyDescent="0.25">
      <c r="B351" s="2"/>
      <c r="C351" s="2"/>
      <c r="D351" s="2"/>
    </row>
    <row r="352" spans="2:4" x14ac:dyDescent="0.25">
      <c r="B352" s="2"/>
      <c r="C352" s="2"/>
      <c r="D352" s="2"/>
    </row>
    <row r="353" spans="2:4" x14ac:dyDescent="0.25">
      <c r="B353" s="2"/>
      <c r="C353" s="2"/>
      <c r="D353" s="2"/>
    </row>
    <row r="354" spans="2:4" x14ac:dyDescent="0.25">
      <c r="B354" s="2"/>
      <c r="C354" s="2"/>
      <c r="D354" s="2"/>
    </row>
    <row r="355" spans="2:4" x14ac:dyDescent="0.25">
      <c r="B355" s="2"/>
      <c r="C355" s="2"/>
      <c r="D355" s="2"/>
    </row>
    <row r="356" spans="2:4" x14ac:dyDescent="0.25">
      <c r="B356" s="2"/>
      <c r="C356" s="2"/>
      <c r="D356" s="2"/>
    </row>
    <row r="357" spans="2:4" x14ac:dyDescent="0.25">
      <c r="B357" s="2"/>
      <c r="C357" s="2"/>
      <c r="D357" s="2"/>
    </row>
    <row r="358" spans="2:4" x14ac:dyDescent="0.25">
      <c r="B358" s="2"/>
      <c r="C358" s="2"/>
      <c r="D358" s="2"/>
    </row>
    <row r="359" spans="2:4" x14ac:dyDescent="0.25">
      <c r="B359" s="2"/>
      <c r="C359" s="2"/>
      <c r="D359" s="2"/>
    </row>
    <row r="360" spans="2:4" x14ac:dyDescent="0.25">
      <c r="B360" s="2"/>
      <c r="C360" s="2"/>
      <c r="D360" s="2"/>
    </row>
    <row r="361" spans="2:4" x14ac:dyDescent="0.25">
      <c r="B361" s="2"/>
      <c r="C361" s="2"/>
      <c r="D361" s="2"/>
    </row>
    <row r="362" spans="2:4" x14ac:dyDescent="0.25">
      <c r="B362" s="2"/>
      <c r="C362" s="2"/>
      <c r="D362" s="2"/>
    </row>
    <row r="363" spans="2:4" x14ac:dyDescent="0.25">
      <c r="B363" s="2"/>
      <c r="C363" s="2"/>
      <c r="D363" s="2"/>
    </row>
    <row r="364" spans="2:4" x14ac:dyDescent="0.25">
      <c r="B364" s="2"/>
      <c r="C364" s="2"/>
      <c r="D364" s="2"/>
    </row>
    <row r="365" spans="2:4" x14ac:dyDescent="0.25">
      <c r="B365" s="2"/>
      <c r="C365" s="2"/>
      <c r="D365" s="2"/>
    </row>
    <row r="366" spans="2:4" x14ac:dyDescent="0.25">
      <c r="B366" s="2"/>
      <c r="C366" s="2"/>
      <c r="D366" s="2"/>
    </row>
    <row r="367" spans="2:4" x14ac:dyDescent="0.25">
      <c r="B367" s="2"/>
      <c r="C367" s="2"/>
      <c r="D367" s="2"/>
    </row>
    <row r="368" spans="2:4" x14ac:dyDescent="0.25">
      <c r="B368" s="2"/>
      <c r="C368" s="2"/>
      <c r="D368" s="2"/>
    </row>
    <row r="369" spans="2:4" x14ac:dyDescent="0.25">
      <c r="B369" s="2"/>
      <c r="C369" s="2"/>
      <c r="D369" s="2"/>
    </row>
    <row r="370" spans="2:4" x14ac:dyDescent="0.25">
      <c r="B370" s="2"/>
      <c r="C370" s="2"/>
      <c r="D370" s="2"/>
    </row>
    <row r="371" spans="2:4" x14ac:dyDescent="0.25">
      <c r="B371" s="2"/>
      <c r="C371" s="2"/>
      <c r="D371" s="2"/>
    </row>
    <row r="372" spans="2:4" x14ac:dyDescent="0.25">
      <c r="B372" s="2"/>
      <c r="C372" s="2"/>
      <c r="D372" s="2"/>
    </row>
    <row r="373" spans="2:4" x14ac:dyDescent="0.25">
      <c r="B373" s="2"/>
      <c r="C373" s="2"/>
      <c r="D373" s="2"/>
    </row>
    <row r="374" spans="2:4" x14ac:dyDescent="0.25">
      <c r="B374" s="2"/>
      <c r="C374" s="2"/>
      <c r="D374" s="2"/>
    </row>
    <row r="375" spans="2:4" x14ac:dyDescent="0.25">
      <c r="B375" s="2"/>
      <c r="C375" s="2"/>
      <c r="D375" s="2"/>
    </row>
    <row r="376" spans="2:4" x14ac:dyDescent="0.25">
      <c r="B376" s="2"/>
      <c r="C376" s="2"/>
      <c r="D376" s="2"/>
    </row>
    <row r="377" spans="2:4" x14ac:dyDescent="0.25">
      <c r="B377" s="2"/>
      <c r="C377" s="2"/>
      <c r="D377" s="2"/>
    </row>
    <row r="378" spans="2:4" x14ac:dyDescent="0.25">
      <c r="B378" s="2"/>
      <c r="C378" s="2"/>
      <c r="D378" s="2"/>
    </row>
    <row r="379" spans="2:4" x14ac:dyDescent="0.25">
      <c r="B379" s="2"/>
      <c r="C379" s="2"/>
      <c r="D379" s="2"/>
    </row>
    <row r="380" spans="2:4" x14ac:dyDescent="0.25">
      <c r="B380" s="2"/>
      <c r="C380" s="2"/>
      <c r="D380" s="2"/>
    </row>
    <row r="381" spans="2:4" x14ac:dyDescent="0.25">
      <c r="B381" s="2"/>
      <c r="C381" s="2"/>
      <c r="D381" s="2"/>
    </row>
    <row r="382" spans="2:4" x14ac:dyDescent="0.25">
      <c r="B382" s="2"/>
      <c r="C382" s="2"/>
      <c r="D382" s="2"/>
    </row>
    <row r="383" spans="2:4" x14ac:dyDescent="0.25">
      <c r="B383" s="2"/>
      <c r="C383" s="2"/>
      <c r="D383" s="2"/>
    </row>
    <row r="384" spans="2:4" x14ac:dyDescent="0.25">
      <c r="B384" s="2"/>
      <c r="C384" s="2"/>
      <c r="D384" s="2"/>
    </row>
    <row r="385" spans="2:4" x14ac:dyDescent="0.25">
      <c r="B385" s="2"/>
      <c r="C385" s="2"/>
      <c r="D385" s="2"/>
    </row>
    <row r="386" spans="2:4" x14ac:dyDescent="0.25">
      <c r="B386" s="2"/>
      <c r="C386" s="2"/>
      <c r="D386" s="2"/>
    </row>
    <row r="387" spans="2:4" x14ac:dyDescent="0.25">
      <c r="B387" s="2"/>
      <c r="C387" s="2"/>
      <c r="D387" s="2"/>
    </row>
    <row r="388" spans="2:4" x14ac:dyDescent="0.25">
      <c r="B388" s="2"/>
      <c r="C388" s="2"/>
      <c r="D388" s="2"/>
    </row>
    <row r="389" spans="2:4" x14ac:dyDescent="0.25">
      <c r="B389" s="2"/>
      <c r="C389" s="2"/>
      <c r="D389" s="2"/>
    </row>
    <row r="390" spans="2:4" x14ac:dyDescent="0.25">
      <c r="B390" s="2"/>
      <c r="C390" s="2"/>
      <c r="D390" s="2"/>
    </row>
    <row r="391" spans="2:4" x14ac:dyDescent="0.25">
      <c r="B391" s="2"/>
      <c r="C391" s="2"/>
      <c r="D391" s="2"/>
    </row>
    <row r="392" spans="2:4" x14ac:dyDescent="0.25">
      <c r="B392" s="2"/>
      <c r="C392" s="2"/>
      <c r="D392" s="2"/>
    </row>
    <row r="393" spans="2:4" x14ac:dyDescent="0.25">
      <c r="B393" s="2"/>
      <c r="C393" s="2"/>
      <c r="D393" s="2"/>
    </row>
    <row r="394" spans="2:4" x14ac:dyDescent="0.25">
      <c r="B394" s="2"/>
      <c r="C394" s="2"/>
      <c r="D394" s="2"/>
    </row>
    <row r="395" spans="2:4" x14ac:dyDescent="0.25">
      <c r="B395" s="2"/>
      <c r="C395" s="2"/>
      <c r="D395" s="2"/>
    </row>
    <row r="396" spans="2:4" x14ac:dyDescent="0.25">
      <c r="B396" s="2"/>
      <c r="C396" s="2"/>
      <c r="D396" s="2"/>
    </row>
    <row r="397" spans="2:4" x14ac:dyDescent="0.25">
      <c r="B397" s="2"/>
      <c r="C397" s="2"/>
      <c r="D397" s="2"/>
    </row>
    <row r="398" spans="2:4" x14ac:dyDescent="0.25">
      <c r="B398" s="2"/>
      <c r="C398" s="2"/>
      <c r="D398" s="2"/>
    </row>
    <row r="399" spans="2:4" x14ac:dyDescent="0.25">
      <c r="B399" s="2"/>
      <c r="C399" s="2"/>
      <c r="D399" s="2"/>
    </row>
    <row r="400" spans="2:4" x14ac:dyDescent="0.25">
      <c r="B400" s="2"/>
      <c r="C400" s="2"/>
      <c r="D400" s="2"/>
    </row>
    <row r="401" spans="2:4" x14ac:dyDescent="0.25">
      <c r="B401" s="2"/>
      <c r="C401" s="2"/>
      <c r="D401" s="2"/>
    </row>
    <row r="402" spans="2:4" x14ac:dyDescent="0.25">
      <c r="B402" s="2"/>
      <c r="C402" s="2"/>
      <c r="D402" s="2"/>
    </row>
    <row r="403" spans="2:4" x14ac:dyDescent="0.25">
      <c r="B403" s="2"/>
      <c r="C403" s="2"/>
      <c r="D403" s="2"/>
    </row>
    <row r="404" spans="2:4" x14ac:dyDescent="0.25">
      <c r="B404" s="2"/>
      <c r="C404" s="2"/>
      <c r="D404" s="2"/>
    </row>
    <row r="405" spans="2:4" x14ac:dyDescent="0.25">
      <c r="B405" s="2"/>
      <c r="C405" s="2"/>
      <c r="D405" s="2"/>
    </row>
    <row r="406" spans="2:4" x14ac:dyDescent="0.25">
      <c r="B406" s="2"/>
      <c r="C406" s="2"/>
      <c r="D406" s="2"/>
    </row>
    <row r="407" spans="2:4" x14ac:dyDescent="0.25">
      <c r="B407" s="2"/>
      <c r="C407" s="2"/>
      <c r="D407" s="2"/>
    </row>
    <row r="408" spans="2:4" x14ac:dyDescent="0.25">
      <c r="B408" s="2"/>
      <c r="C408" s="2"/>
      <c r="D408" s="2"/>
    </row>
    <row r="409" spans="2:4" x14ac:dyDescent="0.25">
      <c r="B409" s="2"/>
      <c r="C409" s="2"/>
      <c r="D409" s="2"/>
    </row>
    <row r="410" spans="2:4" x14ac:dyDescent="0.25">
      <c r="B410" s="2"/>
      <c r="C410" s="2"/>
      <c r="D410" s="2"/>
    </row>
    <row r="411" spans="2:4" x14ac:dyDescent="0.25">
      <c r="B411" s="2"/>
      <c r="C411" s="2"/>
      <c r="D411" s="2"/>
    </row>
    <row r="412" spans="2:4" x14ac:dyDescent="0.25">
      <c r="B412" s="2"/>
      <c r="C412" s="2"/>
      <c r="D412" s="2"/>
    </row>
    <row r="413" spans="2:4" x14ac:dyDescent="0.25">
      <c r="B413" s="2"/>
      <c r="C413" s="2"/>
      <c r="D413" s="2"/>
    </row>
    <row r="414" spans="2:4" x14ac:dyDescent="0.25">
      <c r="B414" s="2"/>
      <c r="C414" s="2"/>
      <c r="D414" s="2"/>
    </row>
    <row r="415" spans="2:4" x14ac:dyDescent="0.25">
      <c r="B415" s="2"/>
      <c r="C415" s="2"/>
      <c r="D415" s="2"/>
    </row>
    <row r="416" spans="2:4" x14ac:dyDescent="0.25">
      <c r="B416" s="2"/>
      <c r="C416" s="2"/>
      <c r="D416" s="2"/>
    </row>
    <row r="417" spans="2:4" x14ac:dyDescent="0.25">
      <c r="B417" s="2"/>
      <c r="C417" s="2"/>
      <c r="D417" s="2"/>
    </row>
    <row r="418" spans="2:4" x14ac:dyDescent="0.25">
      <c r="B418" s="2"/>
      <c r="C418" s="2"/>
      <c r="D418" s="2"/>
    </row>
    <row r="419" spans="2:4" x14ac:dyDescent="0.25">
      <c r="B419" s="2"/>
      <c r="C419" s="2"/>
      <c r="D419" s="2"/>
    </row>
    <row r="420" spans="2:4" x14ac:dyDescent="0.25">
      <c r="B420" s="2"/>
      <c r="C420" s="2"/>
      <c r="D420" s="2"/>
    </row>
    <row r="421" spans="2:4" x14ac:dyDescent="0.25">
      <c r="B421" s="2"/>
      <c r="C421" s="2"/>
      <c r="D421" s="2"/>
    </row>
    <row r="422" spans="2:4" x14ac:dyDescent="0.25">
      <c r="B422" s="2"/>
      <c r="C422" s="2"/>
      <c r="D422" s="2"/>
    </row>
    <row r="423" spans="2:4" x14ac:dyDescent="0.25">
      <c r="B423" s="2"/>
      <c r="C423" s="2"/>
      <c r="D423" s="2"/>
    </row>
    <row r="424" spans="2:4" x14ac:dyDescent="0.25">
      <c r="B424" s="2"/>
      <c r="C424" s="2"/>
      <c r="D424" s="2"/>
    </row>
    <row r="425" spans="2:4" x14ac:dyDescent="0.25">
      <c r="B425" s="2"/>
      <c r="C425" s="2"/>
      <c r="D425" s="2"/>
    </row>
    <row r="426" spans="2:4" x14ac:dyDescent="0.25">
      <c r="B426" s="2"/>
      <c r="C426" s="2"/>
      <c r="D426" s="2"/>
    </row>
    <row r="427" spans="2:4" x14ac:dyDescent="0.25">
      <c r="B427" s="2"/>
      <c r="C427" s="2"/>
      <c r="D427" s="2"/>
    </row>
    <row r="428" spans="2:4" x14ac:dyDescent="0.25">
      <c r="B428" s="2"/>
      <c r="C428" s="2"/>
      <c r="D428" s="2"/>
    </row>
    <row r="429" spans="2:4" x14ac:dyDescent="0.25">
      <c r="B429" s="2"/>
      <c r="C429" s="2"/>
      <c r="D429" s="2"/>
    </row>
    <row r="430" spans="2:4" x14ac:dyDescent="0.25">
      <c r="B430" s="2"/>
      <c r="C430" s="2"/>
      <c r="D430" s="2"/>
    </row>
    <row r="431" spans="2:4" x14ac:dyDescent="0.25">
      <c r="B431" s="2"/>
      <c r="C431" s="2"/>
      <c r="D431" s="2"/>
    </row>
    <row r="432" spans="2:4" x14ac:dyDescent="0.25">
      <c r="B432" s="2"/>
      <c r="C432" s="2"/>
      <c r="D432" s="2"/>
    </row>
    <row r="433" spans="2:4" x14ac:dyDescent="0.25">
      <c r="B433" s="2"/>
      <c r="C433" s="2"/>
      <c r="D433" s="2"/>
    </row>
    <row r="434" spans="2:4" x14ac:dyDescent="0.25">
      <c r="B434" s="2"/>
      <c r="C434" s="2"/>
      <c r="D434" s="2"/>
    </row>
    <row r="435" spans="2:4" x14ac:dyDescent="0.25">
      <c r="B435" s="2"/>
      <c r="C435" s="2"/>
      <c r="D435" s="2"/>
    </row>
    <row r="436" spans="2:4" x14ac:dyDescent="0.25">
      <c r="B436" s="2"/>
      <c r="C436" s="2"/>
      <c r="D436" s="2"/>
    </row>
    <row r="437" spans="2:4" x14ac:dyDescent="0.25">
      <c r="B437" s="2"/>
      <c r="C437" s="2"/>
      <c r="D437" s="2"/>
    </row>
    <row r="438" spans="2:4" x14ac:dyDescent="0.25">
      <c r="B438" s="2"/>
      <c r="C438" s="2"/>
      <c r="D438" s="2"/>
    </row>
    <row r="439" spans="2:4" x14ac:dyDescent="0.25">
      <c r="B439" s="2"/>
      <c r="C439" s="2"/>
      <c r="D439" s="2"/>
    </row>
    <row r="440" spans="2:4" x14ac:dyDescent="0.25">
      <c r="B440" s="2"/>
      <c r="C440" s="2"/>
      <c r="D440" s="2"/>
    </row>
    <row r="441" spans="2:4" x14ac:dyDescent="0.25">
      <c r="B441" s="2"/>
      <c r="C441" s="2"/>
      <c r="D441" s="2"/>
    </row>
    <row r="442" spans="2:4" x14ac:dyDescent="0.25">
      <c r="B442" s="2"/>
      <c r="C442" s="2"/>
      <c r="D442" s="2"/>
    </row>
    <row r="443" spans="2:4" x14ac:dyDescent="0.25">
      <c r="B443" s="2"/>
      <c r="C443" s="2"/>
      <c r="D443" s="2"/>
    </row>
    <row r="444" spans="2:4" x14ac:dyDescent="0.25">
      <c r="B444" s="2"/>
      <c r="C444" s="2"/>
      <c r="D444" s="2"/>
    </row>
    <row r="445" spans="2:4" x14ac:dyDescent="0.25">
      <c r="B445" s="2"/>
      <c r="C445" s="2"/>
      <c r="D445" s="2"/>
    </row>
    <row r="446" spans="2:4" x14ac:dyDescent="0.25">
      <c r="B446" s="2"/>
      <c r="C446" s="2"/>
      <c r="D446" s="2"/>
    </row>
    <row r="447" spans="2:4" x14ac:dyDescent="0.25">
      <c r="B447" s="2"/>
      <c r="C447" s="2"/>
      <c r="D447" s="2"/>
    </row>
    <row r="448" spans="2:4" x14ac:dyDescent="0.25">
      <c r="B448" s="2"/>
      <c r="C448" s="2"/>
      <c r="D448" s="2"/>
    </row>
    <row r="449" spans="2:4" x14ac:dyDescent="0.25">
      <c r="B449" s="2"/>
      <c r="C449" s="2"/>
      <c r="D449" s="2"/>
    </row>
    <row r="450" spans="2:4" x14ac:dyDescent="0.25">
      <c r="B450" s="2"/>
      <c r="C450" s="2"/>
      <c r="D450" s="2"/>
    </row>
    <row r="451" spans="2:4" x14ac:dyDescent="0.25">
      <c r="B451" s="2"/>
      <c r="C451" s="2"/>
      <c r="D451" s="2"/>
    </row>
    <row r="452" spans="2:4" x14ac:dyDescent="0.25">
      <c r="B452" s="2"/>
      <c r="C452" s="2"/>
      <c r="D452" s="2"/>
    </row>
    <row r="453" spans="2:4" x14ac:dyDescent="0.25">
      <c r="B453" s="2"/>
      <c r="C453" s="2"/>
      <c r="D453" s="2"/>
    </row>
    <row r="454" spans="2:4" x14ac:dyDescent="0.25">
      <c r="B454" s="2"/>
      <c r="C454" s="2"/>
      <c r="D454" s="2"/>
    </row>
    <row r="455" spans="2:4" x14ac:dyDescent="0.25">
      <c r="B455" s="2"/>
      <c r="C455" s="2"/>
      <c r="D455" s="2"/>
    </row>
    <row r="456" spans="2:4" x14ac:dyDescent="0.25">
      <c r="B456" s="2"/>
      <c r="C456" s="2"/>
      <c r="D456" s="2"/>
    </row>
    <row r="457" spans="2:4" x14ac:dyDescent="0.25">
      <c r="B457" s="2"/>
      <c r="C457" s="2"/>
      <c r="D457" s="2"/>
    </row>
    <row r="458" spans="2:4" x14ac:dyDescent="0.25">
      <c r="B458" s="2"/>
      <c r="C458" s="2"/>
      <c r="D458" s="2"/>
    </row>
    <row r="459" spans="2:4" x14ac:dyDescent="0.25">
      <c r="B459" s="2"/>
      <c r="C459" s="2"/>
      <c r="D459" s="2"/>
    </row>
    <row r="460" spans="2:4" x14ac:dyDescent="0.25">
      <c r="B460" s="2"/>
      <c r="C460" s="2"/>
      <c r="D460" s="2"/>
    </row>
    <row r="461" spans="2:4" x14ac:dyDescent="0.25">
      <c r="B461" s="2"/>
      <c r="C461" s="2"/>
      <c r="D461" s="2"/>
    </row>
    <row r="462" spans="2:4" x14ac:dyDescent="0.25">
      <c r="B462" s="2"/>
      <c r="C462" s="2"/>
      <c r="D462" s="2"/>
    </row>
    <row r="463" spans="2:4" x14ac:dyDescent="0.25">
      <c r="B463" s="2"/>
      <c r="C463" s="2"/>
      <c r="D463" s="2"/>
    </row>
    <row r="464" spans="2:4" x14ac:dyDescent="0.25">
      <c r="B464" s="2"/>
      <c r="C464" s="2"/>
      <c r="D464" s="2"/>
    </row>
    <row r="465" spans="2:4" x14ac:dyDescent="0.25">
      <c r="B465" s="2"/>
      <c r="C465" s="2"/>
      <c r="D465" s="2"/>
    </row>
    <row r="466" spans="2:4" x14ac:dyDescent="0.25">
      <c r="B466" s="2"/>
      <c r="C466" s="2"/>
      <c r="D466" s="2"/>
    </row>
    <row r="467" spans="2:4" x14ac:dyDescent="0.25">
      <c r="B467" s="2"/>
      <c r="C467" s="2"/>
      <c r="D467" s="2"/>
    </row>
    <row r="468" spans="2:4" x14ac:dyDescent="0.25">
      <c r="B468" s="2"/>
      <c r="C468" s="2"/>
      <c r="D468" s="2"/>
    </row>
    <row r="469" spans="2:4" x14ac:dyDescent="0.25">
      <c r="B469" s="2"/>
      <c r="C469" s="2"/>
      <c r="D469" s="2"/>
    </row>
    <row r="470" spans="2:4" x14ac:dyDescent="0.25">
      <c r="B470" s="2"/>
      <c r="C470" s="2"/>
      <c r="D470" s="2"/>
    </row>
    <row r="471" spans="2:4" x14ac:dyDescent="0.25">
      <c r="B471" s="2"/>
      <c r="C471" s="2"/>
      <c r="D471" s="2"/>
    </row>
    <row r="472" spans="2:4" x14ac:dyDescent="0.25">
      <c r="B472" s="2"/>
      <c r="C472" s="2"/>
      <c r="D472" s="2"/>
    </row>
    <row r="473" spans="2:4" x14ac:dyDescent="0.25">
      <c r="B473" s="2"/>
      <c r="C473" s="2"/>
      <c r="D473" s="2"/>
    </row>
    <row r="474" spans="2:4" x14ac:dyDescent="0.25">
      <c r="B474" s="2"/>
      <c r="C474" s="2"/>
      <c r="D474" s="2"/>
    </row>
    <row r="475" spans="2:4" x14ac:dyDescent="0.25">
      <c r="B475" s="2"/>
      <c r="C475" s="2"/>
      <c r="D475" s="2"/>
    </row>
    <row r="476" spans="2:4" x14ac:dyDescent="0.25">
      <c r="B476" s="2"/>
      <c r="C476" s="2"/>
      <c r="D476" s="2"/>
    </row>
    <row r="477" spans="2:4" x14ac:dyDescent="0.25">
      <c r="B477" s="2"/>
      <c r="C477" s="2"/>
      <c r="D477" s="2"/>
    </row>
    <row r="478" spans="2:4" x14ac:dyDescent="0.25">
      <c r="B478" s="2"/>
      <c r="C478" s="2"/>
      <c r="D478" s="2"/>
    </row>
    <row r="479" spans="2:4" x14ac:dyDescent="0.25">
      <c r="B479" s="2"/>
      <c r="C479" s="2"/>
      <c r="D479" s="2"/>
    </row>
    <row r="480" spans="2:4" x14ac:dyDescent="0.25">
      <c r="B480" s="2"/>
      <c r="C480" s="2"/>
      <c r="D480" s="2"/>
    </row>
    <row r="481" spans="2:4" x14ac:dyDescent="0.25">
      <c r="B481" s="2"/>
      <c r="C481" s="2"/>
      <c r="D481" s="2"/>
    </row>
    <row r="482" spans="2:4" x14ac:dyDescent="0.25">
      <c r="B482" s="2"/>
      <c r="C482" s="2"/>
      <c r="D482" s="2"/>
    </row>
    <row r="483" spans="2:4" x14ac:dyDescent="0.25">
      <c r="B483" s="2"/>
      <c r="C483" s="2"/>
      <c r="D483" s="2"/>
    </row>
    <row r="484" spans="2:4" x14ac:dyDescent="0.25">
      <c r="B484" s="2"/>
      <c r="C484" s="2"/>
      <c r="D484" s="2"/>
    </row>
    <row r="485" spans="2:4" x14ac:dyDescent="0.25">
      <c r="B485" s="2"/>
      <c r="C485" s="2"/>
      <c r="D485" s="2"/>
    </row>
    <row r="486" spans="2:4" x14ac:dyDescent="0.25">
      <c r="B486" s="2"/>
      <c r="C486" s="2"/>
      <c r="D486" s="2"/>
    </row>
    <row r="487" spans="2:4" x14ac:dyDescent="0.25">
      <c r="B487" s="2"/>
      <c r="C487" s="2"/>
      <c r="D487" s="2"/>
    </row>
    <row r="488" spans="2:4" x14ac:dyDescent="0.25">
      <c r="B488" s="2"/>
      <c r="C488" s="2"/>
      <c r="D488" s="2"/>
    </row>
    <row r="489" spans="2:4" x14ac:dyDescent="0.25">
      <c r="B489" s="2"/>
      <c r="C489" s="2"/>
      <c r="D489" s="2"/>
    </row>
    <row r="490" spans="2:4" x14ac:dyDescent="0.25">
      <c r="B490" s="2"/>
      <c r="C490" s="2"/>
      <c r="D490" s="2"/>
    </row>
    <row r="491" spans="2:4" x14ac:dyDescent="0.25">
      <c r="B491" s="2"/>
      <c r="C491" s="2"/>
      <c r="D491" s="2"/>
    </row>
    <row r="492" spans="2:4" x14ac:dyDescent="0.25">
      <c r="B492" s="2"/>
      <c r="C492" s="2"/>
      <c r="D492" s="2"/>
    </row>
    <row r="493" spans="2:4" x14ac:dyDescent="0.25">
      <c r="B493" s="2"/>
      <c r="C493" s="2"/>
      <c r="D493" s="2"/>
    </row>
    <row r="494" spans="2:4" x14ac:dyDescent="0.25">
      <c r="B494" s="2"/>
      <c r="C494" s="2"/>
      <c r="D494" s="2"/>
    </row>
    <row r="495" spans="2:4" x14ac:dyDescent="0.25">
      <c r="B495" s="2"/>
      <c r="C495" s="2"/>
      <c r="D495" s="2"/>
    </row>
    <row r="496" spans="2:4" x14ac:dyDescent="0.25">
      <c r="B496" s="2"/>
      <c r="C496" s="2"/>
      <c r="D496" s="2"/>
    </row>
    <row r="497" spans="2:4" x14ac:dyDescent="0.25">
      <c r="B497" s="2"/>
      <c r="C497" s="2"/>
      <c r="D497" s="2"/>
    </row>
    <row r="498" spans="2:4" x14ac:dyDescent="0.25">
      <c r="B498" s="2"/>
      <c r="C498" s="2"/>
      <c r="D498" s="2"/>
    </row>
    <row r="499" spans="2:4" x14ac:dyDescent="0.25">
      <c r="B499" s="2"/>
      <c r="C499" s="2"/>
      <c r="D499" s="2"/>
    </row>
    <row r="500" spans="2:4" x14ac:dyDescent="0.25">
      <c r="B500" s="2"/>
      <c r="C500" s="2"/>
      <c r="D500" s="2"/>
    </row>
    <row r="501" spans="2:4" x14ac:dyDescent="0.25">
      <c r="B501" s="2"/>
      <c r="C501" s="2"/>
      <c r="D501" s="2"/>
    </row>
    <row r="502" spans="2:4" x14ac:dyDescent="0.25">
      <c r="B502" s="2"/>
      <c r="C502" s="2"/>
      <c r="D502" s="2"/>
    </row>
    <row r="503" spans="2:4" x14ac:dyDescent="0.25">
      <c r="B503" s="2"/>
      <c r="C503" s="2"/>
      <c r="D503" s="2"/>
    </row>
    <row r="504" spans="2:4" x14ac:dyDescent="0.25">
      <c r="B504" s="2"/>
      <c r="C504" s="2"/>
      <c r="D504" s="2"/>
    </row>
    <row r="505" spans="2:4" x14ac:dyDescent="0.25">
      <c r="B505" s="2"/>
      <c r="C505" s="2"/>
      <c r="D505" s="2"/>
    </row>
    <row r="506" spans="2:4" x14ac:dyDescent="0.25">
      <c r="B506" s="2"/>
      <c r="C506" s="2"/>
      <c r="D506" s="2"/>
    </row>
    <row r="507" spans="2:4" x14ac:dyDescent="0.25">
      <c r="B507" s="2"/>
      <c r="C507" s="2"/>
      <c r="D507" s="2"/>
    </row>
    <row r="508" spans="2:4" x14ac:dyDescent="0.25">
      <c r="B508" s="2"/>
      <c r="C508" s="2"/>
      <c r="D508" s="2"/>
    </row>
    <row r="509" spans="2:4" x14ac:dyDescent="0.25">
      <c r="B509" s="2"/>
      <c r="C509" s="2"/>
      <c r="D509" s="2"/>
    </row>
    <row r="510" spans="2:4" x14ac:dyDescent="0.25">
      <c r="B510" s="2"/>
      <c r="C510" s="2"/>
      <c r="D510" s="2"/>
    </row>
    <row r="511" spans="2:4" x14ac:dyDescent="0.25">
      <c r="B511" s="2"/>
      <c r="C511" s="2"/>
      <c r="D511" s="2"/>
    </row>
    <row r="512" spans="2:4" x14ac:dyDescent="0.25">
      <c r="B512" s="2"/>
      <c r="C512" s="2"/>
      <c r="D512" s="2"/>
    </row>
    <row r="513" spans="2:4" x14ac:dyDescent="0.25">
      <c r="B513" s="2"/>
      <c r="C513" s="2"/>
      <c r="D513" s="2"/>
    </row>
    <row r="514" spans="2:4" x14ac:dyDescent="0.25">
      <c r="B514" s="2"/>
      <c r="C514" s="2"/>
      <c r="D514" s="2"/>
    </row>
    <row r="515" spans="2:4" x14ac:dyDescent="0.25">
      <c r="B515" s="2"/>
      <c r="C515" s="2"/>
      <c r="D515" s="2"/>
    </row>
    <row r="516" spans="2:4" x14ac:dyDescent="0.25">
      <c r="B516" s="2"/>
      <c r="C516" s="2"/>
      <c r="D516" s="2"/>
    </row>
    <row r="517" spans="2:4" x14ac:dyDescent="0.25">
      <c r="B517" s="2"/>
      <c r="C517" s="2"/>
      <c r="D517" s="2"/>
    </row>
    <row r="518" spans="2:4" x14ac:dyDescent="0.25">
      <c r="B518" s="2"/>
      <c r="C518" s="2"/>
      <c r="D518" s="2"/>
    </row>
    <row r="519" spans="2:4" x14ac:dyDescent="0.25">
      <c r="B519" s="2"/>
      <c r="C519" s="2"/>
      <c r="D519" s="2"/>
    </row>
    <row r="520" spans="2:4" x14ac:dyDescent="0.25">
      <c r="B520" s="2"/>
      <c r="C520" s="2"/>
      <c r="D520" s="2"/>
    </row>
    <row r="521" spans="2:4" x14ac:dyDescent="0.25">
      <c r="B521" s="2"/>
      <c r="C521" s="2"/>
      <c r="D521" s="2"/>
    </row>
    <row r="522" spans="2:4" x14ac:dyDescent="0.25">
      <c r="B522" s="2"/>
      <c r="C522" s="2"/>
      <c r="D522" s="2"/>
    </row>
    <row r="523" spans="2:4" x14ac:dyDescent="0.25">
      <c r="B523" s="2"/>
      <c r="C523" s="2"/>
      <c r="D523" s="2"/>
    </row>
    <row r="524" spans="2:4" x14ac:dyDescent="0.25">
      <c r="B524" s="2"/>
      <c r="C524" s="2"/>
      <c r="D524" s="2"/>
    </row>
    <row r="525" spans="2:4" x14ac:dyDescent="0.25">
      <c r="B525" s="2"/>
      <c r="C525" s="2"/>
      <c r="D525" s="2"/>
    </row>
    <row r="526" spans="2:4" x14ac:dyDescent="0.25">
      <c r="B526" s="2"/>
      <c r="C526" s="2"/>
      <c r="D526" s="2"/>
    </row>
    <row r="527" spans="2:4" x14ac:dyDescent="0.25">
      <c r="B527" s="2"/>
      <c r="C527" s="2"/>
      <c r="D527" s="2"/>
    </row>
    <row r="528" spans="2:4" x14ac:dyDescent="0.25">
      <c r="B528" s="2"/>
      <c r="C528" s="2"/>
      <c r="D528" s="2"/>
    </row>
    <row r="529" spans="2:4" x14ac:dyDescent="0.25">
      <c r="B529" s="2"/>
      <c r="C529" s="2"/>
      <c r="D529" s="2"/>
    </row>
    <row r="530" spans="2:4" x14ac:dyDescent="0.25">
      <c r="B530" s="2"/>
      <c r="C530" s="2"/>
      <c r="D530" s="2"/>
    </row>
    <row r="531" spans="2:4" x14ac:dyDescent="0.25">
      <c r="B531" s="2"/>
      <c r="C531" s="2"/>
      <c r="D531" s="2"/>
    </row>
    <row r="532" spans="2:4" x14ac:dyDescent="0.25">
      <c r="B532" s="2"/>
      <c r="C532" s="2"/>
      <c r="D532" s="2"/>
    </row>
    <row r="533" spans="2:4" x14ac:dyDescent="0.25">
      <c r="B533" s="2"/>
      <c r="C533" s="2"/>
      <c r="D533" s="2"/>
    </row>
    <row r="534" spans="2:4" x14ac:dyDescent="0.25">
      <c r="B534" s="2"/>
      <c r="C534" s="2"/>
      <c r="D534" s="2"/>
    </row>
    <row r="535" spans="2:4" x14ac:dyDescent="0.25">
      <c r="B535" s="2"/>
      <c r="C535" s="2"/>
      <c r="D535" s="2"/>
    </row>
    <row r="536" spans="2:4" x14ac:dyDescent="0.25">
      <c r="B536" s="2"/>
      <c r="C536" s="2"/>
      <c r="D536" s="2"/>
    </row>
    <row r="537" spans="2:4" x14ac:dyDescent="0.25">
      <c r="B537" s="2"/>
      <c r="C537" s="2"/>
      <c r="D537" s="2"/>
    </row>
    <row r="538" spans="2:4" x14ac:dyDescent="0.25">
      <c r="B538" s="2"/>
      <c r="C538" s="2"/>
      <c r="D538" s="2"/>
    </row>
    <row r="539" spans="2:4" x14ac:dyDescent="0.25">
      <c r="B539" s="2"/>
      <c r="C539" s="2"/>
      <c r="D539" s="2"/>
    </row>
    <row r="540" spans="2:4" x14ac:dyDescent="0.25">
      <c r="B540" s="2"/>
      <c r="C540" s="2"/>
      <c r="D540" s="2"/>
    </row>
    <row r="541" spans="2:4" x14ac:dyDescent="0.25">
      <c r="B541" s="2"/>
      <c r="C541" s="2"/>
      <c r="D541" s="2"/>
    </row>
    <row r="542" spans="2:4" x14ac:dyDescent="0.25">
      <c r="B542" s="2"/>
      <c r="C542" s="2"/>
      <c r="D542" s="2"/>
    </row>
    <row r="543" spans="2:4" x14ac:dyDescent="0.25">
      <c r="B543" s="2"/>
      <c r="C543" s="2"/>
      <c r="D543" s="2"/>
    </row>
    <row r="544" spans="2:4" x14ac:dyDescent="0.25">
      <c r="B544" s="2"/>
      <c r="C544" s="2"/>
      <c r="D544" s="2"/>
    </row>
    <row r="545" spans="2:4" x14ac:dyDescent="0.25">
      <c r="B545" s="2"/>
      <c r="C545" s="2"/>
      <c r="D545" s="2"/>
    </row>
    <row r="546" spans="2:4" x14ac:dyDescent="0.25">
      <c r="B546" s="2"/>
      <c r="C546" s="2"/>
      <c r="D546" s="2"/>
    </row>
    <row r="547" spans="2:4" x14ac:dyDescent="0.25">
      <c r="B547" s="2"/>
      <c r="C547" s="2"/>
      <c r="D547" s="2"/>
    </row>
    <row r="548" spans="2:4" x14ac:dyDescent="0.25">
      <c r="B548" s="2"/>
      <c r="C548" s="2"/>
      <c r="D548" s="2"/>
    </row>
    <row r="549" spans="2:4" x14ac:dyDescent="0.25">
      <c r="B549" s="2"/>
      <c r="C549" s="2"/>
      <c r="D549" s="2"/>
    </row>
    <row r="550" spans="2:4" x14ac:dyDescent="0.25">
      <c r="B550" s="2"/>
      <c r="C550" s="2"/>
      <c r="D550" s="2"/>
    </row>
    <row r="551" spans="2:4" x14ac:dyDescent="0.25">
      <c r="B551" s="2"/>
      <c r="C551" s="2"/>
      <c r="D551" s="2"/>
    </row>
    <row r="552" spans="2:4" x14ac:dyDescent="0.25">
      <c r="B552" s="2"/>
      <c r="C552" s="2"/>
      <c r="D552" s="2"/>
    </row>
    <row r="553" spans="2:4" x14ac:dyDescent="0.25">
      <c r="B553" s="2"/>
      <c r="C553" s="2"/>
      <c r="D553" s="2"/>
    </row>
    <row r="554" spans="2:4" x14ac:dyDescent="0.25">
      <c r="B554" s="2"/>
      <c r="C554" s="2"/>
      <c r="D554" s="2"/>
    </row>
    <row r="555" spans="2:4" x14ac:dyDescent="0.25">
      <c r="B555" s="2"/>
      <c r="C555" s="2"/>
      <c r="D555" s="2"/>
    </row>
    <row r="556" spans="2:4" x14ac:dyDescent="0.25">
      <c r="B556" s="2"/>
      <c r="C556" s="2"/>
      <c r="D556" s="2"/>
    </row>
    <row r="557" spans="2:4" x14ac:dyDescent="0.25">
      <c r="B557" s="2"/>
      <c r="C557" s="2"/>
      <c r="D557" s="2"/>
    </row>
    <row r="558" spans="2:4" x14ac:dyDescent="0.25">
      <c r="B558" s="2"/>
      <c r="C558" s="2"/>
      <c r="D558" s="2"/>
    </row>
    <row r="559" spans="2:4" x14ac:dyDescent="0.25">
      <c r="B559" s="2"/>
      <c r="C559" s="2"/>
      <c r="D559" s="2"/>
    </row>
    <row r="560" spans="2:4" x14ac:dyDescent="0.25">
      <c r="B560" s="2"/>
      <c r="C560" s="2"/>
      <c r="D560" s="2"/>
    </row>
    <row r="561" spans="2:4" x14ac:dyDescent="0.25">
      <c r="B561" s="2"/>
      <c r="C561" s="2"/>
      <c r="D561" s="2"/>
    </row>
    <row r="562" spans="2:4" x14ac:dyDescent="0.25">
      <c r="B562" s="2"/>
      <c r="C562" s="2"/>
      <c r="D562" s="2"/>
    </row>
    <row r="563" spans="2:4" x14ac:dyDescent="0.25">
      <c r="B563" s="2"/>
      <c r="C563" s="2"/>
      <c r="D563" s="2"/>
    </row>
    <row r="564" spans="2:4" x14ac:dyDescent="0.25">
      <c r="B564" s="2"/>
      <c r="C564" s="2"/>
      <c r="D564" s="2"/>
    </row>
    <row r="565" spans="2:4" x14ac:dyDescent="0.25">
      <c r="B565" s="2"/>
      <c r="C565" s="2"/>
      <c r="D565" s="2"/>
    </row>
    <row r="566" spans="2:4" x14ac:dyDescent="0.25">
      <c r="B566" s="2"/>
      <c r="C566" s="2"/>
      <c r="D566" s="2"/>
    </row>
    <row r="567" spans="2:4" x14ac:dyDescent="0.25">
      <c r="B567" s="2"/>
      <c r="C567" s="2"/>
      <c r="D567" s="2"/>
    </row>
    <row r="568" spans="2:4" x14ac:dyDescent="0.25">
      <c r="B568" s="2"/>
      <c r="C568" s="2"/>
      <c r="D568" s="2"/>
    </row>
    <row r="569" spans="2:4" x14ac:dyDescent="0.25">
      <c r="B569" s="2"/>
      <c r="C569" s="2"/>
      <c r="D569" s="2"/>
    </row>
    <row r="570" spans="2:4" x14ac:dyDescent="0.25">
      <c r="B570" s="2"/>
      <c r="C570" s="2"/>
      <c r="D570" s="2"/>
    </row>
    <row r="571" spans="2:4" x14ac:dyDescent="0.25">
      <c r="B571" s="2"/>
      <c r="C571" s="2"/>
      <c r="D571" s="2"/>
    </row>
    <row r="572" spans="2:4" x14ac:dyDescent="0.25">
      <c r="B572" s="2"/>
      <c r="C572" s="2"/>
      <c r="D572" s="2"/>
    </row>
    <row r="573" spans="2:4" x14ac:dyDescent="0.25">
      <c r="B573" s="2"/>
      <c r="C573" s="2"/>
      <c r="D573" s="2"/>
    </row>
    <row r="574" spans="2:4" x14ac:dyDescent="0.25">
      <c r="B574" s="2"/>
      <c r="C574" s="2"/>
      <c r="D574" s="2"/>
    </row>
    <row r="575" spans="2:4" x14ac:dyDescent="0.25">
      <c r="B575" s="2"/>
      <c r="C575" s="2"/>
      <c r="D575" s="2"/>
    </row>
    <row r="576" spans="2:4" x14ac:dyDescent="0.25">
      <c r="B576" s="2"/>
      <c r="C576" s="2"/>
      <c r="D576" s="2"/>
    </row>
    <row r="577" spans="2:4" x14ac:dyDescent="0.25">
      <c r="B577" s="2"/>
      <c r="C577" s="2"/>
      <c r="D577" s="2"/>
    </row>
    <row r="578" spans="2:4" x14ac:dyDescent="0.25">
      <c r="B578" s="2"/>
      <c r="C578" s="2"/>
      <c r="D578" s="2"/>
    </row>
    <row r="579" spans="2:4" x14ac:dyDescent="0.25">
      <c r="B579" s="2"/>
      <c r="C579" s="2"/>
      <c r="D579" s="2"/>
    </row>
    <row r="580" spans="2:4" x14ac:dyDescent="0.25">
      <c r="B580" s="2"/>
      <c r="C580" s="2"/>
      <c r="D580" s="2"/>
    </row>
    <row r="581" spans="2:4" x14ac:dyDescent="0.25">
      <c r="B581" s="2"/>
      <c r="C581" s="2"/>
      <c r="D581" s="2"/>
    </row>
    <row r="582" spans="2:4" x14ac:dyDescent="0.25">
      <c r="B582" s="2"/>
      <c r="C582" s="2"/>
      <c r="D582" s="2"/>
    </row>
    <row r="583" spans="2:4" x14ac:dyDescent="0.25">
      <c r="B583" s="2"/>
      <c r="C583" s="2"/>
      <c r="D583" s="2"/>
    </row>
    <row r="584" spans="2:4" x14ac:dyDescent="0.25">
      <c r="B584" s="2"/>
      <c r="C584" s="2"/>
      <c r="D584" s="2"/>
    </row>
    <row r="585" spans="2:4" x14ac:dyDescent="0.25">
      <c r="B585" s="2"/>
      <c r="C585" s="2"/>
      <c r="D585" s="2"/>
    </row>
    <row r="586" spans="2:4" x14ac:dyDescent="0.25">
      <c r="B586" s="2"/>
      <c r="C586" s="2"/>
      <c r="D586" s="2"/>
    </row>
    <row r="587" spans="2:4" x14ac:dyDescent="0.25">
      <c r="B587" s="2"/>
      <c r="C587" s="2"/>
      <c r="D587" s="2"/>
    </row>
    <row r="588" spans="2:4" x14ac:dyDescent="0.25">
      <c r="B588" s="2"/>
      <c r="C588" s="2"/>
      <c r="D588" s="2"/>
    </row>
    <row r="589" spans="2:4" x14ac:dyDescent="0.25">
      <c r="B589" s="2"/>
      <c r="C589" s="2"/>
      <c r="D589" s="2"/>
    </row>
    <row r="590" spans="2:4" x14ac:dyDescent="0.25">
      <c r="B590" s="2"/>
      <c r="C590" s="2"/>
      <c r="D590" s="2"/>
    </row>
    <row r="591" spans="2:4" x14ac:dyDescent="0.25">
      <c r="B591" s="2"/>
      <c r="C591" s="2"/>
      <c r="D591" s="2"/>
    </row>
    <row r="592" spans="2:4" x14ac:dyDescent="0.25">
      <c r="B592" s="2"/>
      <c r="C592" s="2"/>
      <c r="D592" s="2"/>
    </row>
    <row r="593" spans="2:4" x14ac:dyDescent="0.25">
      <c r="B593" s="2"/>
      <c r="C593" s="2"/>
      <c r="D593" s="2"/>
    </row>
    <row r="594" spans="2:4" x14ac:dyDescent="0.25">
      <c r="B594" s="2"/>
      <c r="C594" s="2"/>
      <c r="D594" s="2"/>
    </row>
    <row r="595" spans="2:4" x14ac:dyDescent="0.25">
      <c r="B595" s="2"/>
      <c r="C595" s="2"/>
      <c r="D595" s="2"/>
    </row>
    <row r="596" spans="2:4" x14ac:dyDescent="0.25">
      <c r="B596" s="2"/>
      <c r="C596" s="2"/>
      <c r="D596" s="2"/>
    </row>
    <row r="597" spans="2:4" x14ac:dyDescent="0.25">
      <c r="B597" s="2"/>
      <c r="C597" s="2"/>
      <c r="D597" s="2"/>
    </row>
    <row r="598" spans="2:4" x14ac:dyDescent="0.25">
      <c r="B598" s="2"/>
      <c r="C598" s="2"/>
      <c r="D598" s="2"/>
    </row>
    <row r="599" spans="2:4" x14ac:dyDescent="0.25">
      <c r="B599" s="2"/>
      <c r="C599" s="2"/>
      <c r="D599" s="2"/>
    </row>
    <row r="600" spans="2:4" x14ac:dyDescent="0.25">
      <c r="B600" s="2"/>
      <c r="C600" s="2"/>
      <c r="D600" s="2"/>
    </row>
    <row r="601" spans="2:4" x14ac:dyDescent="0.25">
      <c r="B601" s="2"/>
      <c r="C601" s="2"/>
      <c r="D601" s="2"/>
    </row>
    <row r="602" spans="2:4" x14ac:dyDescent="0.25">
      <c r="B602" s="2"/>
      <c r="C602" s="2"/>
      <c r="D602" s="2"/>
    </row>
    <row r="603" spans="2:4" x14ac:dyDescent="0.25">
      <c r="B603" s="2"/>
      <c r="C603" s="2"/>
      <c r="D603" s="2"/>
    </row>
    <row r="604" spans="2:4" x14ac:dyDescent="0.25">
      <c r="B604" s="2"/>
      <c r="C604" s="2"/>
      <c r="D604" s="2"/>
    </row>
    <row r="605" spans="2:4" x14ac:dyDescent="0.25">
      <c r="B605" s="2"/>
      <c r="C605" s="2"/>
      <c r="D605" s="2"/>
    </row>
    <row r="606" spans="2:4" x14ac:dyDescent="0.25">
      <c r="B606" s="2"/>
      <c r="C606" s="2"/>
      <c r="D606" s="2"/>
    </row>
    <row r="607" spans="2:4" x14ac:dyDescent="0.25">
      <c r="B607" s="2"/>
      <c r="C607" s="2"/>
      <c r="D607" s="2"/>
    </row>
    <row r="608" spans="2:4" x14ac:dyDescent="0.25">
      <c r="B608" s="2"/>
      <c r="C608" s="2"/>
      <c r="D608" s="2"/>
    </row>
    <row r="609" spans="2:4" x14ac:dyDescent="0.25">
      <c r="B609" s="2"/>
      <c r="C609" s="2"/>
      <c r="D609" s="2"/>
    </row>
    <row r="610" spans="2:4" x14ac:dyDescent="0.25">
      <c r="B610" s="2"/>
      <c r="C610" s="2"/>
      <c r="D610" s="2"/>
    </row>
    <row r="611" spans="2:4" x14ac:dyDescent="0.25">
      <c r="B611" s="2"/>
      <c r="C611" s="2"/>
      <c r="D611" s="2"/>
    </row>
    <row r="612" spans="2:4" x14ac:dyDescent="0.25">
      <c r="B612" s="2"/>
      <c r="C612" s="2"/>
      <c r="D612" s="2"/>
    </row>
    <row r="613" spans="2:4" x14ac:dyDescent="0.25">
      <c r="B613" s="2"/>
      <c r="C613" s="2"/>
      <c r="D613" s="2"/>
    </row>
    <row r="614" spans="2:4" x14ac:dyDescent="0.25">
      <c r="B614" s="2"/>
      <c r="C614" s="2"/>
      <c r="D614" s="2"/>
    </row>
    <row r="615" spans="2:4" x14ac:dyDescent="0.25">
      <c r="B615" s="2"/>
      <c r="C615" s="2"/>
      <c r="D615" s="2"/>
    </row>
    <row r="616" spans="2:4" x14ac:dyDescent="0.25">
      <c r="B616" s="2"/>
      <c r="C616" s="2"/>
      <c r="D616" s="2"/>
    </row>
    <row r="617" spans="2:4" x14ac:dyDescent="0.25">
      <c r="B617" s="2"/>
      <c r="C617" s="2"/>
      <c r="D617" s="2"/>
    </row>
    <row r="618" spans="2:4" x14ac:dyDescent="0.25">
      <c r="B618" s="2"/>
      <c r="C618" s="2"/>
      <c r="D618" s="2"/>
    </row>
    <row r="619" spans="2:4" x14ac:dyDescent="0.25">
      <c r="B619" s="2"/>
      <c r="C619" s="2"/>
      <c r="D619" s="2"/>
    </row>
    <row r="620" spans="2:4" x14ac:dyDescent="0.25">
      <c r="B620" s="2"/>
      <c r="C620" s="2"/>
      <c r="D620" s="2"/>
    </row>
    <row r="621" spans="2:4" x14ac:dyDescent="0.25">
      <c r="B621" s="2"/>
      <c r="C621" s="2"/>
      <c r="D621" s="2"/>
    </row>
    <row r="622" spans="2:4" x14ac:dyDescent="0.25">
      <c r="B622" s="2"/>
      <c r="C622" s="2"/>
      <c r="D622" s="2"/>
    </row>
    <row r="623" spans="2:4" x14ac:dyDescent="0.25">
      <c r="B623" s="2"/>
      <c r="C623" s="2"/>
      <c r="D623" s="2"/>
    </row>
    <row r="624" spans="2:4" x14ac:dyDescent="0.25">
      <c r="B624" s="2"/>
      <c r="C624" s="2"/>
      <c r="D624" s="2"/>
    </row>
    <row r="625" spans="2:4" x14ac:dyDescent="0.25">
      <c r="B625" s="2"/>
      <c r="C625" s="2"/>
      <c r="D625" s="2"/>
    </row>
    <row r="626" spans="2:4" x14ac:dyDescent="0.25">
      <c r="B626" s="2"/>
      <c r="C626" s="2"/>
      <c r="D626" s="2"/>
    </row>
    <row r="627" spans="2:4" x14ac:dyDescent="0.25">
      <c r="B627" s="2"/>
      <c r="C627" s="2"/>
      <c r="D627" s="2"/>
    </row>
    <row r="628" spans="2:4" x14ac:dyDescent="0.25">
      <c r="B628" s="2"/>
      <c r="C628" s="2"/>
      <c r="D628" s="2"/>
    </row>
    <row r="629" spans="2:4" x14ac:dyDescent="0.25">
      <c r="B629" s="2"/>
      <c r="C629" s="2"/>
      <c r="D629" s="2"/>
    </row>
    <row r="630" spans="2:4" x14ac:dyDescent="0.25">
      <c r="B630" s="2"/>
      <c r="C630" s="2"/>
      <c r="D630" s="2"/>
    </row>
    <row r="631" spans="2:4" x14ac:dyDescent="0.25">
      <c r="B631" s="2"/>
      <c r="C631" s="2"/>
      <c r="D631" s="2"/>
    </row>
    <row r="632" spans="2:4" x14ac:dyDescent="0.25">
      <c r="B632" s="2"/>
      <c r="C632" s="2"/>
      <c r="D632" s="2"/>
    </row>
    <row r="633" spans="2:4" x14ac:dyDescent="0.25">
      <c r="B633" s="2"/>
      <c r="C633" s="2"/>
      <c r="D633" s="2"/>
    </row>
    <row r="634" spans="2:4" x14ac:dyDescent="0.25">
      <c r="B634" s="2"/>
      <c r="C634" s="2"/>
      <c r="D634" s="2"/>
    </row>
    <row r="635" spans="2:4" x14ac:dyDescent="0.25">
      <c r="B635" s="2"/>
      <c r="C635" s="2"/>
      <c r="D635" s="2"/>
    </row>
    <row r="636" spans="2:4" x14ac:dyDescent="0.25">
      <c r="B636" s="2"/>
      <c r="C636" s="2"/>
      <c r="D636" s="2"/>
    </row>
    <row r="637" spans="2:4" x14ac:dyDescent="0.25">
      <c r="B637" s="2"/>
      <c r="C637" s="2"/>
      <c r="D637" s="2"/>
    </row>
    <row r="638" spans="2:4" x14ac:dyDescent="0.25">
      <c r="B638" s="2"/>
      <c r="C638" s="2"/>
      <c r="D638" s="2"/>
    </row>
    <row r="639" spans="2:4" x14ac:dyDescent="0.25">
      <c r="B639" s="2"/>
      <c r="C639" s="2"/>
      <c r="D639" s="2"/>
    </row>
    <row r="640" spans="2:4" x14ac:dyDescent="0.25">
      <c r="B640" s="2"/>
      <c r="C640" s="2"/>
      <c r="D640" s="2"/>
    </row>
    <row r="641" spans="2:4" x14ac:dyDescent="0.25">
      <c r="B641" s="2"/>
      <c r="C641" s="2"/>
      <c r="D641" s="2"/>
    </row>
    <row r="642" spans="2:4" x14ac:dyDescent="0.25">
      <c r="B642" s="2"/>
      <c r="C642" s="2"/>
      <c r="D642" s="2"/>
    </row>
    <row r="643" spans="2:4" x14ac:dyDescent="0.25">
      <c r="B643" s="2"/>
      <c r="C643" s="2"/>
      <c r="D643" s="2"/>
    </row>
    <row r="644" spans="2:4" x14ac:dyDescent="0.25">
      <c r="B644" s="2"/>
      <c r="C644" s="2"/>
      <c r="D644" s="2"/>
    </row>
    <row r="645" spans="2:4" x14ac:dyDescent="0.25">
      <c r="B645" s="2"/>
      <c r="C645" s="2"/>
      <c r="D645" s="2"/>
    </row>
    <row r="646" spans="2:4" x14ac:dyDescent="0.25">
      <c r="B646" s="2"/>
      <c r="C646" s="2"/>
      <c r="D646" s="2"/>
    </row>
    <row r="647" spans="2:4" x14ac:dyDescent="0.25">
      <c r="B647" s="2"/>
      <c r="C647" s="2"/>
      <c r="D647" s="2"/>
    </row>
    <row r="648" spans="2:4" x14ac:dyDescent="0.25">
      <c r="B648" s="2"/>
      <c r="C648" s="2"/>
      <c r="D648" s="2"/>
    </row>
    <row r="649" spans="2:4" x14ac:dyDescent="0.25">
      <c r="B649" s="2"/>
      <c r="C649" s="2"/>
      <c r="D649" s="2"/>
    </row>
    <row r="650" spans="2:4" x14ac:dyDescent="0.25">
      <c r="B650" s="2"/>
      <c r="C650" s="2"/>
      <c r="D650" s="2"/>
    </row>
    <row r="651" spans="2:4" x14ac:dyDescent="0.25">
      <c r="B651" s="2"/>
      <c r="C651" s="2"/>
      <c r="D651" s="2"/>
    </row>
    <row r="652" spans="2:4" x14ac:dyDescent="0.25">
      <c r="B652" s="2"/>
      <c r="C652" s="2"/>
      <c r="D652" s="2"/>
    </row>
    <row r="653" spans="2:4" x14ac:dyDescent="0.25">
      <c r="B653" s="2"/>
      <c r="C653" s="2"/>
      <c r="D653" s="2"/>
    </row>
    <row r="654" spans="2:4" x14ac:dyDescent="0.25">
      <c r="B654" s="2"/>
      <c r="C654" s="2"/>
      <c r="D654" s="2"/>
    </row>
    <row r="655" spans="2:4" x14ac:dyDescent="0.25">
      <c r="B655" s="2"/>
      <c r="C655" s="2"/>
      <c r="D655" s="2"/>
    </row>
    <row r="656" spans="2:4" x14ac:dyDescent="0.25">
      <c r="B656" s="2"/>
      <c r="C656" s="2"/>
      <c r="D656" s="2"/>
    </row>
    <row r="657" spans="2:4" x14ac:dyDescent="0.25">
      <c r="B657" s="2"/>
      <c r="C657" s="2"/>
      <c r="D657" s="2"/>
    </row>
    <row r="658" spans="2:4" x14ac:dyDescent="0.25">
      <c r="B658" s="2"/>
      <c r="C658" s="2"/>
      <c r="D658" s="2"/>
    </row>
    <row r="659" spans="2:4" x14ac:dyDescent="0.25">
      <c r="B659" s="2"/>
      <c r="C659" s="2"/>
      <c r="D659" s="2"/>
    </row>
    <row r="660" spans="2:4" x14ac:dyDescent="0.25">
      <c r="B660" s="2"/>
      <c r="C660" s="2"/>
      <c r="D660" s="2"/>
    </row>
    <row r="661" spans="2:4" x14ac:dyDescent="0.25">
      <c r="B661" s="2"/>
      <c r="C661" s="2"/>
      <c r="D661" s="2"/>
    </row>
    <row r="662" spans="2:4" x14ac:dyDescent="0.25">
      <c r="B662" s="2"/>
      <c r="C662" s="2"/>
      <c r="D662" s="2"/>
    </row>
    <row r="663" spans="2:4" x14ac:dyDescent="0.25">
      <c r="B663" s="2"/>
      <c r="C663" s="2"/>
      <c r="D663" s="2"/>
    </row>
    <row r="664" spans="2:4" x14ac:dyDescent="0.25">
      <c r="B664" s="2"/>
      <c r="C664" s="2"/>
      <c r="D664" s="2"/>
    </row>
    <row r="665" spans="2:4" x14ac:dyDescent="0.25">
      <c r="B665" s="2"/>
      <c r="C665" s="2"/>
      <c r="D665" s="2"/>
    </row>
    <row r="666" spans="2:4" x14ac:dyDescent="0.25">
      <c r="B666" s="2"/>
      <c r="C666" s="2"/>
      <c r="D666" s="2"/>
    </row>
    <row r="667" spans="2:4" x14ac:dyDescent="0.25">
      <c r="B667" s="2"/>
      <c r="C667" s="2"/>
      <c r="D667" s="2"/>
    </row>
    <row r="668" spans="2:4" x14ac:dyDescent="0.25">
      <c r="B668" s="2"/>
      <c r="C668" s="2"/>
      <c r="D668" s="2"/>
    </row>
    <row r="669" spans="2:4" x14ac:dyDescent="0.25">
      <c r="B669" s="2"/>
      <c r="C669" s="2"/>
      <c r="D669" s="2"/>
    </row>
    <row r="670" spans="2:4" x14ac:dyDescent="0.25">
      <c r="B670" s="2"/>
      <c r="C670" s="2"/>
      <c r="D670" s="2"/>
    </row>
    <row r="671" spans="2:4" x14ac:dyDescent="0.25">
      <c r="B671" s="2"/>
      <c r="C671" s="2"/>
      <c r="D671" s="2"/>
    </row>
    <row r="672" spans="2:4" x14ac:dyDescent="0.25">
      <c r="B672" s="2"/>
      <c r="C672" s="2"/>
      <c r="D672" s="2"/>
    </row>
    <row r="673" spans="2:4" x14ac:dyDescent="0.25">
      <c r="B673" s="2"/>
      <c r="C673" s="2"/>
      <c r="D673" s="2"/>
    </row>
    <row r="674" spans="2:4" x14ac:dyDescent="0.25">
      <c r="B674" s="2"/>
      <c r="C674" s="2"/>
      <c r="D674" s="2"/>
    </row>
    <row r="675" spans="2:4" x14ac:dyDescent="0.25">
      <c r="B675" s="2"/>
      <c r="C675" s="2"/>
      <c r="D675" s="2"/>
    </row>
    <row r="676" spans="2:4" x14ac:dyDescent="0.25">
      <c r="B676" s="2"/>
      <c r="C676" s="2"/>
      <c r="D676" s="2"/>
    </row>
    <row r="677" spans="2:4" x14ac:dyDescent="0.25">
      <c r="B677" s="2"/>
      <c r="C677" s="2"/>
      <c r="D677" s="2"/>
    </row>
    <row r="678" spans="2:4" x14ac:dyDescent="0.25">
      <c r="B678" s="2"/>
      <c r="C678" s="2"/>
      <c r="D678" s="2"/>
    </row>
    <row r="679" spans="2:4" x14ac:dyDescent="0.25">
      <c r="B679" s="2"/>
      <c r="C679" s="2"/>
      <c r="D679" s="2"/>
    </row>
    <row r="680" spans="2:4" x14ac:dyDescent="0.25">
      <c r="B680" s="2"/>
      <c r="C680" s="2"/>
      <c r="D680" s="2"/>
    </row>
    <row r="681" spans="2:4" x14ac:dyDescent="0.25">
      <c r="B681" s="2"/>
      <c r="C681" s="2"/>
      <c r="D681" s="2"/>
    </row>
    <row r="682" spans="2:4" x14ac:dyDescent="0.25">
      <c r="B682" s="2"/>
      <c r="C682" s="2"/>
      <c r="D682" s="2"/>
    </row>
    <row r="683" spans="2:4" x14ac:dyDescent="0.25">
      <c r="B683" s="2"/>
      <c r="C683" s="2"/>
      <c r="D683" s="2"/>
    </row>
    <row r="684" spans="2:4" x14ac:dyDescent="0.25">
      <c r="B684" s="2"/>
      <c r="C684" s="2"/>
      <c r="D684" s="2"/>
    </row>
    <row r="685" spans="2:4" x14ac:dyDescent="0.25">
      <c r="B685" s="2"/>
      <c r="C685" s="2"/>
      <c r="D685" s="2"/>
    </row>
    <row r="686" spans="2:4" x14ac:dyDescent="0.25">
      <c r="B686" s="2"/>
      <c r="C686" s="2"/>
      <c r="D686" s="2"/>
    </row>
    <row r="687" spans="2:4" x14ac:dyDescent="0.25">
      <c r="B687" s="2"/>
      <c r="C687" s="2"/>
      <c r="D687" s="2"/>
    </row>
    <row r="688" spans="2:4" x14ac:dyDescent="0.25">
      <c r="B688" s="2"/>
      <c r="C688" s="2"/>
      <c r="D688" s="2"/>
    </row>
    <row r="689" spans="2:4" x14ac:dyDescent="0.25">
      <c r="B689" s="2"/>
      <c r="C689" s="2"/>
      <c r="D689" s="2"/>
    </row>
    <row r="690" spans="2:4" x14ac:dyDescent="0.25">
      <c r="B690" s="2"/>
      <c r="C690" s="2"/>
      <c r="D690" s="2"/>
    </row>
    <row r="691" spans="2:4" x14ac:dyDescent="0.25">
      <c r="B691" s="2"/>
      <c r="C691" s="2"/>
      <c r="D691" s="2"/>
    </row>
    <row r="692" spans="2:4" x14ac:dyDescent="0.25">
      <c r="B692" s="2"/>
      <c r="C692" s="2"/>
      <c r="D692" s="2"/>
    </row>
    <row r="693" spans="2:4" x14ac:dyDescent="0.25">
      <c r="B693" s="2"/>
      <c r="C693" s="2"/>
      <c r="D693" s="2"/>
    </row>
    <row r="694" spans="2:4" x14ac:dyDescent="0.25">
      <c r="B694" s="2"/>
      <c r="C694" s="2"/>
      <c r="D694" s="2"/>
    </row>
    <row r="695" spans="2:4" x14ac:dyDescent="0.25">
      <c r="B695" s="2"/>
      <c r="C695" s="2"/>
      <c r="D695" s="2"/>
    </row>
    <row r="696" spans="2:4" x14ac:dyDescent="0.25">
      <c r="B696" s="2"/>
      <c r="C696" s="2"/>
      <c r="D696" s="2"/>
    </row>
    <row r="697" spans="2:4" x14ac:dyDescent="0.25">
      <c r="B697" s="2"/>
      <c r="C697" s="2"/>
      <c r="D697" s="2"/>
    </row>
    <row r="698" spans="2:4" x14ac:dyDescent="0.25">
      <c r="B698" s="2"/>
      <c r="C698" s="2"/>
      <c r="D698" s="2"/>
    </row>
    <row r="699" spans="2:4" x14ac:dyDescent="0.25">
      <c r="B699" s="2"/>
      <c r="C699" s="2"/>
      <c r="D699" s="2"/>
    </row>
    <row r="700" spans="2:4" x14ac:dyDescent="0.25">
      <c r="B700" s="2"/>
      <c r="C700" s="2"/>
      <c r="D700" s="2"/>
    </row>
    <row r="701" spans="2:4" x14ac:dyDescent="0.25">
      <c r="B701" s="2"/>
      <c r="C701" s="2"/>
      <c r="D701" s="2"/>
    </row>
    <row r="702" spans="2:4" x14ac:dyDescent="0.25">
      <c r="B702" s="2"/>
      <c r="C702" s="2"/>
      <c r="D702" s="2"/>
    </row>
    <row r="703" spans="2:4" x14ac:dyDescent="0.25">
      <c r="B703" s="2"/>
      <c r="C703" s="2"/>
      <c r="D703" s="2"/>
    </row>
    <row r="704" spans="2:4" x14ac:dyDescent="0.25">
      <c r="B704" s="2"/>
      <c r="C704" s="2"/>
      <c r="D704" s="2"/>
    </row>
    <row r="705" spans="2:4" x14ac:dyDescent="0.25">
      <c r="B705" s="2"/>
      <c r="C705" s="2"/>
      <c r="D705" s="2"/>
    </row>
    <row r="706" spans="2:4" x14ac:dyDescent="0.25">
      <c r="B706" s="2"/>
      <c r="C706" s="2"/>
      <c r="D706" s="2"/>
    </row>
    <row r="707" spans="2:4" x14ac:dyDescent="0.25">
      <c r="B707" s="2"/>
      <c r="C707" s="2"/>
      <c r="D707" s="2"/>
    </row>
    <row r="708" spans="2:4" x14ac:dyDescent="0.25">
      <c r="B708" s="2"/>
      <c r="C708" s="2"/>
      <c r="D708" s="2"/>
    </row>
    <row r="709" spans="2:4" x14ac:dyDescent="0.25">
      <c r="B709" s="2"/>
      <c r="C709" s="2"/>
      <c r="D709" s="2"/>
    </row>
    <row r="710" spans="2:4" x14ac:dyDescent="0.25">
      <c r="B710" s="2"/>
      <c r="C710" s="2"/>
      <c r="D710" s="2"/>
    </row>
    <row r="711" spans="2:4" x14ac:dyDescent="0.25">
      <c r="B711" s="2"/>
      <c r="C711" s="2"/>
      <c r="D711" s="2"/>
    </row>
    <row r="712" spans="2:4" x14ac:dyDescent="0.25">
      <c r="B712" s="2"/>
      <c r="C712" s="2"/>
      <c r="D712" s="2"/>
    </row>
    <row r="713" spans="2:4" x14ac:dyDescent="0.25">
      <c r="B713" s="2"/>
      <c r="C713" s="2"/>
      <c r="D713" s="2"/>
    </row>
    <row r="714" spans="2:4" x14ac:dyDescent="0.25">
      <c r="B714" s="2"/>
      <c r="C714" s="2"/>
      <c r="D714" s="2"/>
    </row>
    <row r="715" spans="2:4" x14ac:dyDescent="0.25">
      <c r="B715" s="2"/>
      <c r="C715" s="2"/>
      <c r="D715" s="2"/>
    </row>
    <row r="716" spans="2:4" x14ac:dyDescent="0.25">
      <c r="B716" s="2"/>
      <c r="C716" s="2"/>
      <c r="D716" s="2"/>
    </row>
    <row r="717" spans="2:4" x14ac:dyDescent="0.25">
      <c r="B717" s="2"/>
      <c r="C717" s="2"/>
      <c r="D717" s="2"/>
    </row>
    <row r="718" spans="2:4" x14ac:dyDescent="0.25">
      <c r="B718" s="2"/>
      <c r="C718" s="2"/>
      <c r="D718" s="2"/>
    </row>
    <row r="719" spans="2:4" x14ac:dyDescent="0.25">
      <c r="B719" s="2"/>
      <c r="C719" s="2"/>
      <c r="D719" s="2"/>
    </row>
    <row r="720" spans="2:4" x14ac:dyDescent="0.25">
      <c r="B720" s="2"/>
      <c r="C720" s="2"/>
      <c r="D720" s="2"/>
    </row>
    <row r="721" spans="2:4" x14ac:dyDescent="0.25">
      <c r="B721" s="2"/>
      <c r="C721" s="2"/>
      <c r="D721" s="2"/>
    </row>
    <row r="722" spans="2:4" x14ac:dyDescent="0.25">
      <c r="B722" s="2"/>
      <c r="C722" s="2"/>
      <c r="D722" s="2"/>
    </row>
    <row r="723" spans="2:4" x14ac:dyDescent="0.25">
      <c r="B723" s="2"/>
      <c r="C723" s="2"/>
      <c r="D723" s="2"/>
    </row>
    <row r="724" spans="2:4" x14ac:dyDescent="0.25">
      <c r="B724" s="2"/>
      <c r="C724" s="2"/>
      <c r="D724" s="2"/>
    </row>
    <row r="725" spans="2:4" x14ac:dyDescent="0.25">
      <c r="B725" s="2"/>
      <c r="C725" s="2"/>
      <c r="D725" s="2"/>
    </row>
    <row r="726" spans="2:4" x14ac:dyDescent="0.25">
      <c r="B726" s="2"/>
      <c r="C726" s="2"/>
      <c r="D726" s="2"/>
    </row>
    <row r="727" spans="2:4" x14ac:dyDescent="0.25">
      <c r="B727" s="2"/>
      <c r="C727" s="2"/>
      <c r="D727" s="2"/>
    </row>
    <row r="728" spans="2:4" x14ac:dyDescent="0.25">
      <c r="B728" s="2"/>
      <c r="C728" s="2"/>
      <c r="D728" s="2"/>
    </row>
    <row r="729" spans="2:4" x14ac:dyDescent="0.25">
      <c r="B729" s="2"/>
      <c r="C729" s="2"/>
      <c r="D729" s="2"/>
    </row>
    <row r="730" spans="2:4" x14ac:dyDescent="0.25">
      <c r="B730" s="2"/>
      <c r="C730" s="2"/>
      <c r="D730" s="2"/>
    </row>
    <row r="731" spans="2:4" x14ac:dyDescent="0.25">
      <c r="B731" s="2"/>
      <c r="C731" s="2"/>
      <c r="D731" s="2"/>
    </row>
    <row r="732" spans="2:4" x14ac:dyDescent="0.25">
      <c r="B732" s="2"/>
      <c r="C732" s="2"/>
      <c r="D732" s="2"/>
    </row>
    <row r="733" spans="2:4" x14ac:dyDescent="0.25">
      <c r="B733" s="2"/>
      <c r="C733" s="2"/>
      <c r="D733" s="2"/>
    </row>
    <row r="734" spans="2:4" x14ac:dyDescent="0.25">
      <c r="B734" s="2"/>
      <c r="C734" s="2"/>
      <c r="D734" s="2"/>
    </row>
    <row r="735" spans="2:4" x14ac:dyDescent="0.25">
      <c r="B735" s="2"/>
      <c r="C735" s="2"/>
      <c r="D735" s="2"/>
    </row>
    <row r="736" spans="2:4" x14ac:dyDescent="0.25">
      <c r="B736" s="2"/>
      <c r="C736" s="2"/>
      <c r="D736" s="2"/>
    </row>
    <row r="737" spans="2:4" x14ac:dyDescent="0.25">
      <c r="B737" s="2"/>
      <c r="C737" s="2"/>
      <c r="D737" s="2"/>
    </row>
    <row r="738" spans="2:4" x14ac:dyDescent="0.25">
      <c r="B738" s="2"/>
      <c r="C738" s="2"/>
      <c r="D738" s="2"/>
    </row>
    <row r="739" spans="2:4" x14ac:dyDescent="0.25">
      <c r="B739" s="2"/>
      <c r="C739" s="2"/>
      <c r="D739" s="2"/>
    </row>
    <row r="740" spans="2:4" x14ac:dyDescent="0.25">
      <c r="B740" s="2"/>
      <c r="C740" s="2"/>
      <c r="D740" s="2"/>
    </row>
    <row r="741" spans="2:4" x14ac:dyDescent="0.25">
      <c r="B741" s="2"/>
      <c r="C741" s="2"/>
      <c r="D741" s="2"/>
    </row>
    <row r="742" spans="2:4" x14ac:dyDescent="0.25">
      <c r="B742" s="2"/>
      <c r="C742" s="2"/>
      <c r="D742" s="2"/>
    </row>
    <row r="743" spans="2:4" x14ac:dyDescent="0.25">
      <c r="B743" s="2"/>
      <c r="C743" s="2"/>
      <c r="D743" s="2"/>
    </row>
    <row r="744" spans="2:4" x14ac:dyDescent="0.25">
      <c r="B744" s="2"/>
      <c r="C744" s="2"/>
      <c r="D744" s="2"/>
    </row>
    <row r="745" spans="2:4" x14ac:dyDescent="0.25">
      <c r="B745" s="2"/>
      <c r="C745" s="2"/>
      <c r="D745" s="2"/>
    </row>
    <row r="746" spans="2:4" x14ac:dyDescent="0.25">
      <c r="B746" s="2"/>
      <c r="C746" s="2"/>
      <c r="D746" s="2"/>
    </row>
    <row r="747" spans="2:4" x14ac:dyDescent="0.25">
      <c r="B747" s="2"/>
      <c r="C747" s="2"/>
      <c r="D747" s="2"/>
    </row>
    <row r="748" spans="2:4" x14ac:dyDescent="0.25">
      <c r="B748" s="2"/>
      <c r="C748" s="2"/>
      <c r="D748" s="2"/>
    </row>
    <row r="749" spans="2:4" x14ac:dyDescent="0.25">
      <c r="B749" s="2"/>
      <c r="C749" s="2"/>
      <c r="D749" s="2"/>
    </row>
    <row r="750" spans="2:4" x14ac:dyDescent="0.25">
      <c r="B750" s="2"/>
      <c r="C750" s="2"/>
      <c r="D750" s="2"/>
    </row>
    <row r="751" spans="2:4" x14ac:dyDescent="0.25">
      <c r="B751" s="2"/>
      <c r="C751" s="2"/>
      <c r="D751" s="2"/>
    </row>
    <row r="752" spans="2:4" x14ac:dyDescent="0.25">
      <c r="B752" s="2"/>
      <c r="C752" s="2"/>
      <c r="D752" s="2"/>
    </row>
    <row r="753" spans="2:4" x14ac:dyDescent="0.25">
      <c r="B753" s="2"/>
      <c r="C753" s="2"/>
      <c r="D753" s="2"/>
    </row>
    <row r="754" spans="2:4" x14ac:dyDescent="0.25">
      <c r="B754" s="2"/>
      <c r="C754" s="2"/>
      <c r="D754" s="2"/>
    </row>
    <row r="755" spans="2:4" x14ac:dyDescent="0.25">
      <c r="B755" s="2"/>
      <c r="C755" s="2"/>
      <c r="D755" s="2"/>
    </row>
    <row r="756" spans="2:4" x14ac:dyDescent="0.25">
      <c r="B756" s="2"/>
      <c r="C756" s="2"/>
      <c r="D756" s="2"/>
    </row>
    <row r="757" spans="2:4" x14ac:dyDescent="0.25">
      <c r="B757" s="2"/>
      <c r="C757" s="2"/>
      <c r="D757" s="2"/>
    </row>
    <row r="758" spans="2:4" x14ac:dyDescent="0.25">
      <c r="B758" s="2"/>
      <c r="C758" s="2"/>
      <c r="D758" s="2"/>
    </row>
    <row r="759" spans="2:4" x14ac:dyDescent="0.25">
      <c r="B759" s="2"/>
      <c r="C759" s="2"/>
      <c r="D759" s="2"/>
    </row>
    <row r="760" spans="2:4" x14ac:dyDescent="0.25">
      <c r="B760" s="2"/>
      <c r="C760" s="2"/>
      <c r="D760" s="2"/>
    </row>
    <row r="761" spans="2:4" x14ac:dyDescent="0.25">
      <c r="B761" s="2"/>
      <c r="C761" s="2"/>
      <c r="D761" s="2"/>
    </row>
    <row r="762" spans="2:4" x14ac:dyDescent="0.25">
      <c r="B762" s="2"/>
      <c r="C762" s="2"/>
      <c r="D762" s="2"/>
    </row>
    <row r="763" spans="2:4" x14ac:dyDescent="0.25">
      <c r="B763" s="2"/>
      <c r="C763" s="2"/>
      <c r="D763" s="2"/>
    </row>
    <row r="764" spans="2:4" x14ac:dyDescent="0.25">
      <c r="B764" s="2"/>
      <c r="C764" s="2"/>
      <c r="D764" s="2"/>
    </row>
    <row r="765" spans="2:4" x14ac:dyDescent="0.25">
      <c r="B765" s="2"/>
      <c r="C765" s="2"/>
      <c r="D765" s="2"/>
    </row>
    <row r="766" spans="2:4" x14ac:dyDescent="0.25">
      <c r="B766" s="2"/>
      <c r="C766" s="2"/>
      <c r="D766" s="2"/>
    </row>
    <row r="767" spans="2:4" x14ac:dyDescent="0.25">
      <c r="B767" s="2"/>
      <c r="C767" s="2"/>
      <c r="D767" s="2"/>
    </row>
    <row r="768" spans="2:4" x14ac:dyDescent="0.25">
      <c r="B768" s="2"/>
      <c r="C768" s="2"/>
      <c r="D768" s="2"/>
    </row>
    <row r="769" spans="2:4" x14ac:dyDescent="0.25">
      <c r="B769" s="2"/>
      <c r="C769" s="2"/>
      <c r="D769" s="2"/>
    </row>
    <row r="770" spans="2:4" x14ac:dyDescent="0.25">
      <c r="B770" s="2"/>
      <c r="C770" s="2"/>
      <c r="D770" s="2"/>
    </row>
    <row r="771" spans="2:4" x14ac:dyDescent="0.25">
      <c r="B771" s="2"/>
      <c r="C771" s="2"/>
      <c r="D771" s="2"/>
    </row>
    <row r="772" spans="2:4" x14ac:dyDescent="0.25">
      <c r="B772" s="2"/>
      <c r="C772" s="2"/>
      <c r="D772" s="2"/>
    </row>
    <row r="773" spans="2:4" x14ac:dyDescent="0.25">
      <c r="B773" s="2"/>
      <c r="C773" s="2"/>
      <c r="D773" s="2"/>
    </row>
    <row r="774" spans="2:4" x14ac:dyDescent="0.25">
      <c r="B774" s="2"/>
      <c r="C774" s="2"/>
      <c r="D774" s="2"/>
    </row>
    <row r="775" spans="2:4" x14ac:dyDescent="0.25">
      <c r="B775" s="2"/>
      <c r="C775" s="2"/>
      <c r="D775" s="2"/>
    </row>
    <row r="776" spans="2:4" x14ac:dyDescent="0.25">
      <c r="B776" s="2"/>
      <c r="C776" s="2"/>
      <c r="D776" s="2"/>
    </row>
    <row r="777" spans="2:4" x14ac:dyDescent="0.25">
      <c r="B777" s="2"/>
      <c r="C777" s="2"/>
      <c r="D777" s="2"/>
    </row>
    <row r="778" spans="2:4" x14ac:dyDescent="0.25">
      <c r="B778" s="2"/>
      <c r="C778" s="2"/>
      <c r="D778" s="2"/>
    </row>
    <row r="779" spans="2:4" x14ac:dyDescent="0.25">
      <c r="B779" s="2"/>
      <c r="C779" s="2"/>
      <c r="D779" s="2"/>
    </row>
    <row r="780" spans="2:4" x14ac:dyDescent="0.25">
      <c r="B780" s="2"/>
      <c r="C780" s="2"/>
      <c r="D780" s="2"/>
    </row>
    <row r="781" spans="2:4" x14ac:dyDescent="0.25">
      <c r="B781" s="2"/>
      <c r="C781" s="2"/>
      <c r="D781" s="2"/>
    </row>
    <row r="782" spans="2:4" x14ac:dyDescent="0.25">
      <c r="B782" s="2"/>
      <c r="C782" s="2"/>
      <c r="D782" s="2"/>
    </row>
    <row r="783" spans="2:4" x14ac:dyDescent="0.25">
      <c r="B783" s="2"/>
      <c r="C783" s="2"/>
      <c r="D783" s="2"/>
    </row>
    <row r="784" spans="2:4" x14ac:dyDescent="0.25">
      <c r="B784" s="2"/>
      <c r="C784" s="2"/>
      <c r="D784" s="2"/>
    </row>
    <row r="785" spans="2:4" x14ac:dyDescent="0.25">
      <c r="B785" s="2"/>
      <c r="C785" s="2"/>
      <c r="D785" s="2"/>
    </row>
    <row r="786" spans="2:4" x14ac:dyDescent="0.25">
      <c r="B786" s="2"/>
      <c r="C786" s="2"/>
      <c r="D786" s="2"/>
    </row>
    <row r="787" spans="2:4" x14ac:dyDescent="0.25">
      <c r="B787" s="2"/>
      <c r="C787" s="2"/>
      <c r="D787" s="2"/>
    </row>
    <row r="788" spans="2:4" x14ac:dyDescent="0.25">
      <c r="B788" s="2"/>
      <c r="C788" s="2"/>
      <c r="D788" s="2"/>
    </row>
    <row r="789" spans="2:4" x14ac:dyDescent="0.25">
      <c r="B789" s="2"/>
      <c r="C789" s="2"/>
      <c r="D789" s="2"/>
    </row>
    <row r="790" spans="2:4" x14ac:dyDescent="0.25">
      <c r="B790" s="2"/>
      <c r="C790" s="2"/>
      <c r="D790" s="2"/>
    </row>
    <row r="791" spans="2:4" x14ac:dyDescent="0.25">
      <c r="B791" s="2"/>
      <c r="C791" s="2"/>
      <c r="D791" s="2"/>
    </row>
    <row r="792" spans="2:4" x14ac:dyDescent="0.25">
      <c r="B792" s="2"/>
      <c r="C792" s="2"/>
      <c r="D792" s="2"/>
    </row>
    <row r="793" spans="2:4" x14ac:dyDescent="0.25">
      <c r="B793" s="2"/>
      <c r="C793" s="2"/>
      <c r="D793" s="2"/>
    </row>
    <row r="794" spans="2:4" x14ac:dyDescent="0.25">
      <c r="B794" s="2"/>
      <c r="C794" s="2"/>
      <c r="D794" s="2"/>
    </row>
    <row r="795" spans="2:4" x14ac:dyDescent="0.25">
      <c r="B795" s="2"/>
      <c r="C795" s="2"/>
      <c r="D795" s="2"/>
    </row>
    <row r="796" spans="2:4" x14ac:dyDescent="0.25">
      <c r="B796" s="2"/>
      <c r="C796" s="2"/>
      <c r="D796" s="2"/>
    </row>
    <row r="797" spans="2:4" x14ac:dyDescent="0.25">
      <c r="B797" s="2"/>
      <c r="C797" s="2"/>
      <c r="D797" s="2"/>
    </row>
    <row r="798" spans="2:4" x14ac:dyDescent="0.25">
      <c r="B798" s="2"/>
      <c r="C798" s="2"/>
      <c r="D798" s="2"/>
    </row>
    <row r="799" spans="2:4" x14ac:dyDescent="0.25">
      <c r="B799" s="2"/>
      <c r="C799" s="2"/>
      <c r="D799" s="2"/>
    </row>
    <row r="800" spans="2:4" x14ac:dyDescent="0.25">
      <c r="B800" s="2"/>
      <c r="C800" s="2"/>
      <c r="D800" s="2"/>
    </row>
    <row r="801" spans="2:4" x14ac:dyDescent="0.25">
      <c r="B801" s="2"/>
      <c r="C801" s="2"/>
      <c r="D801" s="2"/>
    </row>
    <row r="802" spans="2:4" x14ac:dyDescent="0.25">
      <c r="B802" s="2"/>
      <c r="C802" s="2"/>
      <c r="D802" s="2"/>
    </row>
    <row r="803" spans="2:4" x14ac:dyDescent="0.25">
      <c r="B803" s="2"/>
      <c r="C803" s="2"/>
      <c r="D803" s="2"/>
    </row>
    <row r="804" spans="2:4" x14ac:dyDescent="0.25">
      <c r="B804" s="2"/>
      <c r="C804" s="2"/>
      <c r="D804" s="2"/>
    </row>
    <row r="805" spans="2:4" x14ac:dyDescent="0.25">
      <c r="B805" s="2"/>
      <c r="C805" s="2"/>
      <c r="D805" s="2"/>
    </row>
    <row r="806" spans="2:4" x14ac:dyDescent="0.25">
      <c r="B806" s="2"/>
      <c r="C806" s="2"/>
      <c r="D806" s="2"/>
    </row>
    <row r="807" spans="2:4" x14ac:dyDescent="0.25">
      <c r="B807" s="2"/>
      <c r="C807" s="2"/>
      <c r="D807" s="2"/>
    </row>
    <row r="808" spans="2:4" x14ac:dyDescent="0.25">
      <c r="B808" s="2"/>
      <c r="C808" s="2"/>
      <c r="D808" s="2"/>
    </row>
    <row r="809" spans="2:4" x14ac:dyDescent="0.25">
      <c r="B809" s="2"/>
      <c r="C809" s="2"/>
      <c r="D809" s="2"/>
    </row>
    <row r="810" spans="2:4" x14ac:dyDescent="0.25">
      <c r="B810" s="2"/>
      <c r="C810" s="2"/>
      <c r="D810" s="2"/>
    </row>
    <row r="811" spans="2:4" x14ac:dyDescent="0.25">
      <c r="B811" s="2"/>
      <c r="C811" s="2"/>
      <c r="D811" s="2"/>
    </row>
    <row r="812" spans="2:4" x14ac:dyDescent="0.25">
      <c r="B812" s="2"/>
      <c r="C812" s="2"/>
      <c r="D812" s="2"/>
    </row>
    <row r="813" spans="2:4" x14ac:dyDescent="0.25">
      <c r="B813" s="2"/>
      <c r="C813" s="2"/>
      <c r="D813" s="2"/>
    </row>
    <row r="814" spans="2:4" x14ac:dyDescent="0.25">
      <c r="B814" s="2"/>
      <c r="C814" s="2"/>
      <c r="D814" s="2"/>
    </row>
    <row r="815" spans="2:4" x14ac:dyDescent="0.25">
      <c r="B815" s="2"/>
      <c r="C815" s="2"/>
      <c r="D815" s="2"/>
    </row>
    <row r="816" spans="2:4" x14ac:dyDescent="0.25">
      <c r="B816" s="2"/>
      <c r="C816" s="2"/>
      <c r="D816" s="2"/>
    </row>
    <row r="817" spans="2:4" x14ac:dyDescent="0.25">
      <c r="B817" s="2"/>
      <c r="C817" s="2"/>
      <c r="D817" s="2"/>
    </row>
    <row r="818" spans="2:4" x14ac:dyDescent="0.25">
      <c r="B818" s="2"/>
      <c r="C818" s="2"/>
      <c r="D818" s="2"/>
    </row>
    <row r="819" spans="2:4" x14ac:dyDescent="0.25">
      <c r="B819" s="2"/>
      <c r="C819" s="2"/>
      <c r="D819" s="2"/>
    </row>
    <row r="820" spans="2:4" x14ac:dyDescent="0.25">
      <c r="B820" s="2"/>
      <c r="C820" s="2"/>
      <c r="D820" s="2"/>
    </row>
    <row r="821" spans="2:4" x14ac:dyDescent="0.25">
      <c r="B821" s="2"/>
      <c r="C821" s="2"/>
      <c r="D821" s="2"/>
    </row>
    <row r="822" spans="2:4" x14ac:dyDescent="0.25">
      <c r="B822" s="2"/>
      <c r="C822" s="2"/>
      <c r="D822" s="2"/>
    </row>
    <row r="823" spans="2:4" x14ac:dyDescent="0.25">
      <c r="B823" s="2"/>
      <c r="C823" s="2"/>
      <c r="D823" s="2"/>
    </row>
    <row r="824" spans="2:4" x14ac:dyDescent="0.25">
      <c r="B824" s="2"/>
      <c r="C824" s="2"/>
      <c r="D824" s="2"/>
    </row>
    <row r="825" spans="2:4" x14ac:dyDescent="0.25">
      <c r="B825" s="2"/>
      <c r="C825" s="2"/>
      <c r="D825" s="2"/>
    </row>
    <row r="826" spans="2:4" x14ac:dyDescent="0.25">
      <c r="B826" s="2"/>
      <c r="C826" s="2"/>
      <c r="D826" s="2"/>
    </row>
    <row r="827" spans="2:4" x14ac:dyDescent="0.25">
      <c r="B827" s="2"/>
      <c r="C827" s="2"/>
      <c r="D827" s="2"/>
    </row>
    <row r="828" spans="2:4" x14ac:dyDescent="0.25">
      <c r="B828" s="2"/>
      <c r="C828" s="2"/>
      <c r="D828" s="2"/>
    </row>
    <row r="829" spans="2:4" x14ac:dyDescent="0.25">
      <c r="B829" s="2"/>
      <c r="C829" s="2"/>
      <c r="D829" s="2"/>
    </row>
    <row r="830" spans="2:4" x14ac:dyDescent="0.25">
      <c r="B830" s="2"/>
      <c r="C830" s="2"/>
      <c r="D830" s="2"/>
    </row>
    <row r="831" spans="2:4" x14ac:dyDescent="0.25">
      <c r="B831" s="2"/>
      <c r="C831" s="2"/>
      <c r="D831" s="2"/>
    </row>
    <row r="832" spans="2:4" x14ac:dyDescent="0.25">
      <c r="B832" s="2"/>
      <c r="C832" s="2"/>
      <c r="D832" s="2"/>
    </row>
    <row r="833" spans="2:4" x14ac:dyDescent="0.25">
      <c r="B833" s="2"/>
      <c r="C833" s="2"/>
      <c r="D833" s="2"/>
    </row>
    <row r="834" spans="2:4" x14ac:dyDescent="0.25">
      <c r="B834" s="2"/>
      <c r="C834" s="2"/>
      <c r="D834" s="2"/>
    </row>
    <row r="835" spans="2:4" x14ac:dyDescent="0.25">
      <c r="B835" s="2"/>
      <c r="C835" s="2"/>
      <c r="D835" s="2"/>
    </row>
    <row r="836" spans="2:4" x14ac:dyDescent="0.25">
      <c r="B836" s="2"/>
      <c r="C836" s="2"/>
      <c r="D836" s="2"/>
    </row>
    <row r="837" spans="2:4" x14ac:dyDescent="0.25">
      <c r="B837" s="2"/>
      <c r="C837" s="2"/>
      <c r="D837" s="2"/>
    </row>
    <row r="838" spans="2:4" x14ac:dyDescent="0.25">
      <c r="B838" s="2"/>
      <c r="C838" s="2"/>
      <c r="D838" s="2"/>
    </row>
    <row r="839" spans="2:4" x14ac:dyDescent="0.25">
      <c r="B839" s="2"/>
      <c r="C839" s="2"/>
      <c r="D839" s="2"/>
    </row>
    <row r="840" spans="2:4" x14ac:dyDescent="0.25">
      <c r="B840" s="2"/>
      <c r="C840" s="2"/>
      <c r="D840" s="2"/>
    </row>
    <row r="841" spans="2:4" x14ac:dyDescent="0.25">
      <c r="B841" s="2"/>
      <c r="C841" s="2"/>
      <c r="D841" s="2"/>
    </row>
    <row r="842" spans="2:4" x14ac:dyDescent="0.25">
      <c r="B842" s="2"/>
      <c r="C842" s="2"/>
      <c r="D842" s="2"/>
    </row>
    <row r="843" spans="2:4" x14ac:dyDescent="0.25">
      <c r="B843" s="2"/>
      <c r="C843" s="2"/>
      <c r="D843" s="2"/>
    </row>
    <row r="844" spans="2:4" x14ac:dyDescent="0.25">
      <c r="B844" s="2"/>
      <c r="C844" s="2"/>
      <c r="D844" s="2"/>
    </row>
    <row r="845" spans="2:4" x14ac:dyDescent="0.25">
      <c r="B845" s="2"/>
      <c r="C845" s="2"/>
      <c r="D845" s="2"/>
    </row>
    <row r="846" spans="2:4" x14ac:dyDescent="0.25">
      <c r="B846" s="2"/>
      <c r="C846" s="2"/>
      <c r="D846" s="2"/>
    </row>
    <row r="847" spans="2:4" x14ac:dyDescent="0.25">
      <c r="B847" s="2"/>
      <c r="C847" s="2"/>
      <c r="D847" s="2"/>
    </row>
    <row r="848" spans="2:4" x14ac:dyDescent="0.25">
      <c r="B848" s="2"/>
      <c r="C848" s="2"/>
      <c r="D848" s="2"/>
    </row>
    <row r="849" spans="2:4" x14ac:dyDescent="0.25">
      <c r="B849" s="2"/>
      <c r="C849" s="2"/>
      <c r="D849" s="2"/>
    </row>
    <row r="850" spans="2:4" x14ac:dyDescent="0.25">
      <c r="B850" s="2"/>
      <c r="C850" s="2"/>
      <c r="D850" s="2"/>
    </row>
    <row r="851" spans="2:4" x14ac:dyDescent="0.25">
      <c r="B851" s="2"/>
      <c r="C851" s="2"/>
      <c r="D851" s="2"/>
    </row>
    <row r="852" spans="2:4" x14ac:dyDescent="0.25">
      <c r="B852" s="2"/>
      <c r="C852" s="2"/>
      <c r="D852" s="2"/>
    </row>
    <row r="853" spans="2:4" x14ac:dyDescent="0.25">
      <c r="B853" s="2"/>
      <c r="C853" s="2"/>
      <c r="D853" s="2"/>
    </row>
    <row r="854" spans="2:4" x14ac:dyDescent="0.25">
      <c r="B854" s="2"/>
      <c r="C854" s="2"/>
      <c r="D854" s="2"/>
    </row>
    <row r="855" spans="2:4" x14ac:dyDescent="0.25">
      <c r="B855" s="2"/>
      <c r="C855" s="2"/>
      <c r="D855" s="2"/>
    </row>
    <row r="856" spans="2:4" x14ac:dyDescent="0.25">
      <c r="B856" s="2"/>
      <c r="C856" s="2"/>
      <c r="D856" s="2"/>
    </row>
    <row r="857" spans="2:4" x14ac:dyDescent="0.25">
      <c r="B857" s="2"/>
      <c r="C857" s="2"/>
      <c r="D857" s="2"/>
    </row>
    <row r="858" spans="2:4" x14ac:dyDescent="0.25">
      <c r="B858" s="2"/>
      <c r="C858" s="2"/>
      <c r="D858" s="2"/>
    </row>
    <row r="859" spans="2:4" x14ac:dyDescent="0.25">
      <c r="B859" s="2"/>
      <c r="C859" s="2"/>
      <c r="D859" s="2"/>
    </row>
    <row r="860" spans="2:4" x14ac:dyDescent="0.25">
      <c r="B860" s="2"/>
      <c r="C860" s="2"/>
      <c r="D860" s="2"/>
    </row>
    <row r="861" spans="2:4" x14ac:dyDescent="0.25">
      <c r="B861" s="2"/>
      <c r="C861" s="2"/>
      <c r="D861" s="2"/>
    </row>
    <row r="862" spans="2:4" x14ac:dyDescent="0.25">
      <c r="B862" s="2"/>
      <c r="C862" s="2"/>
      <c r="D862" s="2"/>
    </row>
    <row r="863" spans="2:4" x14ac:dyDescent="0.25">
      <c r="B863" s="2"/>
      <c r="C863" s="2"/>
      <c r="D863" s="2"/>
    </row>
    <row r="864" spans="2:4" x14ac:dyDescent="0.25">
      <c r="B864" s="2"/>
      <c r="C864" s="2"/>
      <c r="D864" s="2"/>
    </row>
    <row r="865" spans="2:4" x14ac:dyDescent="0.25">
      <c r="B865" s="2"/>
      <c r="C865" s="2"/>
      <c r="D865" s="2"/>
    </row>
    <row r="866" spans="2:4" x14ac:dyDescent="0.25">
      <c r="B866" s="2"/>
      <c r="C866" s="2"/>
      <c r="D866" s="2"/>
    </row>
    <row r="867" spans="2:4" x14ac:dyDescent="0.25">
      <c r="B867" s="2"/>
      <c r="C867" s="2"/>
      <c r="D867" s="2"/>
    </row>
    <row r="868" spans="2:4" x14ac:dyDescent="0.25">
      <c r="B868" s="2"/>
      <c r="C868" s="2"/>
      <c r="D868" s="2"/>
    </row>
    <row r="869" spans="2:4" x14ac:dyDescent="0.25">
      <c r="B869" s="2"/>
      <c r="C869" s="2"/>
      <c r="D869" s="2"/>
    </row>
    <row r="870" spans="2:4" x14ac:dyDescent="0.25">
      <c r="B870" s="2"/>
      <c r="C870" s="2"/>
      <c r="D870" s="2"/>
    </row>
    <row r="871" spans="2:4" x14ac:dyDescent="0.25">
      <c r="B871" s="2"/>
      <c r="C871" s="2"/>
      <c r="D871" s="2"/>
    </row>
    <row r="872" spans="2:4" x14ac:dyDescent="0.25">
      <c r="B872" s="2"/>
      <c r="C872" s="2"/>
      <c r="D872" s="2"/>
    </row>
    <row r="873" spans="2:4" x14ac:dyDescent="0.25">
      <c r="B873" s="2"/>
      <c r="C873" s="2"/>
      <c r="D873" s="2"/>
    </row>
    <row r="874" spans="2:4" x14ac:dyDescent="0.25">
      <c r="B874" s="2"/>
      <c r="C874" s="2"/>
      <c r="D874" s="2"/>
    </row>
    <row r="875" spans="2:4" x14ac:dyDescent="0.25">
      <c r="B875" s="2"/>
      <c r="C875" s="2"/>
      <c r="D875" s="2"/>
    </row>
    <row r="876" spans="2:4" x14ac:dyDescent="0.25">
      <c r="B876" s="2"/>
      <c r="C876" s="2"/>
      <c r="D876" s="2"/>
    </row>
    <row r="877" spans="2:4" x14ac:dyDescent="0.25">
      <c r="B877" s="2"/>
      <c r="C877" s="2"/>
      <c r="D877" s="2"/>
    </row>
    <row r="878" spans="2:4" x14ac:dyDescent="0.25">
      <c r="B878" s="2"/>
      <c r="C878" s="2"/>
      <c r="D878" s="2"/>
    </row>
    <row r="879" spans="2:4" x14ac:dyDescent="0.25">
      <c r="B879" s="2"/>
      <c r="C879" s="2"/>
      <c r="D879" s="2"/>
    </row>
    <row r="880" spans="2:4" x14ac:dyDescent="0.25">
      <c r="B880" s="2"/>
      <c r="C880" s="2"/>
      <c r="D880" s="2"/>
    </row>
    <row r="881" spans="2:4" x14ac:dyDescent="0.25">
      <c r="B881" s="2"/>
      <c r="C881" s="2"/>
      <c r="D881" s="2"/>
    </row>
    <row r="882" spans="2:4" x14ac:dyDescent="0.25">
      <c r="B882" s="2"/>
      <c r="C882" s="2"/>
      <c r="D882" s="2"/>
    </row>
    <row r="883" spans="2:4" x14ac:dyDescent="0.25">
      <c r="B883" s="2"/>
      <c r="C883" s="2"/>
      <c r="D883" s="2"/>
    </row>
    <row r="884" spans="2:4" x14ac:dyDescent="0.25">
      <c r="B884" s="2"/>
      <c r="C884" s="2"/>
      <c r="D884" s="2"/>
    </row>
    <row r="885" spans="2:4" x14ac:dyDescent="0.25">
      <c r="B885" s="2"/>
      <c r="C885" s="2"/>
      <c r="D885" s="2"/>
    </row>
    <row r="886" spans="2:4" x14ac:dyDescent="0.25">
      <c r="B886" s="2"/>
      <c r="C886" s="2"/>
      <c r="D886" s="2"/>
    </row>
    <row r="887" spans="2:4" x14ac:dyDescent="0.25">
      <c r="B887" s="2"/>
      <c r="C887" s="2"/>
      <c r="D887" s="2"/>
    </row>
    <row r="888" spans="2:4" x14ac:dyDescent="0.25">
      <c r="B888" s="2"/>
      <c r="C888" s="2"/>
      <c r="D888" s="2"/>
    </row>
    <row r="889" spans="2:4" x14ac:dyDescent="0.25">
      <c r="B889" s="2"/>
      <c r="C889" s="2"/>
      <c r="D889" s="2"/>
    </row>
    <row r="890" spans="2:4" x14ac:dyDescent="0.25">
      <c r="B890" s="2"/>
      <c r="C890" s="2"/>
      <c r="D890" s="2"/>
    </row>
    <row r="891" spans="2:4" x14ac:dyDescent="0.25">
      <c r="B891" s="2"/>
      <c r="C891" s="2"/>
      <c r="D891" s="2"/>
    </row>
    <row r="892" spans="2:4" x14ac:dyDescent="0.25">
      <c r="B892" s="2"/>
      <c r="C892" s="2"/>
      <c r="D892" s="2"/>
    </row>
    <row r="893" spans="2:4" x14ac:dyDescent="0.25">
      <c r="B893" s="2"/>
      <c r="C893" s="2"/>
      <c r="D893" s="2"/>
    </row>
    <row r="894" spans="2:4" x14ac:dyDescent="0.25">
      <c r="B894" s="2"/>
      <c r="C894" s="2"/>
      <c r="D894" s="2"/>
    </row>
    <row r="895" spans="2:4" x14ac:dyDescent="0.25">
      <c r="B895" s="2"/>
      <c r="C895" s="2"/>
      <c r="D895" s="2"/>
    </row>
    <row r="896" spans="2:4" x14ac:dyDescent="0.25">
      <c r="B896" s="2"/>
      <c r="C896" s="2"/>
      <c r="D896" s="2"/>
    </row>
    <row r="897" spans="2:4" x14ac:dyDescent="0.25">
      <c r="B897" s="2"/>
      <c r="C897" s="2"/>
      <c r="D897" s="2"/>
    </row>
    <row r="898" spans="2:4" x14ac:dyDescent="0.25">
      <c r="B898" s="2"/>
      <c r="C898" s="2"/>
      <c r="D898" s="2"/>
    </row>
    <row r="899" spans="2:4" x14ac:dyDescent="0.25">
      <c r="B899" s="2"/>
      <c r="C899" s="2"/>
      <c r="D899" s="2"/>
    </row>
    <row r="900" spans="2:4" x14ac:dyDescent="0.25">
      <c r="B900" s="2"/>
      <c r="C900" s="2"/>
      <c r="D900" s="2"/>
    </row>
    <row r="901" spans="2:4" x14ac:dyDescent="0.25">
      <c r="B901" s="2"/>
      <c r="C901" s="2"/>
      <c r="D901" s="2"/>
    </row>
    <row r="902" spans="2:4" x14ac:dyDescent="0.25">
      <c r="B902" s="2"/>
      <c r="C902" s="2"/>
      <c r="D902" s="2"/>
    </row>
    <row r="903" spans="2:4" x14ac:dyDescent="0.25">
      <c r="B903" s="2"/>
      <c r="C903" s="2"/>
      <c r="D903" s="2"/>
    </row>
    <row r="904" spans="2:4" x14ac:dyDescent="0.25">
      <c r="B904" s="2"/>
      <c r="C904" s="2"/>
      <c r="D904" s="2"/>
    </row>
    <row r="905" spans="2:4" x14ac:dyDescent="0.25">
      <c r="B905" s="2"/>
      <c r="C905" s="2"/>
      <c r="D905" s="2"/>
    </row>
    <row r="906" spans="2:4" x14ac:dyDescent="0.25">
      <c r="B906" s="2"/>
      <c r="C906" s="2"/>
      <c r="D906" s="2"/>
    </row>
    <row r="907" spans="2:4" x14ac:dyDescent="0.25">
      <c r="B907" s="2"/>
      <c r="C907" s="2"/>
      <c r="D907" s="2"/>
    </row>
    <row r="908" spans="2:4" x14ac:dyDescent="0.25">
      <c r="B908" s="2"/>
      <c r="C908" s="2"/>
      <c r="D908" s="2"/>
    </row>
    <row r="909" spans="2:4" x14ac:dyDescent="0.25">
      <c r="B909" s="2"/>
      <c r="C909" s="2"/>
      <c r="D909" s="2"/>
    </row>
    <row r="910" spans="2:4" x14ac:dyDescent="0.25">
      <c r="B910" s="2"/>
      <c r="C910" s="2"/>
      <c r="D910" s="2"/>
    </row>
    <row r="911" spans="2:4" x14ac:dyDescent="0.25">
      <c r="B911" s="2"/>
      <c r="C911" s="2"/>
      <c r="D911" s="2"/>
    </row>
    <row r="912" spans="2:4" x14ac:dyDescent="0.25">
      <c r="B912" s="2"/>
      <c r="C912" s="2"/>
      <c r="D912" s="2"/>
    </row>
    <row r="913" spans="2:4" x14ac:dyDescent="0.25">
      <c r="B913" s="2"/>
      <c r="C913" s="2"/>
      <c r="D913" s="2"/>
    </row>
    <row r="914" spans="2:4" x14ac:dyDescent="0.25">
      <c r="B914" s="2"/>
      <c r="C914" s="2"/>
      <c r="D914" s="2"/>
    </row>
    <row r="915" spans="2:4" x14ac:dyDescent="0.25">
      <c r="B915" s="2"/>
      <c r="C915" s="2"/>
      <c r="D915" s="2"/>
    </row>
    <row r="916" spans="2:4" x14ac:dyDescent="0.25">
      <c r="B916" s="2"/>
      <c r="C916" s="2"/>
      <c r="D916" s="2"/>
    </row>
    <row r="917" spans="2:4" x14ac:dyDescent="0.25">
      <c r="B917" s="2"/>
      <c r="C917" s="2"/>
      <c r="D917" s="2"/>
    </row>
    <row r="918" spans="2:4" x14ac:dyDescent="0.25">
      <c r="B918" s="2"/>
      <c r="C918" s="2"/>
      <c r="D918" s="2"/>
    </row>
    <row r="919" spans="2:4" x14ac:dyDescent="0.25">
      <c r="B919" s="2"/>
      <c r="C919" s="2"/>
      <c r="D919" s="2"/>
    </row>
    <row r="920" spans="2:4" x14ac:dyDescent="0.25">
      <c r="B920" s="2"/>
      <c r="C920" s="2"/>
      <c r="D920" s="2"/>
    </row>
    <row r="921" spans="2:4" x14ac:dyDescent="0.25">
      <c r="B921" s="2"/>
      <c r="C921" s="2"/>
      <c r="D921" s="2"/>
    </row>
    <row r="922" spans="2:4" x14ac:dyDescent="0.25">
      <c r="B922" s="2"/>
      <c r="C922" s="2"/>
      <c r="D922" s="2"/>
    </row>
    <row r="923" spans="2:4" x14ac:dyDescent="0.25">
      <c r="B923" s="2"/>
      <c r="C923" s="2"/>
      <c r="D923" s="2"/>
    </row>
    <row r="924" spans="2:4" x14ac:dyDescent="0.25">
      <c r="B924" s="2"/>
      <c r="C924" s="2"/>
      <c r="D924" s="2"/>
    </row>
    <row r="925" spans="2:4" x14ac:dyDescent="0.25">
      <c r="B925" s="2"/>
      <c r="C925" s="2"/>
      <c r="D925" s="2"/>
    </row>
    <row r="926" spans="2:4" x14ac:dyDescent="0.25">
      <c r="B926" s="2"/>
      <c r="C926" s="2"/>
      <c r="D926" s="2"/>
    </row>
    <row r="927" spans="2:4" x14ac:dyDescent="0.25">
      <c r="B927" s="2"/>
      <c r="C927" s="2"/>
      <c r="D927" s="2"/>
    </row>
    <row r="928" spans="2:4" x14ac:dyDescent="0.25">
      <c r="B928" s="2"/>
      <c r="C928" s="2"/>
      <c r="D928" s="2"/>
    </row>
    <row r="929" spans="2:4" x14ac:dyDescent="0.25">
      <c r="B929" s="2"/>
      <c r="C929" s="2"/>
      <c r="D929" s="2"/>
    </row>
    <row r="930" spans="2:4" x14ac:dyDescent="0.25">
      <c r="B930" s="2"/>
      <c r="C930" s="2"/>
      <c r="D930" s="2"/>
    </row>
    <row r="931" spans="2:4" x14ac:dyDescent="0.25">
      <c r="B931" s="2"/>
      <c r="C931" s="2"/>
      <c r="D931" s="2"/>
    </row>
    <row r="932" spans="2:4" x14ac:dyDescent="0.25">
      <c r="B932" s="2"/>
      <c r="C932" s="2"/>
      <c r="D932" s="2"/>
    </row>
    <row r="933" spans="2:4" x14ac:dyDescent="0.25">
      <c r="B933" s="2"/>
      <c r="C933" s="2"/>
      <c r="D933" s="2"/>
    </row>
    <row r="934" spans="2:4" x14ac:dyDescent="0.25">
      <c r="B934" s="2"/>
      <c r="C934" s="2"/>
      <c r="D934" s="2"/>
    </row>
    <row r="935" spans="2:4" x14ac:dyDescent="0.25">
      <c r="B935" s="2"/>
      <c r="C935" s="2"/>
      <c r="D935" s="2"/>
    </row>
    <row r="936" spans="2:4" x14ac:dyDescent="0.25">
      <c r="B936" s="2"/>
      <c r="C936" s="2"/>
      <c r="D936" s="2"/>
    </row>
    <row r="937" spans="2:4" x14ac:dyDescent="0.25">
      <c r="B937" s="2"/>
      <c r="C937" s="2"/>
      <c r="D937" s="2"/>
    </row>
    <row r="938" spans="2:4" x14ac:dyDescent="0.25">
      <c r="B938" s="2"/>
      <c r="C938" s="2"/>
      <c r="D938" s="2"/>
    </row>
    <row r="939" spans="2:4" x14ac:dyDescent="0.25">
      <c r="B939" s="2"/>
      <c r="C939" s="2"/>
      <c r="D939" s="2"/>
    </row>
    <row r="940" spans="2:4" x14ac:dyDescent="0.25">
      <c r="B940" s="2"/>
      <c r="C940" s="2"/>
      <c r="D940" s="2"/>
    </row>
    <row r="941" spans="2:4" x14ac:dyDescent="0.25">
      <c r="B941" s="2"/>
      <c r="C941" s="2"/>
      <c r="D941" s="2"/>
    </row>
    <row r="942" spans="2:4" x14ac:dyDescent="0.25">
      <c r="B942" s="2"/>
      <c r="C942" s="2"/>
      <c r="D942" s="2"/>
    </row>
    <row r="943" spans="2:4" x14ac:dyDescent="0.25">
      <c r="B943" s="2"/>
      <c r="C943" s="2"/>
      <c r="D943" s="2"/>
    </row>
    <row r="944" spans="2:4" x14ac:dyDescent="0.25">
      <c r="B944" s="2"/>
      <c r="C944" s="2"/>
      <c r="D944" s="2"/>
    </row>
    <row r="945" spans="2:4" x14ac:dyDescent="0.25">
      <c r="B945" s="2"/>
      <c r="C945" s="2"/>
      <c r="D945" s="2"/>
    </row>
    <row r="946" spans="2:4" x14ac:dyDescent="0.25">
      <c r="B946" s="2"/>
      <c r="C946" s="2"/>
      <c r="D946" s="2"/>
    </row>
    <row r="947" spans="2:4" x14ac:dyDescent="0.25">
      <c r="B947" s="2"/>
      <c r="C947" s="2"/>
      <c r="D947" s="2"/>
    </row>
    <row r="948" spans="2:4" x14ac:dyDescent="0.25">
      <c r="B948" s="2"/>
      <c r="C948" s="2"/>
      <c r="D948" s="2"/>
    </row>
    <row r="949" spans="2:4" x14ac:dyDescent="0.25">
      <c r="B949" s="2"/>
      <c r="C949" s="2"/>
      <c r="D949" s="2"/>
    </row>
    <row r="950" spans="2:4" x14ac:dyDescent="0.25">
      <c r="B950" s="2"/>
      <c r="C950" s="2"/>
      <c r="D950" s="2"/>
    </row>
    <row r="951" spans="2:4" x14ac:dyDescent="0.25">
      <c r="B951" s="2"/>
      <c r="C951" s="2"/>
      <c r="D951" s="2"/>
    </row>
    <row r="952" spans="2:4" x14ac:dyDescent="0.25">
      <c r="B952" s="2"/>
      <c r="C952" s="2"/>
      <c r="D952" s="2"/>
    </row>
    <row r="953" spans="2:4" x14ac:dyDescent="0.25">
      <c r="B953" s="2"/>
      <c r="C953" s="2"/>
      <c r="D953" s="2"/>
    </row>
    <row r="954" spans="2:4" x14ac:dyDescent="0.25">
      <c r="B954" s="2"/>
      <c r="C954" s="2"/>
      <c r="D954" s="2"/>
    </row>
    <row r="955" spans="2:4" x14ac:dyDescent="0.25">
      <c r="B955" s="2"/>
      <c r="C955" s="2"/>
      <c r="D955" s="2"/>
    </row>
    <row r="956" spans="2:4" x14ac:dyDescent="0.25">
      <c r="B956" s="2"/>
      <c r="C956" s="2"/>
      <c r="D956" s="2"/>
    </row>
    <row r="957" spans="2:4" x14ac:dyDescent="0.25">
      <c r="B957" s="2"/>
      <c r="C957" s="2"/>
      <c r="D957" s="2"/>
    </row>
    <row r="958" spans="2:4" x14ac:dyDescent="0.25">
      <c r="B958" s="2"/>
      <c r="C958" s="2"/>
      <c r="D958" s="2"/>
    </row>
    <row r="959" spans="2:4" x14ac:dyDescent="0.25">
      <c r="B959" s="2"/>
      <c r="C959" s="2"/>
      <c r="D959" s="2"/>
    </row>
    <row r="960" spans="2:4" x14ac:dyDescent="0.25">
      <c r="B960" s="2"/>
      <c r="C960" s="2"/>
      <c r="D960" s="2"/>
    </row>
    <row r="961" spans="2:4" x14ac:dyDescent="0.25">
      <c r="B961" s="2"/>
      <c r="C961" s="2"/>
      <c r="D961" s="2"/>
    </row>
    <row r="962" spans="2:4" x14ac:dyDescent="0.25">
      <c r="B962" s="2"/>
      <c r="C962" s="2"/>
      <c r="D962" s="2"/>
    </row>
    <row r="963" spans="2:4" x14ac:dyDescent="0.25">
      <c r="B963" s="2"/>
      <c r="C963" s="2"/>
      <c r="D963" s="2"/>
    </row>
    <row r="964" spans="2:4" x14ac:dyDescent="0.25">
      <c r="B964" s="2"/>
      <c r="C964" s="2"/>
      <c r="D964" s="2"/>
    </row>
    <row r="965" spans="2:4" x14ac:dyDescent="0.25">
      <c r="B965" s="2"/>
      <c r="C965" s="2"/>
      <c r="D965" s="2"/>
    </row>
    <row r="966" spans="2:4" x14ac:dyDescent="0.25">
      <c r="B966" s="2"/>
      <c r="C966" s="2"/>
      <c r="D966" s="2"/>
    </row>
    <row r="967" spans="2:4" x14ac:dyDescent="0.25">
      <c r="B967" s="2"/>
      <c r="C967" s="2"/>
      <c r="D967" s="2"/>
    </row>
    <row r="968" spans="2:4" x14ac:dyDescent="0.25">
      <c r="B968" s="2"/>
      <c r="C968" s="2"/>
      <c r="D968" s="2"/>
    </row>
    <row r="969" spans="2:4" x14ac:dyDescent="0.25">
      <c r="B969" s="2"/>
      <c r="C969" s="2"/>
      <c r="D969" s="2"/>
    </row>
    <row r="970" spans="2:4" x14ac:dyDescent="0.25">
      <c r="B970" s="2"/>
      <c r="C970" s="2"/>
      <c r="D970" s="2"/>
    </row>
    <row r="971" spans="2:4" x14ac:dyDescent="0.25">
      <c r="B971" s="2"/>
      <c r="C971" s="2"/>
      <c r="D971" s="2"/>
    </row>
    <row r="972" spans="2:4" x14ac:dyDescent="0.25">
      <c r="B972" s="2"/>
      <c r="C972" s="2"/>
      <c r="D972" s="2"/>
    </row>
    <row r="973" spans="2:4" x14ac:dyDescent="0.25">
      <c r="B973" s="2"/>
      <c r="C973" s="2"/>
      <c r="D973" s="2"/>
    </row>
    <row r="974" spans="2:4" x14ac:dyDescent="0.25">
      <c r="B974" s="2"/>
      <c r="C974" s="2"/>
      <c r="D974" s="2"/>
    </row>
    <row r="975" spans="2:4" x14ac:dyDescent="0.25">
      <c r="B975" s="2"/>
      <c r="C975" s="2"/>
      <c r="D975" s="2"/>
    </row>
    <row r="976" spans="2:4" x14ac:dyDescent="0.25">
      <c r="B976" s="2"/>
      <c r="C976" s="2"/>
      <c r="D976" s="2"/>
    </row>
    <row r="977" spans="2:4" x14ac:dyDescent="0.25">
      <c r="B977" s="2"/>
      <c r="C977" s="2"/>
      <c r="D977" s="2"/>
    </row>
    <row r="978" spans="2:4" x14ac:dyDescent="0.25">
      <c r="B978" s="2"/>
      <c r="C978" s="2"/>
      <c r="D978" s="2"/>
    </row>
    <row r="979" spans="2:4" x14ac:dyDescent="0.25">
      <c r="B979" s="2"/>
      <c r="C979" s="2"/>
      <c r="D979" s="2"/>
    </row>
    <row r="980" spans="2:4" x14ac:dyDescent="0.25">
      <c r="B980" s="2"/>
      <c r="C980" s="2"/>
      <c r="D980" s="2"/>
    </row>
    <row r="981" spans="2:4" x14ac:dyDescent="0.25">
      <c r="B981" s="2"/>
      <c r="C981" s="2"/>
      <c r="D981" s="2"/>
    </row>
    <row r="982" spans="2:4" x14ac:dyDescent="0.25">
      <c r="B982" s="2"/>
      <c r="C982" s="2"/>
      <c r="D982" s="2"/>
    </row>
    <row r="983" spans="2:4" x14ac:dyDescent="0.25">
      <c r="B983" s="2"/>
      <c r="C983" s="2"/>
      <c r="D983" s="2"/>
    </row>
    <row r="984" spans="2:4" x14ac:dyDescent="0.25">
      <c r="B984" s="2"/>
      <c r="C984" s="2"/>
      <c r="D984" s="2"/>
    </row>
    <row r="985" spans="2:4" x14ac:dyDescent="0.25">
      <c r="B985" s="2"/>
      <c r="C985" s="2"/>
      <c r="D985" s="2"/>
    </row>
    <row r="986" spans="2:4" x14ac:dyDescent="0.25">
      <c r="B986" s="2"/>
      <c r="C986" s="2"/>
      <c r="D986" s="2"/>
    </row>
    <row r="987" spans="2:4" x14ac:dyDescent="0.25">
      <c r="B987" s="2"/>
      <c r="C987" s="2"/>
      <c r="D987" s="2"/>
    </row>
    <row r="988" spans="2:4" x14ac:dyDescent="0.25">
      <c r="B988" s="2"/>
      <c r="C988" s="2"/>
      <c r="D988" s="2"/>
    </row>
    <row r="989" spans="2:4" x14ac:dyDescent="0.25">
      <c r="B989" s="2"/>
      <c r="C989" s="2"/>
      <c r="D989" s="2"/>
    </row>
    <row r="990" spans="2:4" x14ac:dyDescent="0.25">
      <c r="B990" s="2"/>
      <c r="C990" s="2"/>
      <c r="D990" s="2"/>
    </row>
    <row r="991" spans="2:4" x14ac:dyDescent="0.25">
      <c r="B991" s="2"/>
      <c r="C991" s="2"/>
      <c r="D991" s="2"/>
    </row>
    <row r="992" spans="2:4" x14ac:dyDescent="0.25">
      <c r="B992" s="2"/>
      <c r="C992" s="2"/>
      <c r="D992" s="2"/>
    </row>
    <row r="993" spans="2:4" x14ac:dyDescent="0.25">
      <c r="B993" s="2"/>
      <c r="C993" s="2"/>
      <c r="D993" s="2"/>
    </row>
    <row r="994" spans="2:4" x14ac:dyDescent="0.25">
      <c r="B994" s="2"/>
      <c r="C994" s="2"/>
      <c r="D994" s="2"/>
    </row>
    <row r="995" spans="2:4" x14ac:dyDescent="0.25">
      <c r="B995" s="2"/>
      <c r="C995" s="2"/>
      <c r="D995" s="2"/>
    </row>
    <row r="996" spans="2:4" x14ac:dyDescent="0.25">
      <c r="B996" s="2"/>
      <c r="C996" s="2"/>
      <c r="D996" s="2"/>
    </row>
    <row r="997" spans="2:4" x14ac:dyDescent="0.25">
      <c r="B997" s="2"/>
      <c r="C997" s="2"/>
      <c r="D997" s="2"/>
    </row>
    <row r="998" spans="2:4" x14ac:dyDescent="0.25">
      <c r="B998" s="2"/>
      <c r="C998" s="2"/>
      <c r="D998" s="2"/>
    </row>
    <row r="999" spans="2:4" x14ac:dyDescent="0.25">
      <c r="B999" s="2"/>
      <c r="C999" s="2"/>
      <c r="D999" s="2"/>
    </row>
    <row r="1000" spans="2:4" x14ac:dyDescent="0.25">
      <c r="B1000" s="2"/>
      <c r="C1000" s="2"/>
      <c r="D1000" s="2"/>
    </row>
    <row r="1001" spans="2:4" x14ac:dyDescent="0.25">
      <c r="B1001" s="2"/>
      <c r="C1001" s="2"/>
      <c r="D1001" s="2"/>
    </row>
    <row r="1002" spans="2:4" x14ac:dyDescent="0.25">
      <c r="B1002" s="2"/>
      <c r="C1002" s="2"/>
      <c r="D1002" s="2"/>
    </row>
    <row r="1003" spans="2:4" x14ac:dyDescent="0.25">
      <c r="B1003" s="2"/>
      <c r="C1003" s="2"/>
      <c r="D1003" s="2"/>
    </row>
    <row r="1004" spans="2:4" x14ac:dyDescent="0.25">
      <c r="B1004" s="2"/>
      <c r="C1004" s="2"/>
      <c r="D1004" s="2"/>
    </row>
    <row r="1005" spans="2:4" x14ac:dyDescent="0.25">
      <c r="B1005" s="2"/>
      <c r="C1005" s="2"/>
      <c r="D1005" s="2"/>
    </row>
    <row r="1006" spans="2:4" x14ac:dyDescent="0.25">
      <c r="B1006" s="2"/>
      <c r="C1006" s="2"/>
      <c r="D1006" s="2"/>
    </row>
    <row r="1007" spans="2:4" x14ac:dyDescent="0.25">
      <c r="B1007" s="2"/>
      <c r="C1007" s="2"/>
      <c r="D1007" s="2"/>
    </row>
    <row r="1008" spans="2:4" x14ac:dyDescent="0.25">
      <c r="B1008" s="2"/>
      <c r="C1008" s="2"/>
      <c r="D1008" s="2"/>
    </row>
    <row r="1009" spans="2:4" x14ac:dyDescent="0.25">
      <c r="B1009" s="2"/>
      <c r="C1009" s="2"/>
      <c r="D1009" s="2"/>
    </row>
    <row r="1010" spans="2:4" x14ac:dyDescent="0.25">
      <c r="B1010" s="2"/>
      <c r="C1010" s="2"/>
      <c r="D1010" s="2"/>
    </row>
    <row r="1011" spans="2:4" x14ac:dyDescent="0.25">
      <c r="B1011" s="2"/>
      <c r="C1011" s="2"/>
      <c r="D1011" s="2"/>
    </row>
    <row r="1012" spans="2:4" x14ac:dyDescent="0.25">
      <c r="B1012" s="2"/>
      <c r="C1012" s="2"/>
      <c r="D1012" s="2"/>
    </row>
    <row r="1013" spans="2:4" x14ac:dyDescent="0.25">
      <c r="B1013" s="2"/>
      <c r="C1013" s="2"/>
      <c r="D1013" s="2"/>
    </row>
    <row r="1014" spans="2:4" x14ac:dyDescent="0.25">
      <c r="B1014" s="2"/>
      <c r="C1014" s="2"/>
      <c r="D1014" s="2"/>
    </row>
    <row r="1015" spans="2:4" x14ac:dyDescent="0.25">
      <c r="B1015" s="2"/>
      <c r="C1015" s="2"/>
      <c r="D1015" s="2"/>
    </row>
    <row r="1016" spans="2:4" x14ac:dyDescent="0.25">
      <c r="B1016" s="2"/>
      <c r="C1016" s="2"/>
      <c r="D1016" s="2"/>
    </row>
    <row r="1017" spans="2:4" x14ac:dyDescent="0.25">
      <c r="B1017" s="2"/>
      <c r="C1017" s="2"/>
      <c r="D1017" s="2"/>
    </row>
    <row r="1018" spans="2:4" x14ac:dyDescent="0.25">
      <c r="B1018" s="2"/>
      <c r="C1018" s="2"/>
      <c r="D1018" s="2"/>
    </row>
    <row r="1019" spans="2:4" x14ac:dyDescent="0.25">
      <c r="B1019" s="2"/>
      <c r="C1019" s="2"/>
      <c r="D1019" s="2"/>
    </row>
    <row r="1020" spans="2:4" x14ac:dyDescent="0.25">
      <c r="B1020" s="2"/>
      <c r="C1020" s="2"/>
      <c r="D1020" s="2"/>
    </row>
    <row r="1021" spans="2:4" x14ac:dyDescent="0.25">
      <c r="B1021" s="2"/>
      <c r="C1021" s="2"/>
      <c r="D1021" s="2"/>
    </row>
    <row r="1022" spans="2:4" x14ac:dyDescent="0.25">
      <c r="B1022" s="2"/>
      <c r="C1022" s="2"/>
      <c r="D1022" s="2"/>
    </row>
    <row r="1023" spans="2:4" x14ac:dyDescent="0.25">
      <c r="B1023" s="2"/>
      <c r="C1023" s="2"/>
      <c r="D1023" s="2"/>
    </row>
    <row r="1024" spans="2:4" x14ac:dyDescent="0.25">
      <c r="B1024" s="2"/>
      <c r="C1024" s="2"/>
      <c r="D1024" s="2"/>
    </row>
    <row r="1025" spans="2:4" x14ac:dyDescent="0.25">
      <c r="B1025" s="2"/>
      <c r="C1025" s="2"/>
      <c r="D1025" s="2"/>
    </row>
    <row r="1026" spans="2:4" x14ac:dyDescent="0.25">
      <c r="B1026" s="2"/>
      <c r="C1026" s="2"/>
      <c r="D1026" s="2"/>
    </row>
    <row r="1027" spans="2:4" x14ac:dyDescent="0.25">
      <c r="B1027" s="2"/>
      <c r="C1027" s="2"/>
      <c r="D1027" s="2"/>
    </row>
    <row r="1028" spans="2:4" x14ac:dyDescent="0.25">
      <c r="B1028" s="2"/>
      <c r="C1028" s="2"/>
      <c r="D1028" s="2"/>
    </row>
    <row r="1029" spans="2:4" x14ac:dyDescent="0.25">
      <c r="B1029" s="2"/>
      <c r="C1029" s="2"/>
      <c r="D1029" s="2"/>
    </row>
    <row r="1030" spans="2:4" x14ac:dyDescent="0.25">
      <c r="B1030" s="2"/>
      <c r="C1030" s="2"/>
      <c r="D1030" s="2"/>
    </row>
    <row r="1031" spans="2:4" x14ac:dyDescent="0.25">
      <c r="B1031" s="2"/>
      <c r="C1031" s="2"/>
      <c r="D1031" s="2"/>
    </row>
    <row r="1032" spans="2:4" x14ac:dyDescent="0.25">
      <c r="B1032" s="2"/>
      <c r="C1032" s="2"/>
      <c r="D1032" s="2"/>
    </row>
    <row r="1033" spans="2:4" x14ac:dyDescent="0.25">
      <c r="B1033" s="2"/>
      <c r="C1033" s="2"/>
      <c r="D1033" s="2"/>
    </row>
    <row r="1034" spans="2:4" x14ac:dyDescent="0.25">
      <c r="B1034" s="2"/>
      <c r="C1034" s="2"/>
      <c r="D1034" s="2"/>
    </row>
    <row r="1035" spans="2:4" x14ac:dyDescent="0.25">
      <c r="B1035" s="2"/>
      <c r="C1035" s="2"/>
      <c r="D1035" s="2"/>
    </row>
    <row r="1036" spans="2:4" x14ac:dyDescent="0.25">
      <c r="B1036" s="2"/>
      <c r="C1036" s="2"/>
      <c r="D1036" s="2"/>
    </row>
    <row r="1037" spans="2:4" x14ac:dyDescent="0.25">
      <c r="B1037" s="2"/>
      <c r="C1037" s="2"/>
      <c r="D1037" s="2"/>
    </row>
    <row r="1038" spans="2:4" x14ac:dyDescent="0.25">
      <c r="B1038" s="2"/>
      <c r="C1038" s="2"/>
      <c r="D1038" s="2"/>
    </row>
    <row r="1039" spans="2:4" x14ac:dyDescent="0.25">
      <c r="B1039" s="2"/>
      <c r="C1039" s="2"/>
      <c r="D1039" s="2"/>
    </row>
    <row r="1040" spans="2:4" x14ac:dyDescent="0.25">
      <c r="B1040" s="2"/>
      <c r="C1040" s="2"/>
      <c r="D1040" s="2"/>
    </row>
    <row r="1041" spans="2:4" x14ac:dyDescent="0.25">
      <c r="B1041" s="2"/>
      <c r="C1041" s="2"/>
      <c r="D1041" s="2"/>
    </row>
    <row r="1042" spans="2:4" x14ac:dyDescent="0.25">
      <c r="B1042" s="2"/>
      <c r="C1042" s="2"/>
      <c r="D1042" s="2"/>
    </row>
    <row r="1043" spans="2:4" x14ac:dyDescent="0.25">
      <c r="B1043" s="2"/>
      <c r="C1043" s="2"/>
      <c r="D1043" s="2"/>
    </row>
    <row r="1044" spans="2:4" x14ac:dyDescent="0.25">
      <c r="B1044" s="2"/>
      <c r="C1044" s="2"/>
      <c r="D1044" s="2"/>
    </row>
    <row r="1045" spans="2:4" x14ac:dyDescent="0.25">
      <c r="B1045" s="2"/>
      <c r="C1045" s="2"/>
      <c r="D1045" s="2"/>
    </row>
    <row r="1046" spans="2:4" x14ac:dyDescent="0.25">
      <c r="B1046" s="2"/>
      <c r="C1046" s="2"/>
      <c r="D1046" s="2"/>
    </row>
    <row r="1047" spans="2:4" x14ac:dyDescent="0.25">
      <c r="B1047" s="2"/>
      <c r="C1047" s="2"/>
      <c r="D1047" s="2"/>
    </row>
    <row r="1048" spans="2:4" x14ac:dyDescent="0.25">
      <c r="B1048" s="2"/>
      <c r="C1048" s="2"/>
      <c r="D1048" s="2"/>
    </row>
    <row r="1049" spans="2:4" x14ac:dyDescent="0.25">
      <c r="B1049" s="2"/>
      <c r="C1049" s="2"/>
      <c r="D1049" s="2"/>
    </row>
    <row r="1050" spans="2:4" x14ac:dyDescent="0.25">
      <c r="B1050" s="2"/>
      <c r="C1050" s="2"/>
      <c r="D1050" s="2"/>
    </row>
    <row r="1051" spans="2:4" x14ac:dyDescent="0.25">
      <c r="B1051" s="2"/>
      <c r="C1051" s="2"/>
      <c r="D1051" s="2"/>
    </row>
    <row r="1052" spans="2:4" x14ac:dyDescent="0.25">
      <c r="B1052" s="2"/>
      <c r="C1052" s="2"/>
      <c r="D1052" s="2"/>
    </row>
    <row r="1053" spans="2:4" x14ac:dyDescent="0.25">
      <c r="B1053" s="2"/>
      <c r="C1053" s="2"/>
      <c r="D1053" s="2"/>
    </row>
    <row r="1054" spans="2:4" x14ac:dyDescent="0.25">
      <c r="B1054" s="2"/>
      <c r="C1054" s="2"/>
      <c r="D1054" s="2"/>
    </row>
    <row r="1055" spans="2:4" x14ac:dyDescent="0.25">
      <c r="B1055" s="2"/>
      <c r="C1055" s="2"/>
      <c r="D1055" s="2"/>
    </row>
    <row r="1056" spans="2:4" x14ac:dyDescent="0.25">
      <c r="B1056" s="2"/>
      <c r="C1056" s="2"/>
      <c r="D1056" s="2"/>
    </row>
    <row r="1057" spans="2:4" x14ac:dyDescent="0.25">
      <c r="B1057" s="2"/>
      <c r="C1057" s="2"/>
      <c r="D1057" s="2"/>
    </row>
    <row r="1058" spans="2:4" x14ac:dyDescent="0.25">
      <c r="B1058" s="2"/>
      <c r="C1058" s="2"/>
      <c r="D1058" s="2"/>
    </row>
    <row r="1059" spans="2:4" x14ac:dyDescent="0.25">
      <c r="B1059" s="2"/>
      <c r="C1059" s="2"/>
      <c r="D1059" s="2"/>
    </row>
    <row r="1060" spans="2:4" x14ac:dyDescent="0.25">
      <c r="B1060" s="2"/>
      <c r="C1060" s="2"/>
      <c r="D1060" s="2"/>
    </row>
    <row r="1061" spans="2:4" x14ac:dyDescent="0.25">
      <c r="B1061" s="2"/>
      <c r="C1061" s="2"/>
      <c r="D1061" s="2"/>
    </row>
    <row r="1062" spans="2:4" x14ac:dyDescent="0.25">
      <c r="B1062" s="2"/>
      <c r="C1062" s="2"/>
      <c r="D1062" s="2"/>
    </row>
    <row r="1063" spans="2:4" x14ac:dyDescent="0.25">
      <c r="B1063" s="2"/>
      <c r="C1063" s="2"/>
      <c r="D1063" s="2"/>
    </row>
    <row r="1064" spans="2:4" x14ac:dyDescent="0.25">
      <c r="B1064" s="2"/>
      <c r="C1064" s="2"/>
      <c r="D1064" s="2"/>
    </row>
    <row r="1065" spans="2:4" x14ac:dyDescent="0.25">
      <c r="B1065" s="2"/>
      <c r="C1065" s="2"/>
      <c r="D1065" s="2"/>
    </row>
    <row r="1066" spans="2:4" x14ac:dyDescent="0.25">
      <c r="B1066" s="2"/>
      <c r="C1066" s="2"/>
      <c r="D1066" s="2"/>
    </row>
    <row r="1067" spans="2:4" x14ac:dyDescent="0.25">
      <c r="B1067" s="2"/>
      <c r="C1067" s="2"/>
      <c r="D1067" s="2"/>
    </row>
    <row r="1068" spans="2:4" x14ac:dyDescent="0.25">
      <c r="B1068" s="2"/>
      <c r="C1068" s="2"/>
      <c r="D1068" s="2"/>
    </row>
    <row r="1069" spans="2:4" x14ac:dyDescent="0.25">
      <c r="B1069" s="2"/>
      <c r="C1069" s="2"/>
      <c r="D1069" s="2"/>
    </row>
    <row r="1070" spans="2:4" x14ac:dyDescent="0.25">
      <c r="B1070" s="2"/>
      <c r="C1070" s="2"/>
      <c r="D1070" s="2"/>
    </row>
    <row r="1071" spans="2:4" x14ac:dyDescent="0.25">
      <c r="B1071" s="2"/>
      <c r="C1071" s="2"/>
      <c r="D1071" s="2"/>
    </row>
    <row r="1072" spans="2:4" x14ac:dyDescent="0.25">
      <c r="B1072" s="2"/>
      <c r="C1072" s="2"/>
      <c r="D1072" s="2"/>
    </row>
    <row r="1073" spans="2:4" x14ac:dyDescent="0.25">
      <c r="B1073" s="2"/>
      <c r="C1073" s="2"/>
      <c r="D1073" s="2"/>
    </row>
    <row r="1074" spans="2:4" x14ac:dyDescent="0.25">
      <c r="B1074" s="2"/>
      <c r="C1074" s="2"/>
      <c r="D1074" s="2"/>
    </row>
    <row r="1075" spans="2:4" x14ac:dyDescent="0.25">
      <c r="B1075" s="2"/>
      <c r="C1075" s="2"/>
      <c r="D1075" s="2"/>
    </row>
    <row r="1076" spans="2:4" x14ac:dyDescent="0.25">
      <c r="B1076" s="2"/>
      <c r="C1076" s="2"/>
      <c r="D1076" s="2"/>
    </row>
    <row r="1077" spans="2:4" x14ac:dyDescent="0.25">
      <c r="B1077" s="2"/>
      <c r="C1077" s="2"/>
      <c r="D1077" s="2"/>
    </row>
    <row r="1078" spans="2:4" x14ac:dyDescent="0.25">
      <c r="B1078" s="2"/>
      <c r="C1078" s="2"/>
      <c r="D1078" s="2"/>
    </row>
    <row r="1079" spans="2:4" x14ac:dyDescent="0.25">
      <c r="B1079" s="2"/>
      <c r="C1079" s="2"/>
      <c r="D1079" s="2"/>
    </row>
    <row r="1080" spans="2:4" x14ac:dyDescent="0.25">
      <c r="B1080" s="2"/>
      <c r="C1080" s="2"/>
      <c r="D1080" s="2"/>
    </row>
    <row r="1081" spans="2:4" x14ac:dyDescent="0.25">
      <c r="B1081" s="2"/>
      <c r="C1081" s="2"/>
      <c r="D1081" s="2"/>
    </row>
    <row r="1082" spans="2:4" x14ac:dyDescent="0.25">
      <c r="B1082" s="2"/>
      <c r="C1082" s="2"/>
      <c r="D1082" s="2"/>
    </row>
    <row r="1083" spans="2:4" x14ac:dyDescent="0.25">
      <c r="B1083" s="2"/>
      <c r="C1083" s="2"/>
      <c r="D1083" s="2"/>
    </row>
    <row r="1084" spans="2:4" x14ac:dyDescent="0.25">
      <c r="B1084" s="2"/>
      <c r="C1084" s="2"/>
      <c r="D1084" s="2"/>
    </row>
    <row r="1085" spans="2:4" x14ac:dyDescent="0.25">
      <c r="B1085" s="2"/>
      <c r="C1085" s="2"/>
      <c r="D1085" s="2"/>
    </row>
    <row r="1086" spans="2:4" x14ac:dyDescent="0.25">
      <c r="B1086" s="2"/>
      <c r="C1086" s="2"/>
      <c r="D1086" s="2"/>
    </row>
    <row r="1087" spans="2:4" x14ac:dyDescent="0.25">
      <c r="B1087" s="2"/>
      <c r="C1087" s="2"/>
      <c r="D1087" s="2"/>
    </row>
    <row r="1088" spans="2:4" x14ac:dyDescent="0.25">
      <c r="B1088" s="2"/>
      <c r="C1088" s="2"/>
      <c r="D1088" s="2"/>
    </row>
    <row r="1089" spans="2:4" x14ac:dyDescent="0.25">
      <c r="B1089" s="2"/>
      <c r="C1089" s="2"/>
      <c r="D1089" s="2"/>
    </row>
    <row r="1090" spans="2:4" x14ac:dyDescent="0.25">
      <c r="B1090" s="2"/>
      <c r="C1090" s="2"/>
      <c r="D1090" s="2"/>
    </row>
    <row r="1091" spans="2:4" x14ac:dyDescent="0.25">
      <c r="B1091" s="2"/>
      <c r="C1091" s="2"/>
      <c r="D1091" s="2"/>
    </row>
    <row r="1092" spans="2:4" x14ac:dyDescent="0.25">
      <c r="B1092" s="2"/>
      <c r="C1092" s="2"/>
      <c r="D1092" s="2"/>
    </row>
    <row r="1093" spans="2:4" x14ac:dyDescent="0.25">
      <c r="B1093" s="2"/>
      <c r="C1093" s="2"/>
      <c r="D1093" s="2"/>
    </row>
    <row r="1094" spans="2:4" x14ac:dyDescent="0.25">
      <c r="B1094" s="2"/>
      <c r="C1094" s="2"/>
      <c r="D1094" s="2"/>
    </row>
    <row r="1095" spans="2:4" x14ac:dyDescent="0.25">
      <c r="B1095" s="2"/>
      <c r="C1095" s="2"/>
      <c r="D1095" s="2"/>
    </row>
    <row r="1096" spans="2:4" x14ac:dyDescent="0.25">
      <c r="B1096" s="2"/>
      <c r="C1096" s="2"/>
      <c r="D1096" s="2"/>
    </row>
    <row r="1097" spans="2:4" x14ac:dyDescent="0.25">
      <c r="B1097" s="2"/>
      <c r="C1097" s="2"/>
      <c r="D1097" s="2"/>
    </row>
    <row r="1098" spans="2:4" x14ac:dyDescent="0.25">
      <c r="B1098" s="2"/>
      <c r="C1098" s="2"/>
      <c r="D1098" s="2"/>
    </row>
    <row r="1099" spans="2:4" x14ac:dyDescent="0.25">
      <c r="B1099" s="2"/>
      <c r="C1099" s="2"/>
      <c r="D1099" s="2"/>
    </row>
    <row r="1100" spans="2:4" x14ac:dyDescent="0.25">
      <c r="B1100" s="2"/>
      <c r="C1100" s="2"/>
      <c r="D1100" s="2"/>
    </row>
    <row r="1101" spans="2:4" x14ac:dyDescent="0.25">
      <c r="B1101" s="2"/>
      <c r="C1101" s="2"/>
      <c r="D1101" s="2"/>
    </row>
    <row r="1102" spans="2:4" x14ac:dyDescent="0.25">
      <c r="B1102" s="2"/>
      <c r="C1102" s="2"/>
      <c r="D1102" s="2"/>
    </row>
    <row r="1103" spans="2:4" x14ac:dyDescent="0.25">
      <c r="B1103" s="2"/>
      <c r="C1103" s="2"/>
      <c r="D1103" s="2"/>
    </row>
    <row r="1104" spans="2:4" x14ac:dyDescent="0.25">
      <c r="B1104" s="2"/>
      <c r="C1104" s="2"/>
      <c r="D1104" s="2"/>
    </row>
    <row r="1105" spans="2:4" x14ac:dyDescent="0.25">
      <c r="B1105" s="2"/>
      <c r="C1105" s="2"/>
      <c r="D1105" s="2"/>
    </row>
    <row r="1106" spans="2:4" x14ac:dyDescent="0.25">
      <c r="B1106" s="2"/>
      <c r="C1106" s="2"/>
      <c r="D1106" s="2"/>
    </row>
    <row r="1107" spans="2:4" x14ac:dyDescent="0.25">
      <c r="B1107" s="2"/>
      <c r="C1107" s="2"/>
      <c r="D1107" s="2"/>
    </row>
    <row r="1108" spans="2:4" x14ac:dyDescent="0.25">
      <c r="B1108" s="2"/>
      <c r="C1108" s="2"/>
      <c r="D1108" s="2"/>
    </row>
    <row r="1109" spans="2:4" x14ac:dyDescent="0.25">
      <c r="B1109" s="2"/>
      <c r="C1109" s="2"/>
      <c r="D1109" s="2"/>
    </row>
    <row r="1110" spans="2:4" x14ac:dyDescent="0.25">
      <c r="B1110" s="2"/>
      <c r="C1110" s="2"/>
      <c r="D1110" s="2"/>
    </row>
    <row r="1111" spans="2:4" x14ac:dyDescent="0.25">
      <c r="B1111" s="2"/>
      <c r="C1111" s="2"/>
      <c r="D1111" s="2"/>
    </row>
    <row r="1112" spans="2:4" x14ac:dyDescent="0.25">
      <c r="B1112" s="2"/>
      <c r="C1112" s="2"/>
      <c r="D1112" s="2"/>
    </row>
    <row r="1113" spans="2:4" x14ac:dyDescent="0.25">
      <c r="B1113" s="2"/>
      <c r="C1113" s="2"/>
      <c r="D1113" s="2"/>
    </row>
    <row r="1114" spans="2:4" x14ac:dyDescent="0.25">
      <c r="B1114" s="2"/>
      <c r="C1114" s="2"/>
      <c r="D1114" s="2"/>
    </row>
    <row r="1115" spans="2:4" x14ac:dyDescent="0.25">
      <c r="B1115" s="2"/>
      <c r="C1115" s="2"/>
      <c r="D1115" s="2"/>
    </row>
    <row r="1116" spans="2:4" x14ac:dyDescent="0.25">
      <c r="B1116" s="2"/>
      <c r="C1116" s="2"/>
      <c r="D1116" s="2"/>
    </row>
    <row r="1117" spans="2:4" x14ac:dyDescent="0.25">
      <c r="B1117" s="2"/>
      <c r="C1117" s="2"/>
      <c r="D1117" s="2"/>
    </row>
    <row r="1118" spans="2:4" x14ac:dyDescent="0.25">
      <c r="B1118" s="2"/>
      <c r="C1118" s="2"/>
      <c r="D1118" s="2"/>
    </row>
    <row r="1119" spans="2:4" x14ac:dyDescent="0.25">
      <c r="B1119" s="2"/>
      <c r="C1119" s="2"/>
      <c r="D1119" s="2"/>
    </row>
    <row r="1120" spans="2:4" x14ac:dyDescent="0.25">
      <c r="B1120" s="2"/>
      <c r="C1120" s="2"/>
      <c r="D1120" s="2"/>
    </row>
    <row r="1121" spans="2:4" x14ac:dyDescent="0.25">
      <c r="B1121" s="2"/>
      <c r="C1121" s="2"/>
      <c r="D1121" s="2"/>
    </row>
    <row r="1122" spans="2:4" x14ac:dyDescent="0.25">
      <c r="B1122" s="2"/>
      <c r="C1122" s="2"/>
      <c r="D1122" s="2"/>
    </row>
    <row r="1123" spans="2:4" x14ac:dyDescent="0.25">
      <c r="B1123" s="2"/>
      <c r="C1123" s="2"/>
      <c r="D1123" s="2"/>
    </row>
    <row r="1124" spans="2:4" x14ac:dyDescent="0.25">
      <c r="B1124" s="2"/>
      <c r="C1124" s="2"/>
      <c r="D1124" s="2"/>
    </row>
    <row r="1125" spans="2:4" x14ac:dyDescent="0.25">
      <c r="B1125" s="2"/>
      <c r="C1125" s="2"/>
      <c r="D1125" s="2"/>
    </row>
    <row r="1126" spans="2:4" x14ac:dyDescent="0.25">
      <c r="B1126" s="2"/>
      <c r="C1126" s="2"/>
      <c r="D1126" s="2"/>
    </row>
    <row r="1127" spans="2:4" x14ac:dyDescent="0.25">
      <c r="B1127" s="2"/>
      <c r="C1127" s="2"/>
      <c r="D1127" s="2"/>
    </row>
    <row r="1128" spans="2:4" x14ac:dyDescent="0.25">
      <c r="B1128" s="2"/>
      <c r="C1128" s="2"/>
      <c r="D1128" s="2"/>
    </row>
    <row r="1129" spans="2:4" x14ac:dyDescent="0.25">
      <c r="B1129" s="2"/>
      <c r="C1129" s="2"/>
      <c r="D1129" s="2"/>
    </row>
    <row r="1130" spans="2:4" x14ac:dyDescent="0.25">
      <c r="B1130" s="2"/>
      <c r="C1130" s="2"/>
      <c r="D1130" s="2"/>
    </row>
    <row r="1131" spans="2:4" x14ac:dyDescent="0.25">
      <c r="B1131" s="2"/>
      <c r="C1131" s="2"/>
      <c r="D1131" s="2"/>
    </row>
    <row r="1132" spans="2:4" x14ac:dyDescent="0.25">
      <c r="B1132" s="2"/>
      <c r="C1132" s="2"/>
      <c r="D1132" s="2"/>
    </row>
    <row r="1133" spans="2:4" x14ac:dyDescent="0.25">
      <c r="B1133" s="2"/>
      <c r="C1133" s="2"/>
      <c r="D1133" s="2"/>
    </row>
    <row r="1134" spans="2:4" x14ac:dyDescent="0.25">
      <c r="B1134" s="2"/>
      <c r="C1134" s="2"/>
      <c r="D1134" s="2"/>
    </row>
    <row r="1135" spans="2:4" x14ac:dyDescent="0.25">
      <c r="B1135" s="2"/>
      <c r="C1135" s="2"/>
      <c r="D1135" s="2"/>
    </row>
    <row r="1136" spans="2:4" x14ac:dyDescent="0.25">
      <c r="B1136" s="2"/>
      <c r="C1136" s="2"/>
      <c r="D1136" s="2"/>
    </row>
    <row r="1137" spans="2:4" x14ac:dyDescent="0.25">
      <c r="B1137" s="2"/>
      <c r="C1137" s="2"/>
      <c r="D1137" s="2"/>
    </row>
    <row r="1138" spans="2:4" x14ac:dyDescent="0.25">
      <c r="B1138" s="2"/>
      <c r="C1138" s="2"/>
      <c r="D1138" s="2"/>
    </row>
    <row r="1139" spans="2:4" x14ac:dyDescent="0.25">
      <c r="B1139" s="2"/>
      <c r="C1139" s="2"/>
      <c r="D1139" s="2"/>
    </row>
    <row r="1140" spans="2:4" x14ac:dyDescent="0.25">
      <c r="B1140" s="2"/>
      <c r="C1140" s="2"/>
      <c r="D1140" s="2"/>
    </row>
    <row r="1141" spans="2:4" x14ac:dyDescent="0.25">
      <c r="B1141" s="2"/>
      <c r="C1141" s="2"/>
      <c r="D1141" s="2"/>
    </row>
    <row r="1142" spans="2:4" x14ac:dyDescent="0.25">
      <c r="B1142" s="2"/>
      <c r="C1142" s="2"/>
      <c r="D1142" s="2"/>
    </row>
    <row r="1143" spans="2:4" x14ac:dyDescent="0.25">
      <c r="B1143" s="2"/>
      <c r="C1143" s="2"/>
      <c r="D1143" s="2"/>
    </row>
    <row r="1144" spans="2:4" x14ac:dyDescent="0.25">
      <c r="B1144" s="2"/>
      <c r="C1144" s="2"/>
      <c r="D1144" s="2"/>
    </row>
    <row r="1145" spans="2:4" x14ac:dyDescent="0.25">
      <c r="B1145" s="2"/>
      <c r="C1145" s="2"/>
      <c r="D1145" s="2"/>
    </row>
    <row r="1146" spans="2:4" x14ac:dyDescent="0.25">
      <c r="B1146" s="2"/>
      <c r="C1146" s="2"/>
      <c r="D1146" s="2"/>
    </row>
    <row r="1147" spans="2:4" x14ac:dyDescent="0.25">
      <c r="B1147" s="2"/>
      <c r="C1147" s="2"/>
      <c r="D1147" s="2"/>
    </row>
    <row r="1148" spans="2:4" x14ac:dyDescent="0.25">
      <c r="B1148" s="2"/>
      <c r="C1148" s="2"/>
      <c r="D1148" s="2"/>
    </row>
    <row r="1149" spans="2:4" x14ac:dyDescent="0.25">
      <c r="B1149" s="2"/>
      <c r="C1149" s="2"/>
      <c r="D1149" s="2"/>
    </row>
    <row r="1150" spans="2:4" x14ac:dyDescent="0.25">
      <c r="B1150" s="2"/>
      <c r="C1150" s="2"/>
      <c r="D1150" s="2"/>
    </row>
    <row r="1151" spans="2:4" x14ac:dyDescent="0.25">
      <c r="B1151" s="2"/>
      <c r="C1151" s="2"/>
      <c r="D1151" s="2"/>
    </row>
    <row r="1152" spans="2:4" x14ac:dyDescent="0.25">
      <c r="B1152" s="2"/>
      <c r="C1152" s="2"/>
      <c r="D1152" s="2"/>
    </row>
    <row r="1153" spans="2:4" x14ac:dyDescent="0.25">
      <c r="B1153" s="2"/>
      <c r="C1153" s="2"/>
      <c r="D1153" s="2"/>
    </row>
    <row r="1154" spans="2:4" x14ac:dyDescent="0.25">
      <c r="B1154" s="2"/>
      <c r="C1154" s="2"/>
      <c r="D1154" s="2"/>
    </row>
    <row r="1155" spans="2:4" x14ac:dyDescent="0.25">
      <c r="B1155" s="2"/>
      <c r="C1155" s="2"/>
      <c r="D1155" s="2"/>
    </row>
    <row r="1156" spans="2:4" x14ac:dyDescent="0.25">
      <c r="B1156" s="2"/>
      <c r="C1156" s="2"/>
      <c r="D1156" s="2"/>
    </row>
    <row r="1157" spans="2:4" x14ac:dyDescent="0.25">
      <c r="B1157" s="2"/>
      <c r="C1157" s="2"/>
      <c r="D1157" s="2"/>
    </row>
    <row r="1158" spans="2:4" x14ac:dyDescent="0.25">
      <c r="B1158" s="2"/>
      <c r="C1158" s="2"/>
      <c r="D1158" s="2"/>
    </row>
    <row r="1159" spans="2:4" x14ac:dyDescent="0.25">
      <c r="B1159" s="2"/>
      <c r="C1159" s="2"/>
      <c r="D1159" s="2"/>
    </row>
    <row r="1160" spans="2:4" x14ac:dyDescent="0.25">
      <c r="B1160" s="2"/>
      <c r="C1160" s="2"/>
      <c r="D1160" s="2"/>
    </row>
    <row r="1161" spans="2:4" x14ac:dyDescent="0.25">
      <c r="B1161" s="2"/>
      <c r="C1161" s="2"/>
      <c r="D1161" s="2"/>
    </row>
    <row r="1162" spans="2:4" x14ac:dyDescent="0.25">
      <c r="B1162" s="2"/>
      <c r="C1162" s="2"/>
      <c r="D1162" s="2"/>
    </row>
    <row r="1163" spans="2:4" x14ac:dyDescent="0.25">
      <c r="B1163" s="2"/>
      <c r="C1163" s="2"/>
      <c r="D1163" s="2"/>
    </row>
    <row r="1164" spans="2:4" x14ac:dyDescent="0.25">
      <c r="B1164" s="2"/>
      <c r="C1164" s="2"/>
      <c r="D1164" s="2"/>
    </row>
    <row r="1165" spans="2:4" x14ac:dyDescent="0.25">
      <c r="B1165" s="2"/>
      <c r="C1165" s="2"/>
      <c r="D1165" s="2"/>
    </row>
    <row r="1166" spans="2:4" x14ac:dyDescent="0.25">
      <c r="B1166" s="2"/>
      <c r="C1166" s="2"/>
      <c r="D1166" s="2"/>
    </row>
    <row r="1167" spans="2:4" x14ac:dyDescent="0.25">
      <c r="B1167" s="2"/>
      <c r="C1167" s="2"/>
      <c r="D1167" s="2"/>
    </row>
    <row r="1168" spans="2:4" x14ac:dyDescent="0.25">
      <c r="B1168" s="2"/>
      <c r="C1168" s="2"/>
      <c r="D1168" s="2"/>
    </row>
    <row r="1169" spans="2:4" x14ac:dyDescent="0.25">
      <c r="B1169" s="2"/>
      <c r="C1169" s="2"/>
      <c r="D1169" s="2"/>
    </row>
    <row r="1170" spans="2:4" x14ac:dyDescent="0.25">
      <c r="B1170" s="2"/>
      <c r="C1170" s="2"/>
      <c r="D1170" s="2"/>
    </row>
    <row r="1171" spans="2:4" x14ac:dyDescent="0.25">
      <c r="B1171" s="2"/>
      <c r="C1171" s="2"/>
      <c r="D1171" s="2"/>
    </row>
    <row r="1172" spans="2:4" x14ac:dyDescent="0.25">
      <c r="B1172" s="2"/>
      <c r="C1172" s="2"/>
      <c r="D1172" s="2"/>
    </row>
    <row r="1173" spans="2:4" x14ac:dyDescent="0.25">
      <c r="B1173" s="2"/>
      <c r="C1173" s="2"/>
      <c r="D1173" s="2"/>
    </row>
    <row r="1174" spans="2:4" x14ac:dyDescent="0.25">
      <c r="B1174" s="2"/>
      <c r="C1174" s="2"/>
      <c r="D1174" s="2"/>
    </row>
    <row r="1175" spans="2:4" x14ac:dyDescent="0.25">
      <c r="B1175" s="2"/>
      <c r="C1175" s="2"/>
      <c r="D1175" s="2"/>
    </row>
    <row r="1176" spans="2:4" x14ac:dyDescent="0.25">
      <c r="B1176" s="2"/>
      <c r="C1176" s="2"/>
      <c r="D1176" s="2"/>
    </row>
    <row r="1177" spans="2:4" x14ac:dyDescent="0.25">
      <c r="B1177" s="2"/>
      <c r="C1177" s="2"/>
      <c r="D1177" s="2"/>
    </row>
    <row r="1178" spans="2:4" x14ac:dyDescent="0.25">
      <c r="B1178" s="2"/>
      <c r="C1178" s="2"/>
      <c r="D1178" s="2"/>
    </row>
    <row r="1179" spans="2:4" x14ac:dyDescent="0.25">
      <c r="B1179" s="2"/>
      <c r="C1179" s="2"/>
      <c r="D1179" s="2"/>
    </row>
    <row r="1180" spans="2:4" x14ac:dyDescent="0.25">
      <c r="B1180" s="2"/>
      <c r="C1180" s="2"/>
      <c r="D1180" s="2"/>
    </row>
    <row r="1181" spans="2:4" x14ac:dyDescent="0.25">
      <c r="B1181" s="2"/>
      <c r="C1181" s="2"/>
      <c r="D1181" s="2"/>
    </row>
    <row r="1182" spans="2:4" x14ac:dyDescent="0.25">
      <c r="B1182" s="2"/>
      <c r="C1182" s="2"/>
      <c r="D1182" s="2"/>
    </row>
    <row r="1183" spans="2:4" x14ac:dyDescent="0.25">
      <c r="B1183" s="2"/>
      <c r="C1183" s="2"/>
      <c r="D1183" s="2"/>
    </row>
    <row r="1184" spans="2:4" x14ac:dyDescent="0.25">
      <c r="B1184" s="2"/>
      <c r="C1184" s="2"/>
      <c r="D1184" s="2"/>
    </row>
    <row r="1185" spans="2:4" x14ac:dyDescent="0.25">
      <c r="B1185" s="2"/>
      <c r="C1185" s="2"/>
      <c r="D1185" s="2"/>
    </row>
    <row r="1186" spans="2:4" x14ac:dyDescent="0.25">
      <c r="B1186" s="2"/>
      <c r="C1186" s="2"/>
      <c r="D1186" s="2"/>
    </row>
    <row r="1187" spans="2:4" x14ac:dyDescent="0.25">
      <c r="B1187" s="2"/>
      <c r="C1187" s="2"/>
      <c r="D1187" s="2"/>
    </row>
    <row r="1188" spans="2:4" x14ac:dyDescent="0.25">
      <c r="B1188" s="2"/>
      <c r="C1188" s="2"/>
      <c r="D1188" s="2"/>
    </row>
    <row r="1189" spans="2:4" x14ac:dyDescent="0.25">
      <c r="B1189" s="2"/>
      <c r="C1189" s="2"/>
      <c r="D1189" s="2"/>
    </row>
    <row r="1190" spans="2:4" x14ac:dyDescent="0.25">
      <c r="B1190" s="2"/>
      <c r="C1190" s="2"/>
      <c r="D1190" s="2"/>
    </row>
    <row r="1191" spans="2:4" x14ac:dyDescent="0.25">
      <c r="B1191" s="2"/>
      <c r="C1191" s="2"/>
      <c r="D1191" s="2"/>
    </row>
    <row r="1192" spans="2:4" x14ac:dyDescent="0.25">
      <c r="B1192" s="2"/>
      <c r="C1192" s="2"/>
      <c r="D1192" s="2"/>
    </row>
    <row r="1193" spans="2:4" x14ac:dyDescent="0.25">
      <c r="B1193" s="2"/>
      <c r="C1193" s="2"/>
      <c r="D1193" s="2"/>
    </row>
    <row r="1194" spans="2:4" x14ac:dyDescent="0.25">
      <c r="B1194" s="2"/>
      <c r="C1194" s="2"/>
      <c r="D1194" s="2"/>
    </row>
    <row r="1195" spans="2:4" x14ac:dyDescent="0.25">
      <c r="B1195" s="2"/>
      <c r="C1195" s="2"/>
      <c r="D1195" s="2"/>
    </row>
    <row r="1196" spans="2:4" x14ac:dyDescent="0.25">
      <c r="B1196" s="2"/>
      <c r="C1196" s="2"/>
      <c r="D1196" s="2"/>
    </row>
    <row r="1197" spans="2:4" x14ac:dyDescent="0.25">
      <c r="B1197" s="2"/>
      <c r="C1197" s="2"/>
      <c r="D1197" s="2"/>
    </row>
    <row r="1198" spans="2:4" x14ac:dyDescent="0.25">
      <c r="B1198" s="2"/>
      <c r="C1198" s="2"/>
      <c r="D1198" s="2"/>
    </row>
    <row r="1199" spans="2:4" x14ac:dyDescent="0.25">
      <c r="B1199" s="2"/>
      <c r="C1199" s="2"/>
      <c r="D1199" s="2"/>
    </row>
    <row r="1200" spans="2:4" x14ac:dyDescent="0.25">
      <c r="B1200" s="2"/>
      <c r="C1200" s="2"/>
      <c r="D1200" s="2"/>
    </row>
    <row r="1201" spans="2:4" x14ac:dyDescent="0.25">
      <c r="B1201" s="2"/>
      <c r="C1201" s="2"/>
      <c r="D1201" s="2"/>
    </row>
    <row r="1202" spans="2:4" x14ac:dyDescent="0.25">
      <c r="B1202" s="2"/>
      <c r="C1202" s="2"/>
      <c r="D1202" s="2"/>
    </row>
    <row r="1203" spans="2:4" x14ac:dyDescent="0.25">
      <c r="B1203" s="2"/>
      <c r="C1203" s="2"/>
      <c r="D1203" s="2"/>
    </row>
    <row r="1204" spans="2:4" x14ac:dyDescent="0.25">
      <c r="B1204" s="2"/>
      <c r="C1204" s="2"/>
      <c r="D1204" s="2"/>
    </row>
    <row r="1205" spans="2:4" x14ac:dyDescent="0.25">
      <c r="B1205" s="2"/>
      <c r="C1205" s="2"/>
      <c r="D1205" s="2"/>
    </row>
    <row r="1206" spans="2:4" x14ac:dyDescent="0.25">
      <c r="B1206" s="2"/>
      <c r="C1206" s="2"/>
      <c r="D1206" s="2"/>
    </row>
    <row r="1207" spans="2:4" x14ac:dyDescent="0.25">
      <c r="B1207" s="2"/>
      <c r="C1207" s="2"/>
      <c r="D1207" s="2"/>
    </row>
    <row r="1208" spans="2:4" x14ac:dyDescent="0.25">
      <c r="B1208" s="2"/>
      <c r="C1208" s="2"/>
      <c r="D1208" s="2"/>
    </row>
    <row r="1209" spans="2:4" x14ac:dyDescent="0.25">
      <c r="B1209" s="2"/>
      <c r="C1209" s="2"/>
      <c r="D1209" s="2"/>
    </row>
    <row r="1210" spans="2:4" x14ac:dyDescent="0.25">
      <c r="B1210" s="2"/>
      <c r="C1210" s="2"/>
      <c r="D1210" s="2"/>
    </row>
    <row r="1211" spans="2:4" x14ac:dyDescent="0.25">
      <c r="B1211" s="2"/>
      <c r="C1211" s="2"/>
      <c r="D1211" s="2"/>
    </row>
    <row r="1212" spans="2:4" x14ac:dyDescent="0.25">
      <c r="B1212" s="2"/>
      <c r="C1212" s="2"/>
      <c r="D1212" s="2"/>
    </row>
    <row r="1213" spans="2:4" x14ac:dyDescent="0.25">
      <c r="B1213" s="2"/>
      <c r="C1213" s="2"/>
      <c r="D1213" s="2"/>
    </row>
    <row r="1214" spans="2:4" x14ac:dyDescent="0.25">
      <c r="B1214" s="2"/>
      <c r="C1214" s="2"/>
      <c r="D1214" s="2"/>
    </row>
    <row r="1215" spans="2:4" x14ac:dyDescent="0.25">
      <c r="B1215" s="2"/>
      <c r="C1215" s="2"/>
      <c r="D1215" s="2"/>
    </row>
    <row r="1216" spans="2:4" x14ac:dyDescent="0.25">
      <c r="B1216" s="2"/>
      <c r="C1216" s="2"/>
      <c r="D1216" s="2"/>
    </row>
    <row r="1217" spans="2:4" x14ac:dyDescent="0.25">
      <c r="B1217" s="2"/>
      <c r="C1217" s="2"/>
      <c r="D1217" s="2"/>
    </row>
    <row r="1218" spans="2:4" x14ac:dyDescent="0.25">
      <c r="B1218" s="2"/>
      <c r="C1218" s="2"/>
      <c r="D1218" s="2"/>
    </row>
    <row r="1219" spans="2:4" x14ac:dyDescent="0.25">
      <c r="B1219" s="2"/>
      <c r="C1219" s="2"/>
      <c r="D1219" s="2"/>
    </row>
    <row r="1220" spans="2:4" x14ac:dyDescent="0.25">
      <c r="B1220" s="2"/>
      <c r="C1220" s="2"/>
      <c r="D1220" s="2"/>
    </row>
    <row r="1221" spans="2:4" x14ac:dyDescent="0.25">
      <c r="B1221" s="2"/>
      <c r="C1221" s="2"/>
      <c r="D1221" s="2"/>
    </row>
    <row r="1222" spans="2:4" x14ac:dyDescent="0.25">
      <c r="B1222" s="2"/>
      <c r="C1222" s="2"/>
      <c r="D1222" s="2"/>
    </row>
    <row r="1223" spans="2:4" x14ac:dyDescent="0.25">
      <c r="B1223" s="2"/>
      <c r="C1223" s="2"/>
      <c r="D1223" s="2"/>
    </row>
    <row r="1224" spans="2:4" x14ac:dyDescent="0.25">
      <c r="B1224" s="2"/>
      <c r="C1224" s="2"/>
      <c r="D1224" s="2"/>
    </row>
    <row r="1225" spans="2:4" x14ac:dyDescent="0.25">
      <c r="B1225" s="2"/>
      <c r="C1225" s="2"/>
      <c r="D1225" s="2"/>
    </row>
    <row r="1226" spans="2:4" x14ac:dyDescent="0.25">
      <c r="B1226" s="2"/>
      <c r="C1226" s="2"/>
      <c r="D1226" s="2"/>
    </row>
    <row r="1227" spans="2:4" x14ac:dyDescent="0.25">
      <c r="B1227" s="2"/>
      <c r="C1227" s="2"/>
      <c r="D1227" s="2"/>
    </row>
    <row r="1228" spans="2:4" x14ac:dyDescent="0.25">
      <c r="B1228" s="2"/>
      <c r="C1228" s="2"/>
      <c r="D1228" s="2"/>
    </row>
    <row r="1229" spans="2:4" x14ac:dyDescent="0.25">
      <c r="B1229" s="2"/>
      <c r="C1229" s="2"/>
      <c r="D1229" s="2"/>
    </row>
    <row r="1230" spans="2:4" x14ac:dyDescent="0.25">
      <c r="B1230" s="2"/>
      <c r="C1230" s="2"/>
      <c r="D1230" s="2"/>
    </row>
    <row r="1231" spans="2:4" x14ac:dyDescent="0.25">
      <c r="B1231" s="2"/>
      <c r="C1231" s="2"/>
      <c r="D1231" s="2"/>
    </row>
    <row r="1232" spans="2:4" x14ac:dyDescent="0.25">
      <c r="B1232" s="2"/>
      <c r="C1232" s="2"/>
      <c r="D1232" s="2"/>
    </row>
    <row r="1233" spans="2:4" x14ac:dyDescent="0.25">
      <c r="B1233" s="2"/>
      <c r="C1233" s="2"/>
      <c r="D1233" s="2"/>
    </row>
    <row r="1234" spans="2:4" x14ac:dyDescent="0.25">
      <c r="B1234" s="2"/>
      <c r="C1234" s="2"/>
      <c r="D1234" s="2"/>
    </row>
    <row r="1235" spans="2:4" x14ac:dyDescent="0.25">
      <c r="B1235" s="2"/>
      <c r="C1235" s="2"/>
      <c r="D1235" s="2"/>
    </row>
    <row r="1236" spans="2:4" x14ac:dyDescent="0.25">
      <c r="B1236" s="2"/>
      <c r="C1236" s="2"/>
      <c r="D1236" s="2"/>
    </row>
    <row r="1237" spans="2:4" x14ac:dyDescent="0.25">
      <c r="B1237" s="2"/>
      <c r="C1237" s="2"/>
      <c r="D1237" s="2"/>
    </row>
    <row r="1238" spans="2:4" x14ac:dyDescent="0.25">
      <c r="B1238" s="2"/>
      <c r="C1238" s="2"/>
      <c r="D1238" s="2"/>
    </row>
    <row r="1239" spans="2:4" x14ac:dyDescent="0.25">
      <c r="B1239" s="2"/>
      <c r="C1239" s="2"/>
      <c r="D1239" s="2"/>
    </row>
    <row r="1240" spans="2:4" x14ac:dyDescent="0.25">
      <c r="B1240" s="2"/>
      <c r="C1240" s="2"/>
      <c r="D1240" s="2"/>
    </row>
    <row r="1241" spans="2:4" x14ac:dyDescent="0.25">
      <c r="B1241" s="2"/>
      <c r="C1241" s="2"/>
      <c r="D1241" s="2"/>
    </row>
    <row r="1242" spans="2:4" x14ac:dyDescent="0.25">
      <c r="B1242" s="2"/>
      <c r="C1242" s="2"/>
      <c r="D1242" s="2"/>
    </row>
    <row r="1243" spans="2:4" x14ac:dyDescent="0.25">
      <c r="B1243" s="2"/>
      <c r="C1243" s="2"/>
      <c r="D1243" s="2"/>
    </row>
    <row r="1244" spans="2:4" x14ac:dyDescent="0.25">
      <c r="B1244" s="2"/>
      <c r="C1244" s="2"/>
      <c r="D1244" s="2"/>
    </row>
    <row r="1245" spans="2:4" x14ac:dyDescent="0.25">
      <c r="B1245" s="2"/>
      <c r="C1245" s="2"/>
      <c r="D1245" s="2"/>
    </row>
    <row r="1246" spans="2:4" x14ac:dyDescent="0.25">
      <c r="B1246" s="2"/>
      <c r="C1246" s="2"/>
      <c r="D1246" s="2"/>
    </row>
    <row r="1247" spans="2:4" x14ac:dyDescent="0.25">
      <c r="B1247" s="2"/>
      <c r="C1247" s="2"/>
      <c r="D1247" s="2"/>
    </row>
    <row r="1248" spans="2:4" x14ac:dyDescent="0.25">
      <c r="B1248" s="2"/>
      <c r="C1248" s="2"/>
      <c r="D1248" s="2"/>
    </row>
    <row r="1249" spans="2:4" x14ac:dyDescent="0.25">
      <c r="B1249" s="2"/>
      <c r="C1249" s="2"/>
      <c r="D1249" s="2"/>
    </row>
    <row r="1250" spans="2:4" x14ac:dyDescent="0.25">
      <c r="B1250" s="2"/>
      <c r="C1250" s="2"/>
      <c r="D1250" s="2"/>
    </row>
    <row r="1251" spans="2:4" x14ac:dyDescent="0.25">
      <c r="B1251" s="2"/>
      <c r="C1251" s="2"/>
      <c r="D1251" s="2"/>
    </row>
    <row r="1252" spans="2:4" x14ac:dyDescent="0.25">
      <c r="B1252" s="2"/>
      <c r="C1252" s="2"/>
      <c r="D1252" s="2"/>
    </row>
    <row r="1253" spans="2:4" x14ac:dyDescent="0.25">
      <c r="B1253" s="2"/>
      <c r="C1253" s="2"/>
      <c r="D1253" s="2"/>
    </row>
    <row r="1254" spans="2:4" x14ac:dyDescent="0.25">
      <c r="B1254" s="2"/>
      <c r="C1254" s="2"/>
      <c r="D1254" s="2"/>
    </row>
    <row r="1255" spans="2:4" x14ac:dyDescent="0.25">
      <c r="B1255" s="2"/>
      <c r="C1255" s="2"/>
      <c r="D1255" s="2"/>
    </row>
    <row r="1256" spans="2:4" x14ac:dyDescent="0.25">
      <c r="B1256" s="2"/>
      <c r="C1256" s="2"/>
      <c r="D1256" s="2"/>
    </row>
    <row r="1257" spans="2:4" x14ac:dyDescent="0.25">
      <c r="B1257" s="2"/>
      <c r="C1257" s="2"/>
      <c r="D1257" s="2"/>
    </row>
    <row r="1258" spans="2:4" x14ac:dyDescent="0.25">
      <c r="B1258" s="2"/>
      <c r="C1258" s="2"/>
      <c r="D1258" s="2"/>
    </row>
    <row r="1259" spans="2:4" x14ac:dyDescent="0.25">
      <c r="B1259" s="2"/>
      <c r="C1259" s="2"/>
      <c r="D1259" s="2"/>
    </row>
    <row r="1260" spans="2:4" x14ac:dyDescent="0.25">
      <c r="B1260" s="2"/>
      <c r="C1260" s="2"/>
      <c r="D1260" s="2"/>
    </row>
    <row r="1261" spans="2:4" x14ac:dyDescent="0.25">
      <c r="B1261" s="2"/>
      <c r="C1261" s="2"/>
      <c r="D1261" s="2"/>
    </row>
    <row r="1262" spans="2:4" x14ac:dyDescent="0.25">
      <c r="B1262" s="2"/>
      <c r="C1262" s="2"/>
      <c r="D1262" s="2"/>
    </row>
    <row r="1263" spans="2:4" x14ac:dyDescent="0.25">
      <c r="B1263" s="2"/>
      <c r="C1263" s="2"/>
      <c r="D1263" s="2"/>
    </row>
    <row r="1264" spans="2:4" x14ac:dyDescent="0.25">
      <c r="B1264" s="2"/>
      <c r="C1264" s="2"/>
      <c r="D1264" s="2"/>
    </row>
    <row r="1265" spans="2:4" x14ac:dyDescent="0.25">
      <c r="B1265" s="2"/>
      <c r="C1265" s="2"/>
      <c r="D1265" s="2"/>
    </row>
    <row r="1266" spans="2:4" x14ac:dyDescent="0.25">
      <c r="B1266" s="2"/>
      <c r="C1266" s="2"/>
      <c r="D1266" s="2"/>
    </row>
    <row r="1267" spans="2:4" x14ac:dyDescent="0.25">
      <c r="B1267" s="2"/>
      <c r="C1267" s="2"/>
      <c r="D1267" s="2"/>
    </row>
    <row r="1268" spans="2:4" x14ac:dyDescent="0.25">
      <c r="B1268" s="2"/>
      <c r="C1268" s="2"/>
      <c r="D1268" s="2"/>
    </row>
    <row r="1269" spans="2:4" x14ac:dyDescent="0.25">
      <c r="B1269" s="2"/>
      <c r="C1269" s="2"/>
      <c r="D1269" s="2"/>
    </row>
    <row r="1270" spans="2:4" x14ac:dyDescent="0.25">
      <c r="B1270" s="2"/>
      <c r="C1270" s="2"/>
      <c r="D1270" s="2"/>
    </row>
    <row r="1271" spans="2:4" x14ac:dyDescent="0.25">
      <c r="B1271" s="2"/>
      <c r="C1271" s="2"/>
      <c r="D1271" s="2"/>
    </row>
    <row r="1272" spans="2:4" x14ac:dyDescent="0.25">
      <c r="B1272" s="2"/>
      <c r="C1272" s="2"/>
      <c r="D1272" s="2"/>
    </row>
    <row r="1273" spans="2:4" x14ac:dyDescent="0.25">
      <c r="B1273" s="2"/>
      <c r="C1273" s="2"/>
      <c r="D1273" s="2"/>
    </row>
    <row r="1274" spans="2:4" x14ac:dyDescent="0.25">
      <c r="B1274" s="2"/>
      <c r="C1274" s="2"/>
      <c r="D1274" s="2"/>
    </row>
    <row r="1275" spans="2:4" x14ac:dyDescent="0.25">
      <c r="B1275" s="2"/>
      <c r="C1275" s="2"/>
      <c r="D1275" s="2"/>
    </row>
    <row r="1276" spans="2:4" x14ac:dyDescent="0.25">
      <c r="B1276" s="2"/>
      <c r="C1276" s="2"/>
      <c r="D1276" s="2"/>
    </row>
    <row r="1277" spans="2:4" x14ac:dyDescent="0.25">
      <c r="B1277" s="2"/>
      <c r="C1277" s="2"/>
      <c r="D1277" s="2"/>
    </row>
    <row r="1278" spans="2:4" x14ac:dyDescent="0.25">
      <c r="B1278" s="2"/>
      <c r="C1278" s="2"/>
      <c r="D1278" s="2"/>
    </row>
    <row r="1279" spans="2:4" x14ac:dyDescent="0.25">
      <c r="B1279" s="2"/>
      <c r="C1279" s="2"/>
      <c r="D1279" s="2"/>
    </row>
    <row r="1280" spans="2:4" x14ac:dyDescent="0.25">
      <c r="B1280" s="2"/>
      <c r="C1280" s="2"/>
      <c r="D1280" s="2"/>
    </row>
    <row r="1281" spans="2:4" x14ac:dyDescent="0.25">
      <c r="B1281" s="2"/>
      <c r="C1281" s="2"/>
      <c r="D1281" s="2"/>
    </row>
    <row r="1282" spans="2:4" x14ac:dyDescent="0.25">
      <c r="B1282" s="2"/>
      <c r="C1282" s="2"/>
      <c r="D1282" s="2"/>
    </row>
    <row r="1283" spans="2:4" x14ac:dyDescent="0.25">
      <c r="B1283" s="2"/>
      <c r="C1283" s="2"/>
      <c r="D1283" s="2"/>
    </row>
    <row r="1284" spans="2:4" x14ac:dyDescent="0.25">
      <c r="B1284" s="2"/>
      <c r="C1284" s="2"/>
      <c r="D1284" s="2"/>
    </row>
    <row r="1285" spans="2:4" x14ac:dyDescent="0.25">
      <c r="B1285" s="2"/>
      <c r="C1285" s="2"/>
      <c r="D1285" s="2"/>
    </row>
    <row r="1286" spans="2:4" x14ac:dyDescent="0.25">
      <c r="B1286" s="2"/>
      <c r="C1286" s="2"/>
      <c r="D1286" s="2"/>
    </row>
    <row r="1287" spans="2:4" x14ac:dyDescent="0.25">
      <c r="B1287" s="2"/>
      <c r="C1287" s="2"/>
      <c r="D1287" s="2"/>
    </row>
    <row r="1288" spans="2:4" x14ac:dyDescent="0.25">
      <c r="B1288" s="2"/>
      <c r="C1288" s="2"/>
      <c r="D1288" s="2"/>
    </row>
    <row r="1289" spans="2:4" x14ac:dyDescent="0.25">
      <c r="B1289" s="2"/>
      <c r="C1289" s="2"/>
      <c r="D1289" s="2"/>
    </row>
    <row r="1290" spans="2:4" x14ac:dyDescent="0.25">
      <c r="B1290" s="2"/>
      <c r="C1290" s="2"/>
      <c r="D1290" s="2"/>
    </row>
    <row r="1291" spans="2:4" x14ac:dyDescent="0.25">
      <c r="B1291" s="2"/>
      <c r="C1291" s="2"/>
      <c r="D1291" s="2"/>
    </row>
    <row r="1292" spans="2:4" x14ac:dyDescent="0.25">
      <c r="B1292" s="2"/>
      <c r="C1292" s="2"/>
      <c r="D1292" s="2"/>
    </row>
    <row r="1293" spans="2:4" x14ac:dyDescent="0.25">
      <c r="B1293" s="2"/>
      <c r="C1293" s="2"/>
      <c r="D1293" s="2"/>
    </row>
    <row r="1294" spans="2:4" x14ac:dyDescent="0.25">
      <c r="B1294" s="2"/>
      <c r="C1294" s="2"/>
      <c r="D1294" s="2"/>
    </row>
    <row r="1295" spans="2:4" x14ac:dyDescent="0.25">
      <c r="B1295" s="2"/>
      <c r="C1295" s="2"/>
      <c r="D1295" s="2"/>
    </row>
    <row r="1296" spans="2:4" x14ac:dyDescent="0.25">
      <c r="B1296" s="2"/>
      <c r="C1296" s="2"/>
      <c r="D1296" s="2"/>
    </row>
    <row r="1297" spans="2:4" x14ac:dyDescent="0.25">
      <c r="B1297" s="2"/>
      <c r="C1297" s="2"/>
      <c r="D1297" s="2"/>
    </row>
    <row r="1298" spans="2:4" x14ac:dyDescent="0.25">
      <c r="B1298" s="2"/>
      <c r="C1298" s="2"/>
      <c r="D1298" s="2"/>
    </row>
    <row r="1299" spans="2:4" x14ac:dyDescent="0.25">
      <c r="B1299" s="2"/>
      <c r="C1299" s="2"/>
      <c r="D1299" s="2"/>
    </row>
    <row r="1300" spans="2:4" x14ac:dyDescent="0.25">
      <c r="B1300" s="2"/>
      <c r="C1300" s="2"/>
      <c r="D1300" s="2"/>
    </row>
    <row r="1301" spans="2:4" x14ac:dyDescent="0.25">
      <c r="B1301" s="2"/>
      <c r="C1301" s="2"/>
      <c r="D1301" s="2"/>
    </row>
    <row r="1302" spans="2:4" x14ac:dyDescent="0.25">
      <c r="B1302" s="2"/>
      <c r="C1302" s="2"/>
      <c r="D1302" s="2"/>
    </row>
    <row r="1303" spans="2:4" x14ac:dyDescent="0.25">
      <c r="B1303" s="2"/>
      <c r="C1303" s="2"/>
      <c r="D1303" s="2"/>
    </row>
    <row r="1304" spans="2:4" x14ac:dyDescent="0.25">
      <c r="B1304" s="2"/>
      <c r="C1304" s="2"/>
      <c r="D1304" s="2"/>
    </row>
    <row r="1305" spans="2:4" x14ac:dyDescent="0.25">
      <c r="B1305" s="2"/>
      <c r="C1305" s="2"/>
      <c r="D1305" s="2"/>
    </row>
    <row r="1306" spans="2:4" x14ac:dyDescent="0.25">
      <c r="B1306" s="2"/>
      <c r="C1306" s="2"/>
      <c r="D1306" s="2"/>
    </row>
    <row r="1307" spans="2:4" x14ac:dyDescent="0.25">
      <c r="B1307" s="2"/>
      <c r="C1307" s="2"/>
      <c r="D1307" s="2"/>
    </row>
    <row r="1308" spans="2:4" x14ac:dyDescent="0.25">
      <c r="B1308" s="2"/>
      <c r="C1308" s="2"/>
      <c r="D1308" s="2"/>
    </row>
    <row r="1309" spans="2:4" x14ac:dyDescent="0.25">
      <c r="B1309" s="2"/>
      <c r="C1309" s="2"/>
      <c r="D1309" s="2"/>
    </row>
    <row r="1310" spans="2:4" x14ac:dyDescent="0.25">
      <c r="B1310" s="2"/>
      <c r="C1310" s="2"/>
      <c r="D1310" s="2"/>
    </row>
    <row r="1311" spans="2:4" x14ac:dyDescent="0.25">
      <c r="B1311" s="2"/>
      <c r="C1311" s="2"/>
      <c r="D1311" s="2"/>
    </row>
    <row r="1312" spans="2:4" x14ac:dyDescent="0.25">
      <c r="B1312" s="2"/>
      <c r="C1312" s="2"/>
      <c r="D1312" s="2"/>
    </row>
    <row r="1313" spans="2:4" x14ac:dyDescent="0.25">
      <c r="B1313" s="2"/>
      <c r="C1313" s="2"/>
      <c r="D1313" s="2"/>
    </row>
    <row r="1314" spans="2:4" x14ac:dyDescent="0.25">
      <c r="B1314" s="2"/>
      <c r="C1314" s="2"/>
      <c r="D1314" s="2"/>
    </row>
    <row r="1315" spans="2:4" x14ac:dyDescent="0.25">
      <c r="B1315" s="2"/>
      <c r="C1315" s="2"/>
      <c r="D1315" s="2"/>
    </row>
    <row r="1316" spans="2:4" x14ac:dyDescent="0.25">
      <c r="B1316" s="2"/>
      <c r="C1316" s="2"/>
      <c r="D1316" s="2"/>
    </row>
    <row r="1317" spans="2:4" x14ac:dyDescent="0.25">
      <c r="B1317" s="2"/>
      <c r="C1317" s="2"/>
      <c r="D1317" s="2"/>
    </row>
    <row r="1318" spans="2:4" x14ac:dyDescent="0.25">
      <c r="B1318" s="2"/>
      <c r="C1318" s="2"/>
      <c r="D1318" s="2"/>
    </row>
    <row r="1319" spans="2:4" x14ac:dyDescent="0.25">
      <c r="B1319" s="2"/>
      <c r="C1319" s="2"/>
      <c r="D1319" s="2"/>
    </row>
    <row r="1320" spans="2:4" x14ac:dyDescent="0.25">
      <c r="B1320" s="2"/>
      <c r="C1320" s="2"/>
      <c r="D1320" s="2"/>
    </row>
    <row r="1321" spans="2:4" x14ac:dyDescent="0.25">
      <c r="B1321" s="2"/>
      <c r="C1321" s="2"/>
      <c r="D1321" s="2"/>
    </row>
    <row r="1322" spans="2:4" x14ac:dyDescent="0.25">
      <c r="B1322" s="2"/>
      <c r="C1322" s="2"/>
      <c r="D1322" s="2"/>
    </row>
    <row r="1323" spans="2:4" x14ac:dyDescent="0.25">
      <c r="B1323" s="2"/>
      <c r="C1323" s="2"/>
      <c r="D1323" s="2"/>
    </row>
    <row r="1324" spans="2:4" x14ac:dyDescent="0.25">
      <c r="B1324" s="2"/>
      <c r="C1324" s="2"/>
      <c r="D1324" s="2"/>
    </row>
    <row r="1325" spans="2:4" x14ac:dyDescent="0.25">
      <c r="B1325" s="2"/>
      <c r="C1325" s="2"/>
      <c r="D1325" s="2"/>
    </row>
    <row r="1326" spans="2:4" x14ac:dyDescent="0.25">
      <c r="B1326" s="2"/>
      <c r="C1326" s="2"/>
      <c r="D1326" s="2"/>
    </row>
    <row r="1327" spans="2:4" x14ac:dyDescent="0.25">
      <c r="B1327" s="2"/>
      <c r="C1327" s="2"/>
      <c r="D1327" s="2"/>
    </row>
    <row r="1328" spans="2:4" x14ac:dyDescent="0.25">
      <c r="B1328" s="2"/>
      <c r="C1328" s="2"/>
      <c r="D1328" s="2"/>
    </row>
    <row r="1329" spans="2:4" x14ac:dyDescent="0.25">
      <c r="B1329" s="2"/>
      <c r="C1329" s="2"/>
      <c r="D1329" s="2"/>
    </row>
    <row r="1330" spans="2:4" x14ac:dyDescent="0.25">
      <c r="B1330" s="2"/>
      <c r="C1330" s="2"/>
      <c r="D1330" s="2"/>
    </row>
    <row r="1331" spans="2:4" x14ac:dyDescent="0.25">
      <c r="B1331" s="2"/>
      <c r="C1331" s="2"/>
      <c r="D1331" s="2"/>
    </row>
    <row r="1332" spans="2:4" x14ac:dyDescent="0.25">
      <c r="B1332" s="2"/>
      <c r="C1332" s="2"/>
      <c r="D1332" s="2"/>
    </row>
    <row r="1333" spans="2:4" x14ac:dyDescent="0.25">
      <c r="B1333" s="2"/>
      <c r="C1333" s="2"/>
      <c r="D1333" s="2"/>
    </row>
    <row r="1334" spans="2:4" x14ac:dyDescent="0.25">
      <c r="B1334" s="2"/>
      <c r="C1334" s="2"/>
      <c r="D1334" s="2"/>
    </row>
    <row r="1335" spans="2:4" x14ac:dyDescent="0.25">
      <c r="B1335" s="2"/>
      <c r="C1335" s="2"/>
      <c r="D1335" s="2"/>
    </row>
    <row r="1336" spans="2:4" x14ac:dyDescent="0.25">
      <c r="B1336" s="2"/>
      <c r="C1336" s="2"/>
      <c r="D1336" s="2"/>
    </row>
    <row r="1337" spans="2:4" x14ac:dyDescent="0.25">
      <c r="B1337" s="2"/>
      <c r="C1337" s="2"/>
      <c r="D1337" s="2"/>
    </row>
    <row r="1338" spans="2:4" x14ac:dyDescent="0.25">
      <c r="B1338" s="2"/>
      <c r="C1338" s="2"/>
      <c r="D1338" s="2"/>
    </row>
    <row r="1339" spans="2:4" x14ac:dyDescent="0.25">
      <c r="B1339" s="2"/>
      <c r="C1339" s="2"/>
      <c r="D1339" s="2"/>
    </row>
    <row r="1340" spans="2:4" x14ac:dyDescent="0.25">
      <c r="B1340" s="2"/>
      <c r="C1340" s="2"/>
      <c r="D1340" s="2"/>
    </row>
    <row r="1341" spans="2:4" x14ac:dyDescent="0.25">
      <c r="B1341" s="2"/>
      <c r="C1341" s="2"/>
      <c r="D1341" s="2"/>
    </row>
    <row r="1342" spans="2:4" x14ac:dyDescent="0.25">
      <c r="B1342" s="2"/>
      <c r="C1342" s="2"/>
      <c r="D1342" s="2"/>
    </row>
    <row r="1343" spans="2:4" x14ac:dyDescent="0.25">
      <c r="B1343" s="2"/>
      <c r="C1343" s="2"/>
      <c r="D1343" s="2"/>
    </row>
    <row r="1344" spans="2:4" x14ac:dyDescent="0.25">
      <c r="B1344" s="2"/>
      <c r="C1344" s="2"/>
      <c r="D1344" s="2"/>
    </row>
    <row r="1345" spans="2:4" x14ac:dyDescent="0.25">
      <c r="B1345" s="2"/>
      <c r="C1345" s="2"/>
      <c r="D1345" s="2"/>
    </row>
    <row r="1346" spans="2:4" x14ac:dyDescent="0.25">
      <c r="B1346" s="2"/>
      <c r="C1346" s="2"/>
      <c r="D1346" s="2"/>
    </row>
    <row r="1347" spans="2:4" x14ac:dyDescent="0.25">
      <c r="B1347" s="2"/>
      <c r="C1347" s="2"/>
      <c r="D1347" s="2"/>
    </row>
    <row r="1348" spans="2:4" x14ac:dyDescent="0.25">
      <c r="B1348" s="2"/>
      <c r="C1348" s="2"/>
      <c r="D1348" s="2"/>
    </row>
    <row r="1349" spans="2:4" x14ac:dyDescent="0.25">
      <c r="B1349" s="2"/>
      <c r="C1349" s="2"/>
      <c r="D1349" s="2"/>
    </row>
    <row r="1350" spans="2:4" x14ac:dyDescent="0.25">
      <c r="B1350" s="2"/>
      <c r="C1350" s="2"/>
      <c r="D1350" s="2"/>
    </row>
    <row r="1351" spans="2:4" x14ac:dyDescent="0.25">
      <c r="B1351" s="2"/>
      <c r="C1351" s="2"/>
      <c r="D1351" s="2"/>
    </row>
    <row r="1352" spans="2:4" x14ac:dyDescent="0.25">
      <c r="B1352" s="2"/>
      <c r="C1352" s="2"/>
      <c r="D1352" s="2"/>
    </row>
    <row r="1353" spans="2:4" x14ac:dyDescent="0.25">
      <c r="B1353" s="2"/>
      <c r="C1353" s="2"/>
      <c r="D1353" s="2"/>
    </row>
    <row r="1354" spans="2:4" x14ac:dyDescent="0.25">
      <c r="B1354" s="2"/>
      <c r="C1354" s="2"/>
      <c r="D1354" s="2"/>
    </row>
    <row r="1355" spans="2:4" x14ac:dyDescent="0.25">
      <c r="B1355" s="2"/>
      <c r="C1355" s="2"/>
      <c r="D1355" s="2"/>
    </row>
    <row r="1356" spans="2:4" x14ac:dyDescent="0.25">
      <c r="B1356" s="2"/>
      <c r="C1356" s="2"/>
      <c r="D1356" s="2"/>
    </row>
    <row r="1357" spans="2:4" x14ac:dyDescent="0.25">
      <c r="B1357" s="2"/>
      <c r="C1357" s="2"/>
      <c r="D1357" s="2"/>
    </row>
    <row r="1358" spans="2:4" x14ac:dyDescent="0.25">
      <c r="B1358" s="2"/>
      <c r="C1358" s="2"/>
      <c r="D1358" s="2"/>
    </row>
    <row r="1359" spans="2:4" x14ac:dyDescent="0.25">
      <c r="B1359" s="2"/>
      <c r="C1359" s="2"/>
      <c r="D1359" s="2"/>
    </row>
    <row r="1360" spans="2:4" x14ac:dyDescent="0.25">
      <c r="B1360" s="2"/>
      <c r="C1360" s="2"/>
      <c r="D1360" s="2"/>
    </row>
    <row r="1361" spans="2:4" x14ac:dyDescent="0.25">
      <c r="B1361" s="2"/>
      <c r="C1361" s="2"/>
      <c r="D1361" s="2"/>
    </row>
    <row r="1362" spans="2:4" x14ac:dyDescent="0.25">
      <c r="B1362" s="2"/>
      <c r="C1362" s="2"/>
      <c r="D1362" s="2"/>
    </row>
    <row r="1363" spans="2:4" x14ac:dyDescent="0.25">
      <c r="B1363" s="2"/>
      <c r="C1363" s="2"/>
      <c r="D1363" s="2"/>
    </row>
    <row r="1364" spans="2:4" x14ac:dyDescent="0.25">
      <c r="B1364" s="2"/>
      <c r="C1364" s="2"/>
      <c r="D1364" s="2"/>
    </row>
    <row r="1365" spans="2:4" x14ac:dyDescent="0.25">
      <c r="B1365" s="2"/>
      <c r="C1365" s="2"/>
      <c r="D1365" s="2"/>
    </row>
    <row r="1366" spans="2:4" x14ac:dyDescent="0.25">
      <c r="B1366" s="2"/>
      <c r="C1366" s="2"/>
      <c r="D1366" s="2"/>
    </row>
    <row r="1367" spans="2:4" x14ac:dyDescent="0.25">
      <c r="B1367" s="2"/>
      <c r="C1367" s="2"/>
      <c r="D1367" s="2"/>
    </row>
    <row r="1368" spans="2:4" x14ac:dyDescent="0.25">
      <c r="B1368" s="2"/>
      <c r="C1368" s="2"/>
      <c r="D1368" s="2"/>
    </row>
    <row r="1369" spans="2:4" x14ac:dyDescent="0.25">
      <c r="B1369" s="2"/>
      <c r="C1369" s="2"/>
      <c r="D1369" s="2"/>
    </row>
    <row r="1370" spans="2:4" x14ac:dyDescent="0.25">
      <c r="B1370" s="2"/>
      <c r="C1370" s="2"/>
      <c r="D1370" s="2"/>
    </row>
    <row r="1371" spans="2:4" x14ac:dyDescent="0.25">
      <c r="B1371" s="2"/>
      <c r="C1371" s="2"/>
      <c r="D1371" s="2"/>
    </row>
    <row r="1372" spans="2:4" x14ac:dyDescent="0.25">
      <c r="B1372" s="2"/>
      <c r="C1372" s="2"/>
      <c r="D1372" s="2"/>
    </row>
    <row r="1373" spans="2:4" x14ac:dyDescent="0.25">
      <c r="B1373" s="2"/>
      <c r="C1373" s="2"/>
      <c r="D1373" s="2"/>
    </row>
    <row r="1374" spans="2:4" x14ac:dyDescent="0.25">
      <c r="B1374" s="2"/>
      <c r="C1374" s="2"/>
      <c r="D1374" s="2"/>
    </row>
    <row r="1375" spans="2:4" x14ac:dyDescent="0.25">
      <c r="B1375" s="2"/>
      <c r="C1375" s="2"/>
      <c r="D1375" s="2"/>
    </row>
    <row r="1376" spans="2:4" x14ac:dyDescent="0.25">
      <c r="B1376" s="2"/>
      <c r="C1376" s="2"/>
      <c r="D1376" s="2"/>
    </row>
    <row r="1377" spans="2:4" x14ac:dyDescent="0.25">
      <c r="B1377" s="2"/>
      <c r="C1377" s="2"/>
      <c r="D1377" s="2"/>
    </row>
    <row r="1378" spans="2:4" x14ac:dyDescent="0.25">
      <c r="B1378" s="2"/>
      <c r="C1378" s="2"/>
      <c r="D1378" s="2"/>
    </row>
    <row r="1379" spans="2:4" x14ac:dyDescent="0.25">
      <c r="B1379" s="2"/>
      <c r="C1379" s="2"/>
      <c r="D1379" s="2"/>
    </row>
    <row r="1380" spans="2:4" x14ac:dyDescent="0.25">
      <c r="B1380" s="2"/>
      <c r="C1380" s="2"/>
      <c r="D1380" s="2"/>
    </row>
    <row r="1381" spans="2:4" x14ac:dyDescent="0.25">
      <c r="B1381" s="2"/>
      <c r="C1381" s="2"/>
      <c r="D1381" s="2"/>
    </row>
    <row r="1382" spans="2:4" x14ac:dyDescent="0.25">
      <c r="B1382" s="2"/>
      <c r="C1382" s="2"/>
      <c r="D1382" s="2"/>
    </row>
    <row r="1383" spans="2:4" x14ac:dyDescent="0.25">
      <c r="B1383" s="2"/>
      <c r="C1383" s="2"/>
      <c r="D1383" s="2"/>
    </row>
    <row r="1384" spans="2:4" x14ac:dyDescent="0.25">
      <c r="B1384" s="2"/>
      <c r="C1384" s="2"/>
      <c r="D1384" s="2"/>
    </row>
    <row r="1385" spans="2:4" x14ac:dyDescent="0.25">
      <c r="B1385" s="2"/>
      <c r="C1385" s="2"/>
      <c r="D1385" s="2"/>
    </row>
    <row r="1386" spans="2:4" x14ac:dyDescent="0.25">
      <c r="B1386" s="2"/>
      <c r="C1386" s="2"/>
      <c r="D1386" s="2"/>
    </row>
    <row r="1387" spans="2:4" x14ac:dyDescent="0.25">
      <c r="B1387" s="2"/>
      <c r="C1387" s="2"/>
      <c r="D1387" s="2"/>
    </row>
    <row r="1388" spans="2:4" x14ac:dyDescent="0.25">
      <c r="B1388" s="2"/>
      <c r="C1388" s="2"/>
      <c r="D1388" s="2"/>
    </row>
    <row r="1389" spans="2:4" x14ac:dyDescent="0.25">
      <c r="B1389" s="2"/>
      <c r="C1389" s="2"/>
      <c r="D1389" s="2"/>
    </row>
    <row r="1390" spans="2:4" x14ac:dyDescent="0.25">
      <c r="B1390" s="2"/>
      <c r="C1390" s="2"/>
      <c r="D1390" s="2"/>
    </row>
    <row r="1391" spans="2:4" x14ac:dyDescent="0.25">
      <c r="B1391" s="2"/>
      <c r="C1391" s="2"/>
      <c r="D1391" s="2"/>
    </row>
    <row r="1392" spans="2:4" x14ac:dyDescent="0.25">
      <c r="B1392" s="2"/>
      <c r="C1392" s="2"/>
      <c r="D1392" s="2"/>
    </row>
    <row r="1393" spans="2:4" x14ac:dyDescent="0.25">
      <c r="B1393" s="2"/>
      <c r="C1393" s="2"/>
      <c r="D1393" s="2"/>
    </row>
    <row r="1394" spans="2:4" x14ac:dyDescent="0.25">
      <c r="B1394" s="2"/>
      <c r="C1394" s="2"/>
      <c r="D1394" s="2"/>
    </row>
    <row r="1395" spans="2:4" x14ac:dyDescent="0.25">
      <c r="B1395" s="2"/>
      <c r="C1395" s="2"/>
      <c r="D1395" s="2"/>
    </row>
    <row r="1396" spans="2:4" x14ac:dyDescent="0.25">
      <c r="B1396" s="2"/>
      <c r="C1396" s="2"/>
      <c r="D1396" s="2"/>
    </row>
    <row r="1397" spans="2:4" x14ac:dyDescent="0.25">
      <c r="B1397" s="2"/>
      <c r="C1397" s="2"/>
      <c r="D1397" s="2"/>
    </row>
    <row r="1398" spans="2:4" x14ac:dyDescent="0.25">
      <c r="B1398" s="2"/>
      <c r="C1398" s="2"/>
      <c r="D1398" s="2"/>
    </row>
    <row r="1399" spans="2:4" x14ac:dyDescent="0.25">
      <c r="B1399" s="2"/>
      <c r="C1399" s="2"/>
      <c r="D1399" s="2"/>
    </row>
    <row r="1400" spans="2:4" x14ac:dyDescent="0.25">
      <c r="B1400" s="2"/>
      <c r="C1400" s="2"/>
      <c r="D1400" s="2"/>
    </row>
    <row r="1401" spans="2:4" x14ac:dyDescent="0.25">
      <c r="B1401" s="2"/>
      <c r="C1401" s="2"/>
      <c r="D1401" s="2"/>
    </row>
    <row r="1402" spans="2:4" x14ac:dyDescent="0.25">
      <c r="B1402" s="2"/>
      <c r="C1402" s="2"/>
      <c r="D1402" s="2"/>
    </row>
    <row r="1403" spans="2:4" x14ac:dyDescent="0.25">
      <c r="B1403" s="2"/>
      <c r="C1403" s="2"/>
      <c r="D1403" s="2"/>
    </row>
    <row r="1404" spans="2:4" x14ac:dyDescent="0.25">
      <c r="B1404" s="2"/>
      <c r="C1404" s="2"/>
      <c r="D1404" s="2"/>
    </row>
    <row r="1405" spans="2:4" x14ac:dyDescent="0.25">
      <c r="B1405" s="2"/>
      <c r="C1405" s="2"/>
      <c r="D1405" s="2"/>
    </row>
    <row r="1406" spans="2:4" x14ac:dyDescent="0.25">
      <c r="B1406" s="2"/>
      <c r="C1406" s="2"/>
      <c r="D1406" s="2"/>
    </row>
    <row r="1407" spans="2:4" x14ac:dyDescent="0.25">
      <c r="B1407" s="2"/>
      <c r="C1407" s="2"/>
      <c r="D1407" s="2"/>
    </row>
    <row r="1408" spans="2:4" x14ac:dyDescent="0.25">
      <c r="B1408" s="2"/>
      <c r="C1408" s="2"/>
      <c r="D1408" s="2"/>
    </row>
    <row r="1409" spans="2:4" x14ac:dyDescent="0.25">
      <c r="B1409" s="2"/>
      <c r="C1409" s="2"/>
      <c r="D1409" s="2"/>
    </row>
    <row r="1410" spans="2:4" x14ac:dyDescent="0.25">
      <c r="B1410" s="2"/>
      <c r="C1410" s="2"/>
      <c r="D1410" s="2"/>
    </row>
    <row r="1411" spans="2:4" x14ac:dyDescent="0.25">
      <c r="B1411" s="2"/>
      <c r="C1411" s="2"/>
      <c r="D1411" s="2"/>
    </row>
    <row r="1412" spans="2:4" x14ac:dyDescent="0.25">
      <c r="B1412" s="2"/>
      <c r="C1412" s="2"/>
      <c r="D1412" s="2"/>
    </row>
    <row r="1413" spans="2:4" x14ac:dyDescent="0.25">
      <c r="B1413" s="2"/>
      <c r="C1413" s="2"/>
      <c r="D1413" s="2"/>
    </row>
    <row r="1414" spans="2:4" x14ac:dyDescent="0.25">
      <c r="B1414" s="2"/>
      <c r="C1414" s="2"/>
      <c r="D1414" s="2"/>
    </row>
    <row r="1415" spans="2:4" x14ac:dyDescent="0.25">
      <c r="B1415" s="2"/>
      <c r="C1415" s="2"/>
      <c r="D1415" s="2"/>
    </row>
    <row r="1416" spans="2:4" x14ac:dyDescent="0.25">
      <c r="B1416" s="2"/>
      <c r="C1416" s="2"/>
      <c r="D1416" s="2"/>
    </row>
    <row r="1417" spans="2:4" x14ac:dyDescent="0.25">
      <c r="B1417" s="2"/>
      <c r="C1417" s="2"/>
      <c r="D1417" s="2"/>
    </row>
    <row r="1418" spans="2:4" x14ac:dyDescent="0.25">
      <c r="B1418" s="2"/>
      <c r="C1418" s="2"/>
      <c r="D1418" s="2"/>
    </row>
    <row r="1419" spans="2:4" x14ac:dyDescent="0.25">
      <c r="B1419" s="2"/>
      <c r="C1419" s="2"/>
      <c r="D1419" s="2"/>
    </row>
    <row r="1420" spans="2:4" x14ac:dyDescent="0.25">
      <c r="B1420" s="2"/>
      <c r="C1420" s="2"/>
      <c r="D1420" s="2"/>
    </row>
    <row r="1421" spans="2:4" x14ac:dyDescent="0.25">
      <c r="B1421" s="2"/>
      <c r="C1421" s="2"/>
      <c r="D1421" s="2"/>
    </row>
    <row r="1422" spans="2:4" x14ac:dyDescent="0.25">
      <c r="B1422" s="2"/>
      <c r="C1422" s="2"/>
      <c r="D1422" s="2"/>
    </row>
    <row r="1423" spans="2:4" x14ac:dyDescent="0.25">
      <c r="B1423" s="2"/>
      <c r="C1423" s="2"/>
      <c r="D1423" s="2"/>
    </row>
    <row r="1424" spans="2:4" x14ac:dyDescent="0.25">
      <c r="B1424" s="2"/>
      <c r="C1424" s="2"/>
      <c r="D1424" s="2"/>
    </row>
    <row r="1425" spans="2:4" x14ac:dyDescent="0.25">
      <c r="B1425" s="2"/>
      <c r="C1425" s="2"/>
      <c r="D1425" s="2"/>
    </row>
    <row r="1426" spans="2:4" x14ac:dyDescent="0.25">
      <c r="B1426" s="2"/>
      <c r="C1426" s="2"/>
      <c r="D1426" s="2"/>
    </row>
    <row r="1427" spans="2:4" x14ac:dyDescent="0.25">
      <c r="B1427" s="2"/>
      <c r="C1427" s="2"/>
      <c r="D1427" s="2"/>
    </row>
    <row r="1428" spans="2:4" x14ac:dyDescent="0.25">
      <c r="B1428" s="2"/>
      <c r="C1428" s="2"/>
      <c r="D1428" s="2"/>
    </row>
    <row r="1429" spans="2:4" x14ac:dyDescent="0.25">
      <c r="B1429" s="2"/>
      <c r="C1429" s="2"/>
      <c r="D1429" s="2"/>
    </row>
    <row r="1430" spans="2:4" x14ac:dyDescent="0.25">
      <c r="B1430" s="2"/>
      <c r="C1430" s="2"/>
      <c r="D1430" s="2"/>
    </row>
    <row r="1431" spans="2:4" x14ac:dyDescent="0.25">
      <c r="B1431" s="2"/>
      <c r="C1431" s="2"/>
      <c r="D1431" s="2"/>
    </row>
    <row r="1432" spans="2:4" x14ac:dyDescent="0.25">
      <c r="B1432" s="2"/>
      <c r="C1432" s="2"/>
      <c r="D1432" s="2"/>
    </row>
    <row r="1433" spans="2:4" x14ac:dyDescent="0.25">
      <c r="B1433" s="2"/>
      <c r="C1433" s="2"/>
      <c r="D1433" s="2"/>
    </row>
    <row r="1434" spans="2:4" x14ac:dyDescent="0.25">
      <c r="B1434" s="2"/>
      <c r="C1434" s="2"/>
      <c r="D1434" s="2"/>
    </row>
    <row r="1435" spans="2:4" x14ac:dyDescent="0.25">
      <c r="B1435" s="2"/>
      <c r="C1435" s="2"/>
      <c r="D1435" s="2"/>
    </row>
    <row r="1436" spans="2:4" x14ac:dyDescent="0.25">
      <c r="B1436" s="2"/>
      <c r="C1436" s="2"/>
      <c r="D1436" s="2"/>
    </row>
    <row r="1437" spans="2:4" x14ac:dyDescent="0.25">
      <c r="B1437" s="2"/>
      <c r="C1437" s="2"/>
      <c r="D1437" s="2"/>
    </row>
    <row r="1438" spans="2:4" x14ac:dyDescent="0.25">
      <c r="B1438" s="2"/>
      <c r="C1438" s="2"/>
      <c r="D1438" s="2"/>
    </row>
    <row r="1439" spans="2:4" x14ac:dyDescent="0.25">
      <c r="B1439" s="2"/>
      <c r="C1439" s="2"/>
      <c r="D1439" s="2"/>
    </row>
    <row r="1440" spans="2:4" x14ac:dyDescent="0.25">
      <c r="B1440" s="2"/>
      <c r="C1440" s="2"/>
      <c r="D1440" s="2"/>
    </row>
    <row r="1441" spans="2:4" x14ac:dyDescent="0.25">
      <c r="B1441" s="2"/>
      <c r="C1441" s="2"/>
      <c r="D1441" s="2"/>
    </row>
    <row r="1442" spans="2:4" x14ac:dyDescent="0.25">
      <c r="B1442" s="2"/>
      <c r="C1442" s="2"/>
      <c r="D1442" s="2"/>
    </row>
    <row r="1443" spans="2:4" x14ac:dyDescent="0.25">
      <c r="B1443" s="2"/>
      <c r="C1443" s="2"/>
      <c r="D1443" s="2"/>
    </row>
    <row r="1444" spans="2:4" x14ac:dyDescent="0.25">
      <c r="B1444" s="2"/>
      <c r="C1444" s="2"/>
      <c r="D1444" s="2"/>
    </row>
    <row r="1445" spans="2:4" x14ac:dyDescent="0.25">
      <c r="B1445" s="2"/>
      <c r="C1445" s="2"/>
      <c r="D1445" s="2"/>
    </row>
    <row r="1446" spans="2:4" x14ac:dyDescent="0.25">
      <c r="B1446" s="2"/>
      <c r="C1446" s="2"/>
      <c r="D1446" s="2"/>
    </row>
    <row r="1447" spans="2:4" x14ac:dyDescent="0.25">
      <c r="B1447" s="2"/>
      <c r="C1447" s="2"/>
      <c r="D1447" s="2"/>
    </row>
    <row r="1448" spans="2:4" x14ac:dyDescent="0.25">
      <c r="B1448" s="2"/>
      <c r="C1448" s="2"/>
      <c r="D1448" s="2"/>
    </row>
    <row r="1449" spans="2:4" x14ac:dyDescent="0.25">
      <c r="B1449" s="2"/>
      <c r="C1449" s="2"/>
      <c r="D1449" s="2"/>
    </row>
    <row r="1450" spans="2:4" x14ac:dyDescent="0.25">
      <c r="B1450" s="2"/>
      <c r="C1450" s="2"/>
      <c r="D1450" s="2"/>
    </row>
    <row r="1451" spans="2:4" x14ac:dyDescent="0.25">
      <c r="B1451" s="2"/>
      <c r="C1451" s="2"/>
      <c r="D1451" s="2"/>
    </row>
    <row r="1452" spans="2:4" x14ac:dyDescent="0.25">
      <c r="B1452" s="2"/>
      <c r="C1452" s="2"/>
      <c r="D1452" s="2"/>
    </row>
    <row r="1453" spans="2:4" x14ac:dyDescent="0.25">
      <c r="B1453" s="2"/>
      <c r="C1453" s="2"/>
      <c r="D1453" s="2"/>
    </row>
    <row r="1454" spans="2:4" x14ac:dyDescent="0.25">
      <c r="B1454" s="2"/>
      <c r="C1454" s="2"/>
      <c r="D1454" s="2"/>
    </row>
    <row r="1455" spans="2:4" x14ac:dyDescent="0.25">
      <c r="B1455" s="2"/>
      <c r="C1455" s="2"/>
      <c r="D1455" s="2"/>
    </row>
    <row r="1456" spans="2:4" x14ac:dyDescent="0.25">
      <c r="B1456" s="2"/>
      <c r="C1456" s="2"/>
      <c r="D1456" s="2"/>
    </row>
    <row r="1457" spans="2:4" x14ac:dyDescent="0.25">
      <c r="B1457" s="2"/>
      <c r="C1457" s="2"/>
      <c r="D1457" s="2"/>
    </row>
    <row r="1458" spans="2:4" x14ac:dyDescent="0.25">
      <c r="B1458" s="2"/>
      <c r="C1458" s="2"/>
      <c r="D1458" s="2"/>
    </row>
    <row r="1459" spans="2:4" x14ac:dyDescent="0.25">
      <c r="B1459" s="2"/>
      <c r="C1459" s="2"/>
      <c r="D1459" s="2"/>
    </row>
    <row r="1460" spans="2:4" x14ac:dyDescent="0.25">
      <c r="B1460" s="2"/>
      <c r="C1460" s="2"/>
      <c r="D1460" s="2"/>
    </row>
    <row r="1461" spans="2:4" x14ac:dyDescent="0.25">
      <c r="B1461" s="2"/>
      <c r="C1461" s="2"/>
      <c r="D1461" s="2"/>
    </row>
    <row r="1462" spans="2:4" x14ac:dyDescent="0.25">
      <c r="B1462" s="2"/>
      <c r="C1462" s="2"/>
      <c r="D1462" s="2"/>
    </row>
    <row r="1463" spans="2:4" x14ac:dyDescent="0.25">
      <c r="B1463" s="2"/>
      <c r="C1463" s="2"/>
      <c r="D1463" s="2"/>
    </row>
    <row r="1464" spans="2:4" x14ac:dyDescent="0.25">
      <c r="B1464" s="2"/>
      <c r="C1464" s="2"/>
      <c r="D1464" s="2"/>
    </row>
    <row r="1465" spans="2:4" x14ac:dyDescent="0.25">
      <c r="B1465" s="2"/>
      <c r="C1465" s="2"/>
      <c r="D1465" s="2"/>
    </row>
    <row r="1466" spans="2:4" x14ac:dyDescent="0.25">
      <c r="B1466" s="2"/>
      <c r="C1466" s="2"/>
      <c r="D1466" s="2"/>
    </row>
    <row r="1467" spans="2:4" x14ac:dyDescent="0.25">
      <c r="B1467" s="2"/>
      <c r="C1467" s="2"/>
      <c r="D1467" s="2"/>
    </row>
    <row r="1468" spans="2:4" x14ac:dyDescent="0.25">
      <c r="B1468" s="2"/>
      <c r="C1468" s="2"/>
      <c r="D1468" s="2"/>
    </row>
    <row r="1469" spans="2:4" x14ac:dyDescent="0.25">
      <c r="B1469" s="2"/>
      <c r="C1469" s="2"/>
      <c r="D1469" s="2"/>
    </row>
    <row r="1470" spans="2:4" x14ac:dyDescent="0.25">
      <c r="B1470" s="2"/>
      <c r="C1470" s="2"/>
      <c r="D1470" s="2"/>
    </row>
    <row r="1471" spans="2:4" x14ac:dyDescent="0.25">
      <c r="B1471" s="2"/>
      <c r="C1471" s="2"/>
      <c r="D1471" s="2"/>
    </row>
    <row r="1472" spans="2:4" x14ac:dyDescent="0.25">
      <c r="B1472" s="2"/>
      <c r="C1472" s="2"/>
      <c r="D1472" s="2"/>
    </row>
    <row r="1473" spans="2:4" x14ac:dyDescent="0.25">
      <c r="B1473" s="2"/>
      <c r="C1473" s="2"/>
      <c r="D1473" s="2"/>
    </row>
    <row r="1474" spans="2:4" x14ac:dyDescent="0.25">
      <c r="B1474" s="2"/>
      <c r="C1474" s="2"/>
      <c r="D1474" s="2"/>
    </row>
    <row r="1475" spans="2:4" x14ac:dyDescent="0.25">
      <c r="B1475" s="2"/>
      <c r="C1475" s="2"/>
      <c r="D1475" s="2"/>
    </row>
    <row r="1476" spans="2:4" x14ac:dyDescent="0.25">
      <c r="B1476" s="2"/>
      <c r="C1476" s="2"/>
      <c r="D1476" s="2"/>
    </row>
    <row r="1477" spans="2:4" x14ac:dyDescent="0.25">
      <c r="B1477" s="2"/>
      <c r="C1477" s="2"/>
      <c r="D1477" s="2"/>
    </row>
    <row r="1478" spans="2:4" x14ac:dyDescent="0.25">
      <c r="B1478" s="2"/>
      <c r="C1478" s="2"/>
      <c r="D1478" s="2"/>
    </row>
    <row r="1479" spans="2:4" x14ac:dyDescent="0.25">
      <c r="B1479" s="2"/>
      <c r="C1479" s="2"/>
      <c r="D1479" s="2"/>
    </row>
    <row r="1480" spans="2:4" x14ac:dyDescent="0.25">
      <c r="B1480" s="2"/>
      <c r="C1480" s="2"/>
      <c r="D1480" s="2"/>
    </row>
    <row r="1481" spans="2:4" x14ac:dyDescent="0.25">
      <c r="B1481" s="2"/>
      <c r="C1481" s="2"/>
      <c r="D1481" s="2"/>
    </row>
    <row r="1482" spans="2:4" x14ac:dyDescent="0.25">
      <c r="B1482" s="2"/>
      <c r="C1482" s="2"/>
      <c r="D1482" s="2"/>
    </row>
    <row r="1483" spans="2:4" x14ac:dyDescent="0.25">
      <c r="B1483" s="2"/>
      <c r="C1483" s="2"/>
      <c r="D1483" s="2"/>
    </row>
    <row r="1484" spans="2:4" x14ac:dyDescent="0.25">
      <c r="B1484" s="2"/>
      <c r="C1484" s="2"/>
      <c r="D1484" s="2"/>
    </row>
    <row r="1485" spans="2:4" x14ac:dyDescent="0.25">
      <c r="B1485" s="2"/>
      <c r="C1485" s="2"/>
      <c r="D1485" s="2"/>
    </row>
    <row r="1486" spans="2:4" x14ac:dyDescent="0.25">
      <c r="B1486" s="2"/>
      <c r="C1486" s="2"/>
      <c r="D1486" s="2"/>
    </row>
    <row r="1487" spans="2:4" x14ac:dyDescent="0.25">
      <c r="B1487" s="2"/>
      <c r="C1487" s="2"/>
      <c r="D1487" s="2"/>
    </row>
    <row r="1488" spans="2:4" x14ac:dyDescent="0.25">
      <c r="B1488" s="2"/>
      <c r="C1488" s="2"/>
      <c r="D1488" s="2"/>
    </row>
    <row r="1489" spans="2:4" x14ac:dyDescent="0.25">
      <c r="B1489" s="2"/>
      <c r="C1489" s="2"/>
      <c r="D1489" s="2"/>
    </row>
    <row r="1490" spans="2:4" x14ac:dyDescent="0.25">
      <c r="B1490" s="2"/>
      <c r="C1490" s="2"/>
      <c r="D1490" s="2"/>
    </row>
    <row r="1491" spans="2:4" x14ac:dyDescent="0.25">
      <c r="B1491" s="2"/>
      <c r="C1491" s="2"/>
      <c r="D1491" s="2"/>
    </row>
    <row r="1492" spans="2:4" x14ac:dyDescent="0.25">
      <c r="B1492" s="2"/>
      <c r="C1492" s="2"/>
      <c r="D1492" s="2"/>
    </row>
    <row r="1493" spans="2:4" x14ac:dyDescent="0.25">
      <c r="B1493" s="2"/>
      <c r="C1493" s="2"/>
      <c r="D1493" s="2"/>
    </row>
    <row r="1494" spans="2:4" x14ac:dyDescent="0.25">
      <c r="B1494" s="2"/>
      <c r="C1494" s="2"/>
      <c r="D1494" s="2"/>
    </row>
    <row r="1495" spans="2:4" x14ac:dyDescent="0.25">
      <c r="B1495" s="2"/>
      <c r="C1495" s="2"/>
      <c r="D1495" s="2"/>
    </row>
    <row r="1496" spans="2:4" x14ac:dyDescent="0.25">
      <c r="B1496" s="2"/>
      <c r="C1496" s="2"/>
      <c r="D1496" s="2"/>
    </row>
    <row r="1497" spans="2:4" x14ac:dyDescent="0.25">
      <c r="B1497" s="2"/>
      <c r="C1497" s="2"/>
      <c r="D1497" s="2"/>
    </row>
    <row r="1498" spans="2:4" x14ac:dyDescent="0.25">
      <c r="B1498" s="2"/>
      <c r="C1498" s="2"/>
      <c r="D1498" s="2"/>
    </row>
    <row r="1499" spans="2:4" x14ac:dyDescent="0.25">
      <c r="B1499" s="2"/>
      <c r="C1499" s="2"/>
      <c r="D1499" s="2"/>
    </row>
    <row r="1500" spans="2:4" x14ac:dyDescent="0.25">
      <c r="B1500" s="2"/>
      <c r="C1500" s="2"/>
      <c r="D1500" s="2"/>
    </row>
    <row r="1501" spans="2:4" x14ac:dyDescent="0.25">
      <c r="B1501" s="2"/>
      <c r="C1501" s="2"/>
      <c r="D1501" s="2"/>
    </row>
    <row r="1502" spans="2:4" x14ac:dyDescent="0.25">
      <c r="B1502" s="2"/>
      <c r="C1502" s="2"/>
      <c r="D1502" s="2"/>
    </row>
    <row r="1503" spans="2:4" x14ac:dyDescent="0.25">
      <c r="B1503" s="2"/>
      <c r="C1503" s="2"/>
      <c r="D1503" s="2"/>
    </row>
    <row r="1504" spans="2:4" x14ac:dyDescent="0.25">
      <c r="B1504" s="2"/>
      <c r="C1504" s="2"/>
      <c r="D1504" s="2"/>
    </row>
    <row r="1505" spans="2:4" x14ac:dyDescent="0.25">
      <c r="B1505" s="2"/>
      <c r="C1505" s="2"/>
      <c r="D1505" s="2"/>
    </row>
    <row r="1506" spans="2:4" x14ac:dyDescent="0.25">
      <c r="B1506" s="2"/>
      <c r="C1506" s="2"/>
      <c r="D1506" s="2"/>
    </row>
    <row r="1507" spans="2:4" x14ac:dyDescent="0.25">
      <c r="B1507" s="2"/>
      <c r="C1507" s="2"/>
      <c r="D1507" s="2"/>
    </row>
    <row r="1508" spans="2:4" x14ac:dyDescent="0.25">
      <c r="B1508" s="2"/>
      <c r="C1508" s="2"/>
      <c r="D1508" s="2"/>
    </row>
    <row r="1509" spans="2:4" x14ac:dyDescent="0.25">
      <c r="B1509" s="2"/>
      <c r="C1509" s="2"/>
      <c r="D1509" s="2"/>
    </row>
    <row r="1510" spans="2:4" x14ac:dyDescent="0.25">
      <c r="B1510" s="2"/>
      <c r="C1510" s="2"/>
      <c r="D1510" s="2"/>
    </row>
    <row r="1511" spans="2:4" x14ac:dyDescent="0.25">
      <c r="B1511" s="2"/>
      <c r="C1511" s="2"/>
      <c r="D1511" s="2"/>
    </row>
    <row r="1512" spans="2:4" x14ac:dyDescent="0.25">
      <c r="B1512" s="2"/>
      <c r="C1512" s="2"/>
      <c r="D1512" s="2"/>
    </row>
    <row r="1513" spans="2:4" x14ac:dyDescent="0.25">
      <c r="B1513" s="2"/>
      <c r="C1513" s="2"/>
      <c r="D1513" s="2"/>
    </row>
    <row r="1514" spans="2:4" x14ac:dyDescent="0.25">
      <c r="B1514" s="2"/>
      <c r="C1514" s="2"/>
      <c r="D1514" s="2"/>
    </row>
    <row r="1515" spans="2:4" x14ac:dyDescent="0.25">
      <c r="B1515" s="2"/>
      <c r="C1515" s="2"/>
      <c r="D1515" s="2"/>
    </row>
    <row r="1516" spans="2:4" x14ac:dyDescent="0.25">
      <c r="B1516" s="2"/>
      <c r="C1516" s="2"/>
      <c r="D1516" s="2"/>
    </row>
    <row r="1517" spans="2:4" x14ac:dyDescent="0.25">
      <c r="B1517" s="2"/>
      <c r="C1517" s="2"/>
      <c r="D1517" s="2"/>
    </row>
    <row r="1518" spans="2:4" x14ac:dyDescent="0.25">
      <c r="B1518" s="2"/>
      <c r="C1518" s="2"/>
      <c r="D1518" s="2"/>
    </row>
    <row r="1519" spans="2:4" x14ac:dyDescent="0.25">
      <c r="B1519" s="2"/>
      <c r="C1519" s="2"/>
      <c r="D1519" s="2"/>
    </row>
    <row r="1520" spans="2:4" x14ac:dyDescent="0.25">
      <c r="B1520" s="2"/>
      <c r="C1520" s="2"/>
      <c r="D1520" s="2"/>
    </row>
    <row r="1521" spans="2:4" x14ac:dyDescent="0.25">
      <c r="B1521" s="2"/>
      <c r="C1521" s="2"/>
      <c r="D1521" s="2"/>
    </row>
    <row r="1522" spans="2:4" x14ac:dyDescent="0.25">
      <c r="B1522" s="2"/>
      <c r="C1522" s="2"/>
      <c r="D1522" s="2"/>
    </row>
    <row r="1523" spans="2:4" x14ac:dyDescent="0.25">
      <c r="B1523" s="2"/>
      <c r="C1523" s="2"/>
      <c r="D1523" s="2"/>
    </row>
    <row r="1524" spans="2:4" x14ac:dyDescent="0.25">
      <c r="B1524" s="2"/>
      <c r="C1524" s="2"/>
      <c r="D1524" s="2"/>
    </row>
    <row r="1525" spans="2:4" x14ac:dyDescent="0.25">
      <c r="B1525" s="2"/>
      <c r="C1525" s="2"/>
      <c r="D1525" s="2"/>
    </row>
    <row r="1526" spans="2:4" x14ac:dyDescent="0.25">
      <c r="B1526" s="2"/>
      <c r="C1526" s="2"/>
      <c r="D1526" s="2"/>
    </row>
    <row r="1527" spans="2:4" x14ac:dyDescent="0.25">
      <c r="B1527" s="2"/>
      <c r="C1527" s="2"/>
      <c r="D1527" s="2"/>
    </row>
    <row r="1528" spans="2:4" x14ac:dyDescent="0.25">
      <c r="B1528" s="2"/>
      <c r="C1528" s="2"/>
      <c r="D1528" s="2"/>
    </row>
    <row r="1529" spans="2:4" x14ac:dyDescent="0.25">
      <c r="B1529" s="2"/>
      <c r="C1529" s="2"/>
      <c r="D1529" s="2"/>
    </row>
    <row r="1530" spans="2:4" x14ac:dyDescent="0.25">
      <c r="B1530" s="2"/>
      <c r="C1530" s="2"/>
      <c r="D1530" s="2"/>
    </row>
    <row r="1531" spans="2:4" x14ac:dyDescent="0.25">
      <c r="B1531" s="2"/>
      <c r="C1531" s="2"/>
      <c r="D1531" s="2"/>
    </row>
    <row r="1532" spans="2:4" x14ac:dyDescent="0.25">
      <c r="B1532" s="2"/>
      <c r="C1532" s="2"/>
      <c r="D1532" s="2"/>
    </row>
    <row r="1533" spans="2:4" x14ac:dyDescent="0.25">
      <c r="B1533" s="2"/>
      <c r="C1533" s="2"/>
      <c r="D1533" s="2"/>
    </row>
    <row r="1534" spans="2:4" x14ac:dyDescent="0.25">
      <c r="B1534" s="2"/>
      <c r="C1534" s="2"/>
      <c r="D1534" s="2"/>
    </row>
    <row r="1535" spans="2:4" x14ac:dyDescent="0.25">
      <c r="B1535" s="2"/>
      <c r="C1535" s="2"/>
      <c r="D1535" s="2"/>
    </row>
    <row r="1536" spans="2:4" x14ac:dyDescent="0.25">
      <c r="B1536" s="2"/>
      <c r="C1536" s="2"/>
      <c r="D1536" s="2"/>
    </row>
    <row r="1537" spans="2:4" x14ac:dyDescent="0.25">
      <c r="B1537" s="2"/>
      <c r="C1537" s="2"/>
      <c r="D1537" s="2"/>
    </row>
    <row r="1538" spans="2:4" x14ac:dyDescent="0.25">
      <c r="B1538" s="2"/>
      <c r="C1538" s="2"/>
      <c r="D1538" s="2"/>
    </row>
    <row r="1539" spans="2:4" x14ac:dyDescent="0.25">
      <c r="B1539" s="2"/>
      <c r="C1539" s="2"/>
      <c r="D1539" s="2"/>
    </row>
    <row r="1540" spans="2:4" x14ac:dyDescent="0.25">
      <c r="B1540" s="2"/>
      <c r="C1540" s="2"/>
      <c r="D1540" s="2"/>
    </row>
    <row r="1541" spans="2:4" x14ac:dyDescent="0.25">
      <c r="B1541" s="2"/>
      <c r="C1541" s="2"/>
      <c r="D1541" s="2"/>
    </row>
    <row r="1542" spans="2:4" x14ac:dyDescent="0.25">
      <c r="B1542" s="2"/>
      <c r="C1542" s="2"/>
      <c r="D1542" s="2"/>
    </row>
    <row r="1543" spans="2:4" x14ac:dyDescent="0.25">
      <c r="B1543" s="2"/>
      <c r="C1543" s="2"/>
      <c r="D1543" s="2"/>
    </row>
    <row r="1544" spans="2:4" x14ac:dyDescent="0.25">
      <c r="B1544" s="2"/>
      <c r="C1544" s="2"/>
      <c r="D1544" s="2"/>
    </row>
    <row r="1545" spans="2:4" x14ac:dyDescent="0.25">
      <c r="B1545" s="2"/>
      <c r="C1545" s="2"/>
      <c r="D1545" s="2"/>
    </row>
    <row r="1546" spans="2:4" x14ac:dyDescent="0.25">
      <c r="B1546" s="2"/>
      <c r="C1546" s="2"/>
      <c r="D1546" s="2"/>
    </row>
    <row r="1547" spans="2:4" x14ac:dyDescent="0.25">
      <c r="B1547" s="2"/>
      <c r="C1547" s="2"/>
      <c r="D1547" s="2"/>
    </row>
    <row r="1548" spans="2:4" x14ac:dyDescent="0.25">
      <c r="B1548" s="2"/>
      <c r="C1548" s="2"/>
      <c r="D1548" s="2"/>
    </row>
    <row r="1549" spans="2:4" x14ac:dyDescent="0.25">
      <c r="B1549" s="2"/>
      <c r="C1549" s="2"/>
      <c r="D1549" s="2"/>
    </row>
    <row r="1550" spans="2:4" x14ac:dyDescent="0.25">
      <c r="B1550" s="2"/>
      <c r="C1550" s="2"/>
      <c r="D1550" s="2"/>
    </row>
    <row r="1551" spans="2:4" x14ac:dyDescent="0.25">
      <c r="B1551" s="2"/>
      <c r="C1551" s="2"/>
      <c r="D1551" s="2"/>
    </row>
    <row r="1552" spans="2:4" x14ac:dyDescent="0.25">
      <c r="B1552" s="2"/>
      <c r="C1552" s="2"/>
      <c r="D1552" s="2"/>
    </row>
    <row r="1553" spans="2:4" x14ac:dyDescent="0.25">
      <c r="B1553" s="2"/>
      <c r="C1553" s="2"/>
      <c r="D1553" s="2"/>
    </row>
    <row r="1554" spans="2:4" x14ac:dyDescent="0.25">
      <c r="B1554" s="2"/>
      <c r="C1554" s="2"/>
      <c r="D1554" s="2"/>
    </row>
    <row r="1555" spans="2:4" x14ac:dyDescent="0.25">
      <c r="B1555" s="2"/>
      <c r="C1555" s="2"/>
      <c r="D1555" s="2"/>
    </row>
    <row r="1556" spans="2:4" x14ac:dyDescent="0.25">
      <c r="B1556" s="2"/>
      <c r="C1556" s="2"/>
      <c r="D1556" s="2"/>
    </row>
    <row r="1557" spans="2:4" x14ac:dyDescent="0.25">
      <c r="B1557" s="2"/>
      <c r="C1557" s="2"/>
      <c r="D1557" s="2"/>
    </row>
    <row r="1558" spans="2:4" x14ac:dyDescent="0.25">
      <c r="B1558" s="2"/>
      <c r="C1558" s="2"/>
      <c r="D1558" s="2"/>
    </row>
    <row r="1559" spans="2:4" x14ac:dyDescent="0.25">
      <c r="B1559" s="2"/>
      <c r="C1559" s="2"/>
      <c r="D1559" s="2"/>
    </row>
    <row r="1560" spans="2:4" x14ac:dyDescent="0.25">
      <c r="B1560" s="2"/>
      <c r="C1560" s="2"/>
      <c r="D1560" s="2"/>
    </row>
    <row r="1561" spans="2:4" x14ac:dyDescent="0.25">
      <c r="B1561" s="2"/>
      <c r="C1561" s="2"/>
      <c r="D1561" s="2"/>
    </row>
    <row r="1562" spans="2:4" x14ac:dyDescent="0.25">
      <c r="B1562" s="2"/>
      <c r="C1562" s="2"/>
      <c r="D1562" s="2"/>
    </row>
    <row r="1563" spans="2:4" x14ac:dyDescent="0.25">
      <c r="B1563" s="2"/>
      <c r="C1563" s="2"/>
      <c r="D1563" s="2"/>
    </row>
    <row r="1564" spans="2:4" x14ac:dyDescent="0.25">
      <c r="B1564" s="2"/>
      <c r="C1564" s="2"/>
      <c r="D1564" s="2"/>
    </row>
    <row r="1565" spans="2:4" x14ac:dyDescent="0.25">
      <c r="B1565" s="2"/>
      <c r="C1565" s="2"/>
      <c r="D1565" s="2"/>
    </row>
    <row r="1566" spans="2:4" x14ac:dyDescent="0.25">
      <c r="B1566" s="2"/>
      <c r="C1566" s="2"/>
      <c r="D1566" s="2"/>
    </row>
    <row r="1567" spans="2:4" x14ac:dyDescent="0.25">
      <c r="B1567" s="2"/>
      <c r="C1567" s="2"/>
      <c r="D1567" s="2"/>
    </row>
    <row r="1568" spans="2:4" x14ac:dyDescent="0.25">
      <c r="B1568" s="2"/>
      <c r="C1568" s="2"/>
      <c r="D1568" s="2"/>
    </row>
    <row r="1569" spans="2:4" x14ac:dyDescent="0.25">
      <c r="B1569" s="2"/>
      <c r="C1569" s="2"/>
      <c r="D1569" s="2"/>
    </row>
    <row r="1570" spans="2:4" x14ac:dyDescent="0.25">
      <c r="B1570" s="2"/>
      <c r="C1570" s="2"/>
      <c r="D1570" s="2"/>
    </row>
    <row r="1571" spans="2:4" x14ac:dyDescent="0.25">
      <c r="B1571" s="2"/>
      <c r="C1571" s="2"/>
      <c r="D1571" s="2"/>
    </row>
    <row r="1572" spans="2:4" x14ac:dyDescent="0.25">
      <c r="B1572" s="2"/>
      <c r="C1572" s="2"/>
      <c r="D1572" s="2"/>
    </row>
    <row r="1573" spans="2:4" x14ac:dyDescent="0.25">
      <c r="B1573" s="2"/>
      <c r="C1573" s="2"/>
      <c r="D1573" s="2"/>
    </row>
    <row r="1574" spans="2:4" x14ac:dyDescent="0.25">
      <c r="B1574" s="2"/>
      <c r="C1574" s="2"/>
      <c r="D1574" s="2"/>
    </row>
    <row r="1575" spans="2:4" x14ac:dyDescent="0.25">
      <c r="B1575" s="2"/>
      <c r="C1575" s="2"/>
      <c r="D1575" s="2"/>
    </row>
    <row r="1576" spans="2:4" x14ac:dyDescent="0.25">
      <c r="B1576" s="2"/>
      <c r="C1576" s="2"/>
      <c r="D1576" s="2"/>
    </row>
    <row r="1577" spans="2:4" x14ac:dyDescent="0.25">
      <c r="B1577" s="2"/>
      <c r="C1577" s="2"/>
      <c r="D1577" s="2"/>
    </row>
    <row r="1578" spans="2:4" x14ac:dyDescent="0.25">
      <c r="B1578" s="2"/>
      <c r="C1578" s="2"/>
      <c r="D1578" s="2"/>
    </row>
    <row r="1579" spans="2:4" x14ac:dyDescent="0.25">
      <c r="B1579" s="2"/>
      <c r="C1579" s="2"/>
      <c r="D1579" s="2"/>
    </row>
    <row r="1580" spans="2:4" x14ac:dyDescent="0.25">
      <c r="B1580" s="2"/>
      <c r="C1580" s="2"/>
      <c r="D1580" s="2"/>
    </row>
    <row r="1581" spans="2:4" x14ac:dyDescent="0.25">
      <c r="B1581" s="2"/>
      <c r="C1581" s="2"/>
      <c r="D1581" s="2"/>
    </row>
    <row r="1582" spans="2:4" x14ac:dyDescent="0.25">
      <c r="B1582" s="2"/>
      <c r="C1582" s="2"/>
      <c r="D1582" s="2"/>
    </row>
    <row r="1583" spans="2:4" x14ac:dyDescent="0.25">
      <c r="B1583" s="2"/>
      <c r="C1583" s="2"/>
      <c r="D1583" s="2"/>
    </row>
    <row r="1584" spans="2:4" x14ac:dyDescent="0.25">
      <c r="B1584" s="2"/>
      <c r="C1584" s="2"/>
      <c r="D1584" s="2"/>
    </row>
    <row r="1585" spans="2:4" x14ac:dyDescent="0.25">
      <c r="B1585" s="2"/>
      <c r="C1585" s="2"/>
      <c r="D1585" s="2"/>
    </row>
    <row r="1586" spans="2:4" x14ac:dyDescent="0.25">
      <c r="B1586" s="2"/>
      <c r="C1586" s="2"/>
      <c r="D1586" s="2"/>
    </row>
    <row r="1587" spans="2:4" x14ac:dyDescent="0.25">
      <c r="B1587" s="2"/>
      <c r="C1587" s="2"/>
      <c r="D1587" s="2"/>
    </row>
    <row r="1588" spans="2:4" x14ac:dyDescent="0.25">
      <c r="B1588" s="2"/>
      <c r="C1588" s="2"/>
      <c r="D1588" s="2"/>
    </row>
    <row r="1589" spans="2:4" x14ac:dyDescent="0.25">
      <c r="B1589" s="2"/>
      <c r="C1589" s="2"/>
      <c r="D1589" s="2"/>
    </row>
    <row r="1590" spans="2:4" x14ac:dyDescent="0.25">
      <c r="B1590" s="2"/>
      <c r="C1590" s="2"/>
      <c r="D1590" s="2"/>
    </row>
    <row r="1591" spans="2:4" x14ac:dyDescent="0.25">
      <c r="B1591" s="2"/>
      <c r="C1591" s="2"/>
      <c r="D1591" s="2"/>
    </row>
    <row r="1592" spans="2:4" x14ac:dyDescent="0.25">
      <c r="B1592" s="2"/>
      <c r="C1592" s="2"/>
      <c r="D1592" s="2"/>
    </row>
    <row r="1593" spans="2:4" x14ac:dyDescent="0.25">
      <c r="B1593" s="2"/>
      <c r="C1593" s="2"/>
      <c r="D1593" s="2"/>
    </row>
    <row r="1594" spans="2:4" x14ac:dyDescent="0.25">
      <c r="B1594" s="2"/>
      <c r="C1594" s="2"/>
      <c r="D1594" s="2"/>
    </row>
    <row r="1595" spans="2:4" x14ac:dyDescent="0.25">
      <c r="B1595" s="2"/>
      <c r="C1595" s="2"/>
      <c r="D1595" s="2"/>
    </row>
    <row r="1596" spans="2:4" x14ac:dyDescent="0.25">
      <c r="B1596" s="2"/>
      <c r="C1596" s="2"/>
      <c r="D1596" s="2"/>
    </row>
    <row r="1597" spans="2:4" x14ac:dyDescent="0.25">
      <c r="B1597" s="2"/>
      <c r="C1597" s="2"/>
      <c r="D1597" s="2"/>
    </row>
    <row r="1598" spans="2:4" x14ac:dyDescent="0.25">
      <c r="B1598" s="2"/>
      <c r="C1598" s="2"/>
      <c r="D1598" s="2"/>
    </row>
    <row r="1599" spans="2:4" x14ac:dyDescent="0.25">
      <c r="B1599" s="2"/>
      <c r="C1599" s="2"/>
      <c r="D1599" s="2"/>
    </row>
    <row r="1600" spans="2:4" x14ac:dyDescent="0.25">
      <c r="B1600" s="2"/>
      <c r="C1600" s="2"/>
      <c r="D1600" s="2"/>
    </row>
    <row r="1601" spans="2:4" x14ac:dyDescent="0.25">
      <c r="B1601" s="2"/>
      <c r="C1601" s="2"/>
      <c r="D1601" s="2"/>
    </row>
    <row r="1602" spans="2:4" x14ac:dyDescent="0.25">
      <c r="B1602" s="2"/>
      <c r="C1602" s="2"/>
      <c r="D1602" s="2"/>
    </row>
    <row r="1603" spans="2:4" x14ac:dyDescent="0.25">
      <c r="B1603" s="2"/>
      <c r="C1603" s="2"/>
      <c r="D1603" s="2"/>
    </row>
    <row r="1604" spans="2:4" x14ac:dyDescent="0.25">
      <c r="B1604" s="2"/>
      <c r="C1604" s="2"/>
      <c r="D1604" s="2"/>
    </row>
    <row r="1605" spans="2:4" x14ac:dyDescent="0.25">
      <c r="B1605" s="2"/>
      <c r="C1605" s="2"/>
      <c r="D1605" s="2"/>
    </row>
    <row r="1606" spans="2:4" x14ac:dyDescent="0.25">
      <c r="B1606" s="2"/>
      <c r="C1606" s="2"/>
      <c r="D1606" s="2"/>
    </row>
    <row r="1607" spans="2:4" x14ac:dyDescent="0.25">
      <c r="B1607" s="2"/>
      <c r="C1607" s="2"/>
      <c r="D1607" s="2"/>
    </row>
    <row r="1608" spans="2:4" x14ac:dyDescent="0.25">
      <c r="B1608" s="2"/>
      <c r="C1608" s="2"/>
      <c r="D1608" s="2"/>
    </row>
    <row r="1609" spans="2:4" x14ac:dyDescent="0.25">
      <c r="B1609" s="2"/>
      <c r="C1609" s="2"/>
      <c r="D1609" s="2"/>
    </row>
    <row r="1610" spans="2:4" x14ac:dyDescent="0.25">
      <c r="B1610" s="2"/>
      <c r="C1610" s="2"/>
      <c r="D1610" s="2"/>
    </row>
    <row r="1611" spans="2:4" x14ac:dyDescent="0.25">
      <c r="B1611" s="2"/>
      <c r="C1611" s="2"/>
      <c r="D1611" s="2"/>
    </row>
    <row r="1612" spans="2:4" x14ac:dyDescent="0.25">
      <c r="B1612" s="2"/>
      <c r="C1612" s="2"/>
      <c r="D1612" s="2"/>
    </row>
    <row r="1613" spans="2:4" x14ac:dyDescent="0.25">
      <c r="B1613" s="2"/>
      <c r="C1613" s="2"/>
      <c r="D1613" s="2"/>
    </row>
    <row r="1614" spans="2:4" x14ac:dyDescent="0.25">
      <c r="B1614" s="2"/>
      <c r="C1614" s="2"/>
      <c r="D1614" s="2"/>
    </row>
    <row r="1615" spans="2:4" x14ac:dyDescent="0.25">
      <c r="B1615" s="2"/>
      <c r="C1615" s="2"/>
      <c r="D1615" s="2"/>
    </row>
    <row r="1616" spans="2:4" x14ac:dyDescent="0.25">
      <c r="B1616" s="2"/>
      <c r="C1616" s="2"/>
      <c r="D1616" s="2"/>
    </row>
    <row r="1617" spans="2:4" x14ac:dyDescent="0.25">
      <c r="B1617" s="2"/>
      <c r="C1617" s="2"/>
      <c r="D1617" s="2"/>
    </row>
    <row r="1618" spans="2:4" x14ac:dyDescent="0.25">
      <c r="B1618" s="2"/>
      <c r="C1618" s="2"/>
      <c r="D1618" s="2"/>
    </row>
    <row r="1619" spans="2:4" x14ac:dyDescent="0.25">
      <c r="B1619" s="2"/>
      <c r="C1619" s="2"/>
      <c r="D1619" s="2"/>
    </row>
    <row r="1620" spans="2:4" x14ac:dyDescent="0.25">
      <c r="B1620" s="2"/>
      <c r="C1620" s="2"/>
      <c r="D1620" s="2"/>
    </row>
    <row r="1621" spans="2:4" x14ac:dyDescent="0.25">
      <c r="B1621" s="2"/>
      <c r="C1621" s="2"/>
      <c r="D1621" s="2"/>
    </row>
    <row r="1622" spans="2:4" x14ac:dyDescent="0.25">
      <c r="B1622" s="2"/>
      <c r="C1622" s="2"/>
      <c r="D1622" s="2"/>
    </row>
    <row r="1623" spans="2:4" x14ac:dyDescent="0.25">
      <c r="B1623" s="2"/>
      <c r="C1623" s="2"/>
      <c r="D1623" s="2"/>
    </row>
    <row r="1624" spans="2:4" x14ac:dyDescent="0.25">
      <c r="B1624" s="2"/>
      <c r="C1624" s="2"/>
      <c r="D1624" s="2"/>
    </row>
    <row r="1625" spans="2:4" x14ac:dyDescent="0.25">
      <c r="B1625" s="2"/>
      <c r="C1625" s="2"/>
      <c r="D1625" s="2"/>
    </row>
    <row r="1626" spans="2:4" x14ac:dyDescent="0.25">
      <c r="B1626" s="2"/>
      <c r="C1626" s="2"/>
      <c r="D1626" s="2"/>
    </row>
    <row r="1627" spans="2:4" x14ac:dyDescent="0.25">
      <c r="B1627" s="2"/>
      <c r="C1627" s="2"/>
      <c r="D1627" s="2"/>
    </row>
    <row r="1628" spans="2:4" x14ac:dyDescent="0.25">
      <c r="B1628" s="2"/>
      <c r="C1628" s="2"/>
      <c r="D1628" s="2"/>
    </row>
    <row r="1629" spans="2:4" x14ac:dyDescent="0.25">
      <c r="B1629" s="2"/>
      <c r="C1629" s="2"/>
      <c r="D1629" s="2"/>
    </row>
    <row r="1630" spans="2:4" x14ac:dyDescent="0.25">
      <c r="B1630" s="2"/>
      <c r="C1630" s="2"/>
      <c r="D1630" s="2"/>
    </row>
    <row r="1631" spans="2:4" x14ac:dyDescent="0.25">
      <c r="B1631" s="2"/>
      <c r="C1631" s="2"/>
      <c r="D1631" s="2"/>
    </row>
    <row r="1632" spans="2:4" x14ac:dyDescent="0.25">
      <c r="B1632" s="2"/>
      <c r="C1632" s="2"/>
      <c r="D1632" s="2"/>
    </row>
    <row r="1633" spans="2:4" x14ac:dyDescent="0.25">
      <c r="B1633" s="2"/>
      <c r="C1633" s="2"/>
      <c r="D1633" s="2"/>
    </row>
    <row r="1634" spans="2:4" x14ac:dyDescent="0.25">
      <c r="B1634" s="2"/>
      <c r="C1634" s="2"/>
      <c r="D1634" s="2"/>
    </row>
    <row r="1635" spans="2:4" x14ac:dyDescent="0.25">
      <c r="B1635" s="2"/>
      <c r="C1635" s="2"/>
      <c r="D1635" s="2"/>
    </row>
    <row r="1636" spans="2:4" x14ac:dyDescent="0.25">
      <c r="B1636" s="2"/>
      <c r="C1636" s="2"/>
      <c r="D1636" s="2"/>
    </row>
    <row r="1637" spans="2:4" x14ac:dyDescent="0.25">
      <c r="B1637" s="2"/>
      <c r="C1637" s="2"/>
      <c r="D1637" s="2"/>
    </row>
    <row r="1638" spans="2:4" x14ac:dyDescent="0.25">
      <c r="B1638" s="2"/>
      <c r="C1638" s="2"/>
      <c r="D1638" s="2"/>
    </row>
    <row r="1639" spans="2:4" x14ac:dyDescent="0.25">
      <c r="B1639" s="2"/>
      <c r="C1639" s="2"/>
      <c r="D1639" s="2"/>
    </row>
    <row r="1640" spans="2:4" x14ac:dyDescent="0.25">
      <c r="B1640" s="2"/>
      <c r="C1640" s="2"/>
      <c r="D1640" s="2"/>
    </row>
    <row r="1641" spans="2:4" x14ac:dyDescent="0.25">
      <c r="B1641" s="2"/>
      <c r="C1641" s="2"/>
      <c r="D1641" s="2"/>
    </row>
    <row r="1642" spans="2:4" x14ac:dyDescent="0.25">
      <c r="B1642" s="2"/>
      <c r="C1642" s="2"/>
      <c r="D1642" s="2"/>
    </row>
    <row r="1643" spans="2:4" x14ac:dyDescent="0.25">
      <c r="B1643" s="2"/>
      <c r="C1643" s="2"/>
      <c r="D1643" s="2"/>
    </row>
    <row r="1644" spans="2:4" x14ac:dyDescent="0.25">
      <c r="B1644" s="2"/>
      <c r="C1644" s="2"/>
      <c r="D1644" s="2"/>
    </row>
    <row r="1645" spans="2:4" x14ac:dyDescent="0.25">
      <c r="B1645" s="2"/>
      <c r="C1645" s="2"/>
      <c r="D1645" s="2"/>
    </row>
    <row r="1646" spans="2:4" x14ac:dyDescent="0.25">
      <c r="B1646" s="2"/>
      <c r="C1646" s="2"/>
      <c r="D1646" s="2"/>
    </row>
    <row r="1647" spans="2:4" x14ac:dyDescent="0.25">
      <c r="B1647" s="2"/>
      <c r="C1647" s="2"/>
      <c r="D1647" s="2"/>
    </row>
    <row r="1648" spans="2:4" x14ac:dyDescent="0.25">
      <c r="B1648" s="2"/>
      <c r="C1648" s="2"/>
      <c r="D1648" s="2"/>
    </row>
    <row r="1649" spans="2:4" x14ac:dyDescent="0.25">
      <c r="B1649" s="2"/>
      <c r="C1649" s="2"/>
      <c r="D1649" s="2"/>
    </row>
    <row r="1650" spans="2:4" x14ac:dyDescent="0.25">
      <c r="B1650" s="2"/>
      <c r="C1650" s="2"/>
      <c r="D1650" s="2"/>
    </row>
    <row r="1651" spans="2:4" x14ac:dyDescent="0.25">
      <c r="B1651" s="2"/>
      <c r="C1651" s="2"/>
      <c r="D1651" s="2"/>
    </row>
    <row r="1652" spans="2:4" x14ac:dyDescent="0.25">
      <c r="B1652" s="2"/>
      <c r="C1652" s="2"/>
      <c r="D1652" s="2"/>
    </row>
    <row r="1653" spans="2:4" x14ac:dyDescent="0.25">
      <c r="B1653" s="2"/>
      <c r="C1653" s="2"/>
      <c r="D1653" s="2"/>
    </row>
    <row r="1654" spans="2:4" x14ac:dyDescent="0.25">
      <c r="B1654" s="2"/>
      <c r="C1654" s="2"/>
      <c r="D1654" s="2"/>
    </row>
    <row r="1655" spans="2:4" x14ac:dyDescent="0.25">
      <c r="B1655" s="2"/>
      <c r="C1655" s="2"/>
      <c r="D1655" s="2"/>
    </row>
    <row r="1656" spans="2:4" x14ac:dyDescent="0.25">
      <c r="B1656" s="2"/>
      <c r="C1656" s="2"/>
      <c r="D1656" s="2"/>
    </row>
    <row r="1657" spans="2:4" x14ac:dyDescent="0.25">
      <c r="B1657" s="2"/>
      <c r="C1657" s="2"/>
      <c r="D1657" s="2"/>
    </row>
    <row r="1658" spans="2:4" x14ac:dyDescent="0.25">
      <c r="B1658" s="2"/>
      <c r="C1658" s="2"/>
      <c r="D1658" s="2"/>
    </row>
    <row r="1659" spans="2:4" x14ac:dyDescent="0.25">
      <c r="B1659" s="2"/>
      <c r="C1659" s="2"/>
      <c r="D1659" s="2"/>
    </row>
    <row r="1660" spans="2:4" x14ac:dyDescent="0.25">
      <c r="B1660" s="2"/>
      <c r="C1660" s="2"/>
      <c r="D1660" s="2"/>
    </row>
    <row r="1661" spans="2:4" x14ac:dyDescent="0.25">
      <c r="B1661" s="2"/>
      <c r="C1661" s="2"/>
      <c r="D1661" s="2"/>
    </row>
    <row r="1662" spans="2:4" x14ac:dyDescent="0.25">
      <c r="B1662" s="2"/>
      <c r="C1662" s="2"/>
      <c r="D1662" s="2"/>
    </row>
    <row r="1663" spans="2:4" x14ac:dyDescent="0.25">
      <c r="B1663" s="2"/>
      <c r="C1663" s="2"/>
      <c r="D1663" s="2"/>
    </row>
    <row r="1664" spans="2:4" x14ac:dyDescent="0.25">
      <c r="B1664" s="2"/>
      <c r="C1664" s="2"/>
      <c r="D1664" s="2"/>
    </row>
    <row r="1665" spans="2:4" x14ac:dyDescent="0.25">
      <c r="B1665" s="2"/>
      <c r="C1665" s="2"/>
      <c r="D1665" s="2"/>
    </row>
    <row r="1666" spans="2:4" x14ac:dyDescent="0.25">
      <c r="B1666" s="2"/>
      <c r="C1666" s="2"/>
      <c r="D1666" s="2"/>
    </row>
    <row r="1667" spans="2:4" x14ac:dyDescent="0.25">
      <c r="B1667" s="2"/>
      <c r="C1667" s="2"/>
      <c r="D1667" s="2"/>
    </row>
    <row r="1668" spans="2:4" x14ac:dyDescent="0.25">
      <c r="B1668" s="2"/>
      <c r="C1668" s="2"/>
      <c r="D1668" s="2"/>
    </row>
    <row r="1669" spans="2:4" x14ac:dyDescent="0.25">
      <c r="B1669" s="2"/>
      <c r="C1669" s="2"/>
      <c r="D1669" s="2"/>
    </row>
    <row r="1670" spans="2:4" x14ac:dyDescent="0.25">
      <c r="B1670" s="2"/>
      <c r="C1670" s="2"/>
      <c r="D1670" s="2"/>
    </row>
    <row r="1671" spans="2:4" x14ac:dyDescent="0.25">
      <c r="B1671" s="2"/>
      <c r="C1671" s="2"/>
      <c r="D1671" s="2"/>
    </row>
    <row r="1672" spans="2:4" x14ac:dyDescent="0.25">
      <c r="B1672" s="2"/>
      <c r="C1672" s="2"/>
      <c r="D1672" s="2"/>
    </row>
    <row r="1673" spans="2:4" x14ac:dyDescent="0.25">
      <c r="B1673" s="2"/>
      <c r="C1673" s="2"/>
      <c r="D1673" s="2"/>
    </row>
    <row r="1674" spans="2:4" x14ac:dyDescent="0.25">
      <c r="B1674" s="2"/>
      <c r="C1674" s="2"/>
      <c r="D1674" s="2"/>
    </row>
    <row r="1675" spans="2:4" x14ac:dyDescent="0.25">
      <c r="B1675" s="2"/>
      <c r="C1675" s="2"/>
      <c r="D1675" s="2"/>
    </row>
    <row r="1676" spans="2:4" x14ac:dyDescent="0.25">
      <c r="B1676" s="2"/>
      <c r="C1676" s="2"/>
      <c r="D1676" s="2"/>
    </row>
    <row r="1677" spans="2:4" x14ac:dyDescent="0.25">
      <c r="B1677" s="2"/>
      <c r="C1677" s="2"/>
      <c r="D1677" s="2"/>
    </row>
    <row r="1678" spans="2:4" x14ac:dyDescent="0.25">
      <c r="B1678" s="2"/>
      <c r="C1678" s="2"/>
      <c r="D1678" s="2"/>
    </row>
    <row r="1679" spans="2:4" x14ac:dyDescent="0.25">
      <c r="B1679" s="2"/>
      <c r="C1679" s="2"/>
      <c r="D1679" s="2"/>
    </row>
    <row r="1680" spans="2:4" x14ac:dyDescent="0.25">
      <c r="B1680" s="2"/>
      <c r="C1680" s="2"/>
      <c r="D1680" s="2"/>
    </row>
    <row r="1681" spans="2:4" x14ac:dyDescent="0.25">
      <c r="B1681" s="2"/>
      <c r="C1681" s="2"/>
      <c r="D1681" s="2"/>
    </row>
    <row r="1682" spans="2:4" x14ac:dyDescent="0.25">
      <c r="B1682" s="2"/>
      <c r="C1682" s="2"/>
      <c r="D1682" s="2"/>
    </row>
    <row r="1683" spans="2:4" x14ac:dyDescent="0.25">
      <c r="B1683" s="2"/>
      <c r="C1683" s="2"/>
      <c r="D1683" s="2"/>
    </row>
    <row r="1684" spans="2:4" x14ac:dyDescent="0.25">
      <c r="B1684" s="2"/>
      <c r="C1684" s="2"/>
      <c r="D1684" s="2"/>
    </row>
    <row r="1685" spans="2:4" x14ac:dyDescent="0.25">
      <c r="B1685" s="2"/>
      <c r="C1685" s="2"/>
      <c r="D1685" s="2"/>
    </row>
    <row r="1686" spans="2:4" x14ac:dyDescent="0.25">
      <c r="B1686" s="2"/>
      <c r="C1686" s="2"/>
      <c r="D1686" s="2"/>
    </row>
    <row r="1687" spans="2:4" x14ac:dyDescent="0.25">
      <c r="B1687" s="2"/>
      <c r="C1687" s="2"/>
      <c r="D1687" s="2"/>
    </row>
    <row r="1688" spans="2:4" x14ac:dyDescent="0.25">
      <c r="B1688" s="2"/>
      <c r="C1688" s="2"/>
      <c r="D1688" s="2"/>
    </row>
    <row r="1689" spans="2:4" x14ac:dyDescent="0.25">
      <c r="B1689" s="2"/>
      <c r="C1689" s="2"/>
      <c r="D1689" s="2"/>
    </row>
    <row r="1690" spans="2:4" x14ac:dyDescent="0.25">
      <c r="B1690" s="2"/>
      <c r="C1690" s="2"/>
      <c r="D1690" s="2"/>
    </row>
    <row r="1691" spans="2:4" x14ac:dyDescent="0.25">
      <c r="B1691" s="2"/>
      <c r="C1691" s="2"/>
      <c r="D1691" s="2"/>
    </row>
    <row r="1692" spans="2:4" x14ac:dyDescent="0.25">
      <c r="B1692" s="2"/>
      <c r="C1692" s="2"/>
      <c r="D1692" s="2"/>
    </row>
    <row r="1693" spans="2:4" x14ac:dyDescent="0.25">
      <c r="B1693" s="2"/>
      <c r="C1693" s="2"/>
      <c r="D1693" s="2"/>
    </row>
    <row r="1694" spans="2:4" x14ac:dyDescent="0.25">
      <c r="B1694" s="2"/>
      <c r="C1694" s="2"/>
      <c r="D1694" s="2"/>
    </row>
    <row r="1695" spans="2:4" x14ac:dyDescent="0.25">
      <c r="B1695" s="2"/>
      <c r="C1695" s="2"/>
      <c r="D1695" s="2"/>
    </row>
    <row r="1696" spans="2:4" x14ac:dyDescent="0.25">
      <c r="B1696" s="2"/>
      <c r="C1696" s="2"/>
      <c r="D1696" s="2"/>
    </row>
    <row r="1697" spans="2:4" x14ac:dyDescent="0.25">
      <c r="B1697" s="2"/>
      <c r="C1697" s="2"/>
      <c r="D1697" s="2"/>
    </row>
    <row r="1698" spans="2:4" x14ac:dyDescent="0.25">
      <c r="B1698" s="2"/>
      <c r="C1698" s="2"/>
      <c r="D1698" s="2"/>
    </row>
    <row r="1699" spans="2:4" x14ac:dyDescent="0.25">
      <c r="B1699" s="2"/>
      <c r="C1699" s="2"/>
      <c r="D1699" s="2"/>
    </row>
    <row r="1700" spans="2:4" x14ac:dyDescent="0.25">
      <c r="B1700" s="2"/>
      <c r="C1700" s="2"/>
      <c r="D1700" s="2"/>
    </row>
    <row r="1701" spans="2:4" x14ac:dyDescent="0.25">
      <c r="B1701" s="2"/>
      <c r="C1701" s="2"/>
      <c r="D1701" s="2"/>
    </row>
    <row r="1702" spans="2:4" x14ac:dyDescent="0.25">
      <c r="B1702" s="2"/>
      <c r="C1702" s="2"/>
      <c r="D1702" s="2"/>
    </row>
    <row r="1703" spans="2:4" x14ac:dyDescent="0.25">
      <c r="B1703" s="2"/>
      <c r="C1703" s="2"/>
      <c r="D1703" s="2"/>
    </row>
    <row r="1704" spans="2:4" x14ac:dyDescent="0.25">
      <c r="B1704" s="2"/>
      <c r="C1704" s="2"/>
      <c r="D1704" s="2"/>
    </row>
    <row r="1705" spans="2:4" x14ac:dyDescent="0.25">
      <c r="B1705" s="2"/>
      <c r="C1705" s="2"/>
      <c r="D1705" s="2"/>
    </row>
    <row r="1706" spans="2:4" x14ac:dyDescent="0.25">
      <c r="B1706" s="2"/>
      <c r="C1706" s="2"/>
      <c r="D1706" s="2"/>
    </row>
    <row r="1707" spans="2:4" x14ac:dyDescent="0.25">
      <c r="B1707" s="2"/>
      <c r="C1707" s="2"/>
      <c r="D1707" s="2"/>
    </row>
    <row r="1708" spans="2:4" x14ac:dyDescent="0.25">
      <c r="B1708" s="2"/>
      <c r="C1708" s="2"/>
      <c r="D1708" s="2"/>
    </row>
    <row r="1709" spans="2:4" x14ac:dyDescent="0.25">
      <c r="B1709" s="2"/>
      <c r="C1709" s="2"/>
      <c r="D1709" s="2"/>
    </row>
    <row r="1710" spans="2:4" x14ac:dyDescent="0.25">
      <c r="B1710" s="2"/>
      <c r="C1710" s="2"/>
      <c r="D1710" s="2"/>
    </row>
    <row r="1711" spans="2:4" x14ac:dyDescent="0.25">
      <c r="B1711" s="2"/>
      <c r="C1711" s="2"/>
      <c r="D1711" s="2"/>
    </row>
    <row r="1712" spans="2:4" x14ac:dyDescent="0.25">
      <c r="B1712" s="2"/>
      <c r="C1712" s="2"/>
      <c r="D1712" s="2"/>
    </row>
    <row r="1713" spans="2:4" x14ac:dyDescent="0.25">
      <c r="B1713" s="2"/>
      <c r="C1713" s="2"/>
      <c r="D1713" s="2"/>
    </row>
    <row r="1714" spans="2:4" x14ac:dyDescent="0.25">
      <c r="B1714" s="2"/>
      <c r="C1714" s="2"/>
      <c r="D1714" s="2"/>
    </row>
    <row r="1715" spans="2:4" x14ac:dyDescent="0.25">
      <c r="B1715" s="2"/>
      <c r="C1715" s="2"/>
      <c r="D1715" s="2"/>
    </row>
    <row r="1716" spans="2:4" x14ac:dyDescent="0.25">
      <c r="B1716" s="2"/>
      <c r="C1716" s="2"/>
      <c r="D1716" s="2"/>
    </row>
    <row r="1717" spans="2:4" x14ac:dyDescent="0.25">
      <c r="B1717" s="2"/>
      <c r="C1717" s="2"/>
      <c r="D1717" s="2"/>
    </row>
    <row r="1718" spans="2:4" x14ac:dyDescent="0.25">
      <c r="B1718" s="2"/>
      <c r="C1718" s="2"/>
      <c r="D1718" s="2"/>
    </row>
    <row r="1719" spans="2:4" x14ac:dyDescent="0.25">
      <c r="B1719" s="2"/>
      <c r="C1719" s="2"/>
      <c r="D1719" s="2"/>
    </row>
    <row r="1720" spans="2:4" x14ac:dyDescent="0.25">
      <c r="B1720" s="2"/>
      <c r="C1720" s="2"/>
      <c r="D1720" s="2"/>
    </row>
    <row r="1721" spans="2:4" x14ac:dyDescent="0.25">
      <c r="B1721" s="2"/>
      <c r="C1721" s="2"/>
      <c r="D1721" s="2"/>
    </row>
    <row r="1722" spans="2:4" x14ac:dyDescent="0.25">
      <c r="B1722" s="2"/>
      <c r="C1722" s="2"/>
      <c r="D1722" s="2"/>
    </row>
    <row r="1723" spans="2:4" x14ac:dyDescent="0.25">
      <c r="B1723" s="2"/>
      <c r="C1723" s="2"/>
      <c r="D1723" s="2"/>
    </row>
    <row r="1724" spans="2:4" x14ac:dyDescent="0.25">
      <c r="B1724" s="2"/>
      <c r="C1724" s="2"/>
      <c r="D1724" s="2"/>
    </row>
    <row r="1725" spans="2:4" x14ac:dyDescent="0.25">
      <c r="B1725" s="2"/>
      <c r="C1725" s="2"/>
      <c r="D1725" s="2"/>
    </row>
    <row r="1726" spans="2:4" x14ac:dyDescent="0.25">
      <c r="B1726" s="2"/>
      <c r="C1726" s="2"/>
      <c r="D1726" s="2"/>
    </row>
    <row r="1727" spans="2:4" x14ac:dyDescent="0.25">
      <c r="B1727" s="2"/>
      <c r="C1727" s="2"/>
      <c r="D1727" s="2"/>
    </row>
    <row r="1728" spans="2:4" x14ac:dyDescent="0.25">
      <c r="B1728" s="2"/>
      <c r="C1728" s="2"/>
      <c r="D1728" s="2"/>
    </row>
    <row r="1729" spans="2:4" x14ac:dyDescent="0.25">
      <c r="B1729" s="2"/>
      <c r="C1729" s="2"/>
      <c r="D1729" s="2"/>
    </row>
    <row r="1730" spans="2:4" x14ac:dyDescent="0.25">
      <c r="B1730" s="2"/>
      <c r="C1730" s="2"/>
      <c r="D1730" s="2"/>
    </row>
    <row r="1731" spans="2:4" x14ac:dyDescent="0.25">
      <c r="B1731" s="2"/>
      <c r="C1731" s="2"/>
      <c r="D1731" s="2"/>
    </row>
    <row r="1732" spans="2:4" x14ac:dyDescent="0.25">
      <c r="B1732" s="2"/>
      <c r="C1732" s="2"/>
      <c r="D1732" s="2"/>
    </row>
    <row r="1733" spans="2:4" x14ac:dyDescent="0.25">
      <c r="B1733" s="2"/>
      <c r="C1733" s="2"/>
      <c r="D1733" s="2"/>
    </row>
    <row r="1734" spans="2:4" x14ac:dyDescent="0.25">
      <c r="B1734" s="2"/>
      <c r="C1734" s="2"/>
      <c r="D1734" s="2"/>
    </row>
    <row r="1735" spans="2:4" x14ac:dyDescent="0.25">
      <c r="B1735" s="2"/>
      <c r="C1735" s="2"/>
      <c r="D1735" s="2"/>
    </row>
    <row r="1736" spans="2:4" x14ac:dyDescent="0.25">
      <c r="B1736" s="2"/>
      <c r="C1736" s="2"/>
      <c r="D1736" s="2"/>
    </row>
    <row r="1737" spans="2:4" x14ac:dyDescent="0.25">
      <c r="B1737" s="2"/>
      <c r="C1737" s="2"/>
      <c r="D1737" s="2"/>
    </row>
    <row r="1738" spans="2:4" x14ac:dyDescent="0.25">
      <c r="B1738" s="2"/>
      <c r="C1738" s="2"/>
      <c r="D1738" s="2"/>
    </row>
    <row r="1739" spans="2:4" x14ac:dyDescent="0.25">
      <c r="B1739" s="2"/>
      <c r="C1739" s="2"/>
      <c r="D1739" s="2"/>
    </row>
    <row r="1740" spans="2:4" x14ac:dyDescent="0.25">
      <c r="B1740" s="2"/>
      <c r="C1740" s="2"/>
      <c r="D1740" s="2"/>
    </row>
    <row r="1741" spans="2:4" x14ac:dyDescent="0.25">
      <c r="B1741" s="2"/>
      <c r="C1741" s="2"/>
      <c r="D1741" s="2"/>
    </row>
    <row r="1742" spans="2:4" x14ac:dyDescent="0.25">
      <c r="B1742" s="2"/>
      <c r="C1742" s="2"/>
      <c r="D1742" s="2"/>
    </row>
    <row r="1743" spans="2:4" x14ac:dyDescent="0.25">
      <c r="B1743" s="2"/>
      <c r="C1743" s="2"/>
      <c r="D1743" s="2"/>
    </row>
    <row r="1744" spans="2:4" x14ac:dyDescent="0.25">
      <c r="B1744" s="2"/>
      <c r="C1744" s="2"/>
      <c r="D1744" s="2"/>
    </row>
    <row r="1745" spans="2:4" x14ac:dyDescent="0.25">
      <c r="B1745" s="2"/>
      <c r="C1745" s="2"/>
      <c r="D1745" s="2"/>
    </row>
    <row r="1746" spans="2:4" x14ac:dyDescent="0.25">
      <c r="B1746" s="2"/>
      <c r="C1746" s="2"/>
      <c r="D1746" s="2"/>
    </row>
    <row r="1747" spans="2:4" x14ac:dyDescent="0.25">
      <c r="B1747" s="2"/>
      <c r="C1747" s="2"/>
      <c r="D1747" s="2"/>
    </row>
    <row r="1748" spans="2:4" x14ac:dyDescent="0.25">
      <c r="B1748" s="2"/>
      <c r="C1748" s="2"/>
      <c r="D1748" s="2"/>
    </row>
    <row r="1749" spans="2:4" x14ac:dyDescent="0.25">
      <c r="B1749" s="2"/>
      <c r="C1749" s="2"/>
      <c r="D1749" s="2"/>
    </row>
    <row r="1750" spans="2:4" x14ac:dyDescent="0.25">
      <c r="B1750" s="2"/>
      <c r="C1750" s="2"/>
      <c r="D1750" s="2"/>
    </row>
    <row r="1751" spans="2:4" x14ac:dyDescent="0.25">
      <c r="B1751" s="2"/>
      <c r="C1751" s="2"/>
      <c r="D1751" s="2"/>
    </row>
    <row r="1752" spans="2:4" x14ac:dyDescent="0.25">
      <c r="B1752" s="2"/>
      <c r="C1752" s="2"/>
      <c r="D1752" s="2"/>
    </row>
    <row r="1753" spans="2:4" x14ac:dyDescent="0.25">
      <c r="B1753" s="2"/>
      <c r="C1753" s="2"/>
      <c r="D1753" s="2"/>
    </row>
    <row r="1754" spans="2:4" x14ac:dyDescent="0.25">
      <c r="B1754" s="2"/>
      <c r="C1754" s="2"/>
      <c r="D1754" s="2"/>
    </row>
    <row r="1755" spans="2:4" x14ac:dyDescent="0.25">
      <c r="B1755" s="2"/>
      <c r="C1755" s="2"/>
      <c r="D1755" s="2"/>
    </row>
    <row r="1756" spans="2:4" x14ac:dyDescent="0.25">
      <c r="B1756" s="2"/>
      <c r="C1756" s="2"/>
      <c r="D1756" s="2"/>
    </row>
    <row r="1757" spans="2:4" x14ac:dyDescent="0.25">
      <c r="B1757" s="2"/>
      <c r="C1757" s="2"/>
      <c r="D1757" s="2"/>
    </row>
    <row r="1758" spans="2:4" x14ac:dyDescent="0.25">
      <c r="B1758" s="2"/>
      <c r="C1758" s="2"/>
      <c r="D1758" s="2"/>
    </row>
    <row r="1759" spans="2:4" x14ac:dyDescent="0.25">
      <c r="B1759" s="2"/>
      <c r="C1759" s="2"/>
      <c r="D1759" s="2"/>
    </row>
    <row r="1760" spans="2:4" x14ac:dyDescent="0.25">
      <c r="B1760" s="2"/>
      <c r="C1760" s="2"/>
      <c r="D1760" s="2"/>
    </row>
    <row r="1761" spans="2:4" x14ac:dyDescent="0.25">
      <c r="B1761" s="2"/>
      <c r="C1761" s="2"/>
      <c r="D1761" s="2"/>
    </row>
    <row r="1762" spans="2:4" x14ac:dyDescent="0.25">
      <c r="B1762" s="2"/>
      <c r="C1762" s="2"/>
      <c r="D1762" s="2"/>
    </row>
    <row r="1763" spans="2:4" x14ac:dyDescent="0.25">
      <c r="B1763" s="2"/>
      <c r="C1763" s="2"/>
      <c r="D1763" s="2"/>
    </row>
    <row r="1764" spans="2:4" x14ac:dyDescent="0.25">
      <c r="B1764" s="2"/>
      <c r="C1764" s="2"/>
      <c r="D1764" s="2"/>
    </row>
    <row r="1765" spans="2:4" x14ac:dyDescent="0.25">
      <c r="B1765" s="2"/>
      <c r="C1765" s="2"/>
      <c r="D1765" s="2"/>
    </row>
    <row r="1766" spans="2:4" x14ac:dyDescent="0.25">
      <c r="B1766" s="2"/>
      <c r="C1766" s="2"/>
      <c r="D1766" s="2"/>
    </row>
    <row r="1767" spans="2:4" x14ac:dyDescent="0.25">
      <c r="B1767" s="2"/>
      <c r="C1767" s="2"/>
      <c r="D1767" s="2"/>
    </row>
    <row r="1768" spans="2:4" x14ac:dyDescent="0.25">
      <c r="B1768" s="2"/>
      <c r="C1768" s="2"/>
      <c r="D1768" s="2"/>
    </row>
    <row r="1769" spans="2:4" x14ac:dyDescent="0.25">
      <c r="B1769" s="2"/>
      <c r="C1769" s="2"/>
      <c r="D1769" s="2"/>
    </row>
    <row r="1770" spans="2:4" x14ac:dyDescent="0.25">
      <c r="B1770" s="2"/>
      <c r="C1770" s="2"/>
      <c r="D1770" s="2"/>
    </row>
    <row r="1771" spans="2:4" x14ac:dyDescent="0.25">
      <c r="B1771" s="2"/>
      <c r="C1771" s="2"/>
      <c r="D1771" s="2"/>
    </row>
    <row r="1772" spans="2:4" x14ac:dyDescent="0.25">
      <c r="B1772" s="2"/>
      <c r="C1772" s="2"/>
      <c r="D1772" s="2"/>
    </row>
    <row r="1773" spans="2:4" x14ac:dyDescent="0.25">
      <c r="B1773" s="2"/>
      <c r="C1773" s="2"/>
      <c r="D1773" s="2"/>
    </row>
    <row r="1774" spans="2:4" x14ac:dyDescent="0.25">
      <c r="B1774" s="2"/>
      <c r="C1774" s="2"/>
      <c r="D1774" s="2"/>
    </row>
    <row r="1775" spans="2:4" x14ac:dyDescent="0.25">
      <c r="B1775" s="2"/>
      <c r="C1775" s="2"/>
      <c r="D1775" s="2"/>
    </row>
    <row r="1776" spans="2:4" x14ac:dyDescent="0.25">
      <c r="B1776" s="2"/>
      <c r="C1776" s="2"/>
      <c r="D1776" s="2"/>
    </row>
    <row r="1777" spans="2:4" x14ac:dyDescent="0.25">
      <c r="B1777" s="2"/>
      <c r="C1777" s="2"/>
      <c r="D1777" s="2"/>
    </row>
    <row r="1778" spans="2:4" x14ac:dyDescent="0.25">
      <c r="B1778" s="2"/>
      <c r="C1778" s="2"/>
      <c r="D1778" s="2"/>
    </row>
    <row r="1779" spans="2:4" x14ac:dyDescent="0.25">
      <c r="B1779" s="2"/>
      <c r="C1779" s="2"/>
      <c r="D1779" s="2"/>
    </row>
    <row r="1780" spans="2:4" x14ac:dyDescent="0.25">
      <c r="B1780" s="2"/>
      <c r="C1780" s="2"/>
      <c r="D1780" s="2"/>
    </row>
    <row r="1781" spans="2:4" x14ac:dyDescent="0.25">
      <c r="B1781" s="2"/>
      <c r="C1781" s="2"/>
      <c r="D1781" s="2"/>
    </row>
    <row r="1782" spans="2:4" x14ac:dyDescent="0.25">
      <c r="B1782" s="2"/>
      <c r="C1782" s="2"/>
      <c r="D1782" s="2"/>
    </row>
    <row r="1783" spans="2:4" x14ac:dyDescent="0.25">
      <c r="B1783" s="2"/>
      <c r="C1783" s="2"/>
      <c r="D1783" s="2"/>
    </row>
    <row r="1784" spans="2:4" x14ac:dyDescent="0.25">
      <c r="B1784" s="2"/>
      <c r="C1784" s="2"/>
      <c r="D1784" s="2"/>
    </row>
    <row r="1785" spans="2:4" x14ac:dyDescent="0.25">
      <c r="B1785" s="2"/>
      <c r="C1785" s="2"/>
      <c r="D1785" s="2"/>
    </row>
    <row r="1786" spans="2:4" x14ac:dyDescent="0.25">
      <c r="B1786" s="2"/>
      <c r="C1786" s="2"/>
      <c r="D1786" s="2"/>
    </row>
    <row r="1787" spans="2:4" x14ac:dyDescent="0.25">
      <c r="B1787" s="2"/>
      <c r="C1787" s="2"/>
      <c r="D1787" s="2"/>
    </row>
    <row r="1788" spans="2:4" x14ac:dyDescent="0.25">
      <c r="B1788" s="2"/>
      <c r="C1788" s="2"/>
      <c r="D1788" s="2"/>
    </row>
    <row r="1789" spans="2:4" x14ac:dyDescent="0.25">
      <c r="B1789" s="2"/>
      <c r="C1789" s="2"/>
      <c r="D1789" s="2"/>
    </row>
    <row r="1790" spans="2:4" x14ac:dyDescent="0.25">
      <c r="B1790" s="2"/>
      <c r="C1790" s="2"/>
      <c r="D1790" s="2"/>
    </row>
    <row r="1791" spans="2:4" x14ac:dyDescent="0.25">
      <c r="B1791" s="2"/>
      <c r="C1791" s="2"/>
      <c r="D1791" s="2"/>
    </row>
    <row r="1792" spans="2:4" x14ac:dyDescent="0.25">
      <c r="B1792" s="2"/>
      <c r="C1792" s="2"/>
      <c r="D1792" s="2"/>
    </row>
    <row r="1793" spans="2:4" x14ac:dyDescent="0.25">
      <c r="B1793" s="2"/>
      <c r="C1793" s="2"/>
      <c r="D1793" s="2"/>
    </row>
    <row r="1794" spans="2:4" x14ac:dyDescent="0.25">
      <c r="B1794" s="2"/>
      <c r="C1794" s="2"/>
      <c r="D1794" s="2"/>
    </row>
    <row r="1795" spans="2:4" x14ac:dyDescent="0.25">
      <c r="B1795" s="2"/>
      <c r="C1795" s="2"/>
      <c r="D1795" s="2"/>
    </row>
    <row r="1796" spans="2:4" x14ac:dyDescent="0.25">
      <c r="B1796" s="2"/>
      <c r="C1796" s="2"/>
      <c r="D1796" s="2"/>
    </row>
    <row r="1797" spans="2:4" x14ac:dyDescent="0.25">
      <c r="B1797" s="2"/>
      <c r="C1797" s="2"/>
      <c r="D1797" s="2"/>
    </row>
    <row r="1798" spans="2:4" x14ac:dyDescent="0.25">
      <c r="B1798" s="2"/>
      <c r="C1798" s="2"/>
      <c r="D1798" s="2"/>
    </row>
    <row r="1799" spans="2:4" x14ac:dyDescent="0.25">
      <c r="B1799" s="2"/>
      <c r="C1799" s="2"/>
      <c r="D1799" s="2"/>
    </row>
    <row r="1800" spans="2:4" x14ac:dyDescent="0.25">
      <c r="B1800" s="2"/>
      <c r="C1800" s="2"/>
      <c r="D1800" s="2"/>
    </row>
    <row r="1801" spans="2:4" x14ac:dyDescent="0.25">
      <c r="B1801" s="2"/>
      <c r="C1801" s="2"/>
      <c r="D1801" s="2"/>
    </row>
    <row r="1802" spans="2:4" x14ac:dyDescent="0.25">
      <c r="B1802" s="2"/>
      <c r="C1802" s="2"/>
      <c r="D1802" s="2"/>
    </row>
    <row r="1803" spans="2:4" x14ac:dyDescent="0.25">
      <c r="B1803" s="2"/>
      <c r="C1803" s="2"/>
      <c r="D1803" s="2"/>
    </row>
    <row r="1804" spans="2:4" x14ac:dyDescent="0.25">
      <c r="B1804" s="2"/>
      <c r="C1804" s="2"/>
      <c r="D1804" s="2"/>
    </row>
    <row r="1805" spans="2:4" x14ac:dyDescent="0.25">
      <c r="B1805" s="2"/>
      <c r="C1805" s="2"/>
      <c r="D1805" s="2"/>
    </row>
    <row r="1806" spans="2:4" x14ac:dyDescent="0.25">
      <c r="B1806" s="2"/>
      <c r="C1806" s="2"/>
      <c r="D1806" s="2"/>
    </row>
    <row r="1807" spans="2:4" x14ac:dyDescent="0.25">
      <c r="B1807" s="2"/>
      <c r="C1807" s="2"/>
      <c r="D1807" s="2"/>
    </row>
    <row r="1808" spans="2:4" x14ac:dyDescent="0.25">
      <c r="B1808" s="2"/>
      <c r="C1808" s="2"/>
      <c r="D1808" s="2"/>
    </row>
    <row r="1809" spans="2:4" x14ac:dyDescent="0.25">
      <c r="B1809" s="2"/>
      <c r="C1809" s="2"/>
      <c r="D1809" s="2"/>
    </row>
    <row r="1810" spans="2:4" x14ac:dyDescent="0.25">
      <c r="B1810" s="2"/>
      <c r="C1810" s="2"/>
      <c r="D1810" s="2"/>
    </row>
    <row r="1811" spans="2:4" x14ac:dyDescent="0.25">
      <c r="B1811" s="2"/>
      <c r="C1811" s="2"/>
      <c r="D1811" s="2"/>
    </row>
    <row r="1812" spans="2:4" x14ac:dyDescent="0.25">
      <c r="B1812" s="2"/>
      <c r="C1812" s="2"/>
      <c r="D1812" s="2"/>
    </row>
    <row r="1813" spans="2:4" x14ac:dyDescent="0.25">
      <c r="B1813" s="2"/>
      <c r="C1813" s="2"/>
      <c r="D1813" s="2"/>
    </row>
    <row r="1814" spans="2:4" x14ac:dyDescent="0.25">
      <c r="B1814" s="2"/>
      <c r="C1814" s="2"/>
      <c r="D1814" s="2"/>
    </row>
    <row r="1815" spans="2:4" x14ac:dyDescent="0.25">
      <c r="B1815" s="2"/>
      <c r="C1815" s="2"/>
      <c r="D1815" s="2"/>
    </row>
    <row r="1816" spans="2:4" x14ac:dyDescent="0.25">
      <c r="B1816" s="2"/>
      <c r="C1816" s="2"/>
      <c r="D1816" s="2"/>
    </row>
    <row r="1817" spans="2:4" x14ac:dyDescent="0.25">
      <c r="B1817" s="2"/>
      <c r="C1817" s="2"/>
      <c r="D1817" s="2"/>
    </row>
    <row r="1818" spans="2:4" x14ac:dyDescent="0.25">
      <c r="B1818" s="2"/>
      <c r="C1818" s="2"/>
      <c r="D1818" s="2"/>
    </row>
    <row r="1819" spans="2:4" x14ac:dyDescent="0.25">
      <c r="B1819" s="2"/>
      <c r="C1819" s="2"/>
      <c r="D1819" s="2"/>
    </row>
    <row r="1820" spans="2:4" x14ac:dyDescent="0.25">
      <c r="B1820" s="2"/>
      <c r="C1820" s="2"/>
      <c r="D1820" s="2"/>
    </row>
    <row r="1821" spans="2:4" x14ac:dyDescent="0.25">
      <c r="B1821" s="2"/>
      <c r="C1821" s="2"/>
      <c r="D1821" s="2"/>
    </row>
    <row r="1822" spans="2:4" x14ac:dyDescent="0.25">
      <c r="B1822" s="2"/>
      <c r="C1822" s="2"/>
      <c r="D1822" s="2"/>
    </row>
    <row r="1823" spans="2:4" x14ac:dyDescent="0.25">
      <c r="B1823" s="2"/>
      <c r="C1823" s="2"/>
      <c r="D1823" s="2"/>
    </row>
    <row r="1824" spans="2:4" x14ac:dyDescent="0.25">
      <c r="B1824" s="2"/>
      <c r="C1824" s="2"/>
      <c r="D1824" s="2"/>
    </row>
    <row r="1825" spans="2:4" x14ac:dyDescent="0.25">
      <c r="B1825" s="2"/>
      <c r="C1825" s="2"/>
      <c r="D1825" s="2"/>
    </row>
    <row r="1826" spans="2:4" x14ac:dyDescent="0.25">
      <c r="B1826" s="2"/>
      <c r="C1826" s="2"/>
      <c r="D1826" s="2"/>
    </row>
    <row r="1827" spans="2:4" x14ac:dyDescent="0.25">
      <c r="B1827" s="2"/>
      <c r="C1827" s="2"/>
      <c r="D1827" s="2"/>
    </row>
    <row r="1828" spans="2:4" x14ac:dyDescent="0.25">
      <c r="B1828" s="2"/>
      <c r="C1828" s="2"/>
      <c r="D1828" s="2"/>
    </row>
    <row r="1829" spans="2:4" x14ac:dyDescent="0.25">
      <c r="B1829" s="2"/>
      <c r="C1829" s="2"/>
      <c r="D1829" s="2"/>
    </row>
    <row r="1830" spans="2:4" x14ac:dyDescent="0.25">
      <c r="B1830" s="2"/>
      <c r="C1830" s="2"/>
      <c r="D1830" s="2"/>
    </row>
    <row r="1831" spans="2:4" x14ac:dyDescent="0.25">
      <c r="B1831" s="2"/>
      <c r="C1831" s="2"/>
      <c r="D1831" s="2"/>
    </row>
    <row r="1832" spans="2:4" x14ac:dyDescent="0.25">
      <c r="B1832" s="2"/>
      <c r="C1832" s="2"/>
      <c r="D1832" s="2"/>
    </row>
    <row r="1833" spans="2:4" x14ac:dyDescent="0.25">
      <c r="B1833" s="2"/>
      <c r="C1833" s="2"/>
      <c r="D1833" s="2"/>
    </row>
    <row r="1834" spans="2:4" x14ac:dyDescent="0.25">
      <c r="B1834" s="2"/>
      <c r="C1834" s="2"/>
      <c r="D1834" s="2"/>
    </row>
    <row r="1835" spans="2:4" x14ac:dyDescent="0.25">
      <c r="B1835" s="2"/>
      <c r="C1835" s="2"/>
      <c r="D1835" s="2"/>
    </row>
    <row r="1836" spans="2:4" x14ac:dyDescent="0.25">
      <c r="B1836" s="2"/>
      <c r="C1836" s="2"/>
      <c r="D1836" s="2"/>
    </row>
    <row r="1837" spans="2:4" x14ac:dyDescent="0.25">
      <c r="B1837" s="2"/>
      <c r="C1837" s="2"/>
      <c r="D1837" s="2"/>
    </row>
    <row r="1838" spans="2:4" x14ac:dyDescent="0.25">
      <c r="B1838" s="2"/>
      <c r="C1838" s="2"/>
      <c r="D1838" s="2"/>
    </row>
    <row r="1839" spans="2:4" x14ac:dyDescent="0.25">
      <c r="B1839" s="2"/>
      <c r="C1839" s="2"/>
      <c r="D1839" s="2"/>
    </row>
    <row r="1840" spans="2:4" x14ac:dyDescent="0.25">
      <c r="B1840" s="2"/>
      <c r="C1840" s="2"/>
      <c r="D1840" s="2"/>
    </row>
    <row r="1841" spans="2:4" x14ac:dyDescent="0.25">
      <c r="B1841" s="2"/>
      <c r="C1841" s="2"/>
      <c r="D1841" s="2"/>
    </row>
    <row r="1842" spans="2:4" x14ac:dyDescent="0.25">
      <c r="B1842" s="2"/>
      <c r="C1842" s="2"/>
      <c r="D1842" s="2"/>
    </row>
    <row r="1843" spans="2:4" x14ac:dyDescent="0.25">
      <c r="B1843" s="2"/>
      <c r="C1843" s="2"/>
      <c r="D1843" s="2"/>
    </row>
    <row r="1844" spans="2:4" x14ac:dyDescent="0.25">
      <c r="B1844" s="2"/>
      <c r="C1844" s="2"/>
      <c r="D1844" s="2"/>
    </row>
    <row r="1845" spans="2:4" x14ac:dyDescent="0.25">
      <c r="B1845" s="2"/>
      <c r="C1845" s="2"/>
      <c r="D1845" s="2"/>
    </row>
    <row r="1846" spans="2:4" x14ac:dyDescent="0.25">
      <c r="B1846" s="2"/>
      <c r="C1846" s="2"/>
      <c r="D1846" s="2"/>
    </row>
    <row r="1847" spans="2:4" x14ac:dyDescent="0.25">
      <c r="B1847" s="2"/>
      <c r="C1847" s="2"/>
      <c r="D1847" s="2"/>
    </row>
    <row r="1848" spans="2:4" x14ac:dyDescent="0.25">
      <c r="B1848" s="2"/>
      <c r="C1848" s="2"/>
      <c r="D1848" s="2"/>
    </row>
    <row r="1849" spans="2:4" x14ac:dyDescent="0.25">
      <c r="B1849" s="2"/>
      <c r="C1849" s="2"/>
      <c r="D1849" s="2"/>
    </row>
    <row r="1850" spans="2:4" x14ac:dyDescent="0.25">
      <c r="B1850" s="2"/>
      <c r="C1850" s="2"/>
      <c r="D1850" s="2"/>
    </row>
    <row r="1851" spans="2:4" x14ac:dyDescent="0.25">
      <c r="B1851" s="2"/>
      <c r="C1851" s="2"/>
      <c r="D1851" s="2"/>
    </row>
    <row r="1852" spans="2:4" x14ac:dyDescent="0.25">
      <c r="B1852" s="2"/>
      <c r="C1852" s="2"/>
      <c r="D1852" s="2"/>
    </row>
    <row r="1853" spans="2:4" x14ac:dyDescent="0.25">
      <c r="B1853" s="2"/>
      <c r="C1853" s="2"/>
      <c r="D1853" s="2"/>
    </row>
    <row r="1854" spans="2:4" x14ac:dyDescent="0.25">
      <c r="B1854" s="2"/>
      <c r="C1854" s="2"/>
      <c r="D1854" s="2"/>
    </row>
    <row r="1855" spans="2:4" x14ac:dyDescent="0.25">
      <c r="B1855" s="2"/>
      <c r="C1855" s="2"/>
      <c r="D1855" s="2"/>
    </row>
    <row r="1856" spans="2:4" x14ac:dyDescent="0.25">
      <c r="B1856" s="2"/>
      <c r="C1856" s="2"/>
      <c r="D1856" s="2"/>
    </row>
    <row r="1857" spans="2:4" x14ac:dyDescent="0.25">
      <c r="B1857" s="2"/>
      <c r="C1857" s="2"/>
      <c r="D1857" s="2"/>
    </row>
    <row r="1858" spans="2:4" x14ac:dyDescent="0.25">
      <c r="B1858" s="2"/>
      <c r="C1858" s="2"/>
      <c r="D1858" s="2"/>
    </row>
    <row r="1859" spans="2:4" x14ac:dyDescent="0.25">
      <c r="B1859" s="2"/>
      <c r="C1859" s="2"/>
      <c r="D1859" s="2"/>
    </row>
    <row r="1860" spans="2:4" x14ac:dyDescent="0.25">
      <c r="B1860" s="2"/>
      <c r="C1860" s="2"/>
      <c r="D1860" s="2"/>
    </row>
    <row r="1861" spans="2:4" x14ac:dyDescent="0.25">
      <c r="B1861" s="2"/>
      <c r="C1861" s="2"/>
      <c r="D1861" s="2"/>
    </row>
    <row r="1862" spans="2:4" x14ac:dyDescent="0.25">
      <c r="B1862" s="2"/>
      <c r="C1862" s="2"/>
      <c r="D1862" s="2"/>
    </row>
    <row r="1863" spans="2:4" x14ac:dyDescent="0.25">
      <c r="B1863" s="2"/>
      <c r="C1863" s="2"/>
      <c r="D1863" s="2"/>
    </row>
    <row r="1864" spans="2:4" x14ac:dyDescent="0.25">
      <c r="B1864" s="2"/>
      <c r="C1864" s="2"/>
      <c r="D1864" s="2"/>
    </row>
    <row r="1865" spans="2:4" x14ac:dyDescent="0.25">
      <c r="B1865" s="2"/>
      <c r="C1865" s="2"/>
      <c r="D1865" s="2"/>
    </row>
    <row r="1866" spans="2:4" x14ac:dyDescent="0.25">
      <c r="B1866" s="2"/>
      <c r="C1866" s="2"/>
      <c r="D1866" s="2"/>
    </row>
    <row r="1867" spans="2:4" x14ac:dyDescent="0.25">
      <c r="B1867" s="2"/>
      <c r="C1867" s="2"/>
      <c r="D1867" s="2"/>
    </row>
    <row r="1868" spans="2:4" x14ac:dyDescent="0.25">
      <c r="B1868" s="2"/>
      <c r="C1868" s="2"/>
      <c r="D1868" s="2"/>
    </row>
    <row r="1869" spans="2:4" x14ac:dyDescent="0.25">
      <c r="B1869" s="2"/>
      <c r="C1869" s="2"/>
      <c r="D1869" s="2"/>
    </row>
    <row r="1870" spans="2:4" x14ac:dyDescent="0.25">
      <c r="B1870" s="2"/>
      <c r="C1870" s="2"/>
      <c r="D1870" s="2"/>
    </row>
    <row r="1871" spans="2:4" x14ac:dyDescent="0.25">
      <c r="B1871" s="2"/>
      <c r="C1871" s="2"/>
      <c r="D1871" s="2"/>
    </row>
    <row r="1872" spans="2:4" x14ac:dyDescent="0.25">
      <c r="B1872" s="2"/>
      <c r="C1872" s="2"/>
      <c r="D1872" s="2"/>
    </row>
    <row r="1873" spans="2:4" x14ac:dyDescent="0.25">
      <c r="B1873" s="2"/>
      <c r="C1873" s="2"/>
      <c r="D1873" s="2"/>
    </row>
    <row r="1874" spans="2:4" x14ac:dyDescent="0.25">
      <c r="B1874" s="2"/>
      <c r="C1874" s="2"/>
      <c r="D1874" s="2"/>
    </row>
    <row r="1875" spans="2:4" x14ac:dyDescent="0.25">
      <c r="B1875" s="2"/>
      <c r="C1875" s="2"/>
      <c r="D1875" s="2"/>
    </row>
    <row r="1876" spans="2:4" x14ac:dyDescent="0.25">
      <c r="B1876" s="2"/>
      <c r="C1876" s="2"/>
      <c r="D1876" s="2"/>
    </row>
    <row r="1877" spans="2:4" x14ac:dyDescent="0.25">
      <c r="B1877" s="2"/>
      <c r="C1877" s="2"/>
      <c r="D1877" s="2"/>
    </row>
    <row r="1878" spans="2:4" x14ac:dyDescent="0.25">
      <c r="B1878" s="2"/>
      <c r="C1878" s="2"/>
      <c r="D1878" s="2"/>
    </row>
    <row r="1879" spans="2:4" x14ac:dyDescent="0.25">
      <c r="B1879" s="2"/>
      <c r="C1879" s="2"/>
      <c r="D1879" s="2"/>
    </row>
    <row r="1880" spans="2:4" x14ac:dyDescent="0.25">
      <c r="B1880" s="2"/>
      <c r="C1880" s="2"/>
      <c r="D1880" s="2"/>
    </row>
    <row r="1881" spans="2:4" x14ac:dyDescent="0.25">
      <c r="B1881" s="2"/>
      <c r="C1881" s="2"/>
      <c r="D1881" s="2"/>
    </row>
    <row r="1882" spans="2:4" x14ac:dyDescent="0.25">
      <c r="B1882" s="2"/>
      <c r="C1882" s="2"/>
      <c r="D1882" s="2"/>
    </row>
    <row r="1883" spans="2:4" x14ac:dyDescent="0.25">
      <c r="B1883" s="2"/>
      <c r="C1883" s="2"/>
      <c r="D1883" s="2"/>
    </row>
    <row r="1884" spans="2:4" x14ac:dyDescent="0.25">
      <c r="B1884" s="2"/>
      <c r="C1884" s="2"/>
      <c r="D1884" s="2"/>
    </row>
    <row r="1885" spans="2:4" x14ac:dyDescent="0.25">
      <c r="B1885" s="2"/>
      <c r="C1885" s="2"/>
      <c r="D1885" s="2"/>
    </row>
    <row r="1886" spans="2:4" x14ac:dyDescent="0.25">
      <c r="B1886" s="2"/>
      <c r="C1886" s="2"/>
      <c r="D1886" s="2"/>
    </row>
    <row r="1887" spans="2:4" x14ac:dyDescent="0.25">
      <c r="B1887" s="2"/>
      <c r="C1887" s="2"/>
      <c r="D1887" s="2"/>
    </row>
    <row r="1888" spans="2:4" x14ac:dyDescent="0.25">
      <c r="B1888" s="2"/>
      <c r="C1888" s="2"/>
      <c r="D1888" s="2"/>
    </row>
    <row r="1889" spans="2:4" x14ac:dyDescent="0.25">
      <c r="B1889" s="2"/>
      <c r="C1889" s="2"/>
      <c r="D1889" s="2"/>
    </row>
    <row r="1890" spans="2:4" x14ac:dyDescent="0.25">
      <c r="B1890" s="2"/>
      <c r="C1890" s="2"/>
      <c r="D1890" s="2"/>
    </row>
    <row r="1891" spans="2:4" x14ac:dyDescent="0.25">
      <c r="B1891" s="2"/>
      <c r="C1891" s="2"/>
      <c r="D1891" s="2"/>
    </row>
    <row r="1892" spans="2:4" x14ac:dyDescent="0.25">
      <c r="B1892" s="2"/>
      <c r="C1892" s="2"/>
      <c r="D1892" s="2"/>
    </row>
    <row r="1893" spans="2:4" x14ac:dyDescent="0.25">
      <c r="B1893" s="2"/>
      <c r="C1893" s="2"/>
      <c r="D1893" s="2"/>
    </row>
    <row r="1894" spans="2:4" x14ac:dyDescent="0.25">
      <c r="B1894" s="2"/>
      <c r="C1894" s="2"/>
      <c r="D1894" s="2"/>
    </row>
    <row r="1895" spans="2:4" x14ac:dyDescent="0.25">
      <c r="B1895" s="2"/>
      <c r="C1895" s="2"/>
      <c r="D1895" s="2"/>
    </row>
    <row r="1896" spans="2:4" x14ac:dyDescent="0.25">
      <c r="B1896" s="2"/>
      <c r="C1896" s="2"/>
      <c r="D1896" s="2"/>
    </row>
    <row r="1897" spans="2:4" x14ac:dyDescent="0.25">
      <c r="B1897" s="2"/>
      <c r="C1897" s="2"/>
      <c r="D1897" s="2"/>
    </row>
    <row r="1898" spans="2:4" x14ac:dyDescent="0.25">
      <c r="B1898" s="2"/>
      <c r="C1898" s="2"/>
      <c r="D1898" s="2"/>
    </row>
    <row r="1899" spans="2:4" x14ac:dyDescent="0.25">
      <c r="B1899" s="2"/>
      <c r="C1899" s="2"/>
      <c r="D1899" s="2"/>
    </row>
    <row r="1900" spans="2:4" x14ac:dyDescent="0.25">
      <c r="B1900" s="2"/>
      <c r="C1900" s="2"/>
      <c r="D1900" s="2"/>
    </row>
    <row r="1901" spans="2:4" x14ac:dyDescent="0.25">
      <c r="B1901" s="2"/>
      <c r="C1901" s="2"/>
      <c r="D1901" s="2"/>
    </row>
    <row r="1902" spans="2:4" x14ac:dyDescent="0.25">
      <c r="B1902" s="2"/>
      <c r="C1902" s="2"/>
      <c r="D1902" s="2"/>
    </row>
    <row r="1903" spans="2:4" x14ac:dyDescent="0.25">
      <c r="B1903" s="2"/>
      <c r="C1903" s="2"/>
      <c r="D1903" s="2"/>
    </row>
    <row r="1904" spans="2:4" x14ac:dyDescent="0.25">
      <c r="B1904" s="2"/>
      <c r="C1904" s="2"/>
      <c r="D1904" s="2"/>
    </row>
    <row r="1905" spans="2:4" x14ac:dyDescent="0.25">
      <c r="B1905" s="2"/>
      <c r="C1905" s="2"/>
      <c r="D1905" s="2"/>
    </row>
    <row r="1906" spans="2:4" x14ac:dyDescent="0.25">
      <c r="B1906" s="2"/>
      <c r="C1906" s="2"/>
      <c r="D1906" s="2"/>
    </row>
    <row r="1907" spans="2:4" x14ac:dyDescent="0.25">
      <c r="B1907" s="2"/>
      <c r="C1907" s="2"/>
      <c r="D1907" s="2"/>
    </row>
    <row r="1908" spans="2:4" x14ac:dyDescent="0.25">
      <c r="B1908" s="2"/>
      <c r="C1908" s="2"/>
      <c r="D1908" s="2"/>
    </row>
    <row r="1909" spans="2:4" x14ac:dyDescent="0.25">
      <c r="B1909" s="2"/>
      <c r="C1909" s="2"/>
      <c r="D1909" s="2"/>
    </row>
    <row r="1910" spans="2:4" x14ac:dyDescent="0.25">
      <c r="B1910" s="2"/>
      <c r="C1910" s="2"/>
      <c r="D1910" s="2"/>
    </row>
    <row r="1911" spans="2:4" x14ac:dyDescent="0.25">
      <c r="B1911" s="2"/>
      <c r="C1911" s="2"/>
      <c r="D1911" s="2"/>
    </row>
    <row r="1912" spans="2:4" x14ac:dyDescent="0.25">
      <c r="B1912" s="2"/>
      <c r="C1912" s="2"/>
      <c r="D1912" s="2"/>
    </row>
    <row r="1913" spans="2:4" x14ac:dyDescent="0.25">
      <c r="B1913" s="2"/>
      <c r="C1913" s="2"/>
      <c r="D1913" s="2"/>
    </row>
    <row r="1914" spans="2:4" x14ac:dyDescent="0.25">
      <c r="B1914" s="2"/>
      <c r="C1914" s="2"/>
      <c r="D1914" s="2"/>
    </row>
    <row r="1915" spans="2:4" x14ac:dyDescent="0.25">
      <c r="B1915" s="2"/>
      <c r="C1915" s="2"/>
      <c r="D1915" s="2"/>
    </row>
    <row r="1916" spans="2:4" x14ac:dyDescent="0.25">
      <c r="B1916" s="2"/>
      <c r="C1916" s="2"/>
      <c r="D1916" s="2"/>
    </row>
    <row r="1917" spans="2:4" x14ac:dyDescent="0.25">
      <c r="B1917" s="2"/>
      <c r="C1917" s="2"/>
      <c r="D1917" s="2"/>
    </row>
    <row r="1918" spans="2:4" x14ac:dyDescent="0.25">
      <c r="B1918" s="2"/>
      <c r="C1918" s="2"/>
      <c r="D1918" s="2"/>
    </row>
    <row r="1919" spans="2:4" x14ac:dyDescent="0.25">
      <c r="B1919" s="2"/>
      <c r="C1919" s="2"/>
      <c r="D1919" s="2"/>
    </row>
    <row r="1920" spans="2:4" x14ac:dyDescent="0.25">
      <c r="B1920" s="2"/>
      <c r="C1920" s="2"/>
      <c r="D1920" s="2"/>
    </row>
    <row r="1921" spans="2:4" x14ac:dyDescent="0.25">
      <c r="B1921" s="2"/>
      <c r="C1921" s="2"/>
      <c r="D1921" s="2"/>
    </row>
    <row r="1922" spans="2:4" x14ac:dyDescent="0.25">
      <c r="B1922" s="2"/>
      <c r="C1922" s="2"/>
      <c r="D1922" s="2"/>
    </row>
    <row r="1923" spans="2:4" x14ac:dyDescent="0.25">
      <c r="B1923" s="2"/>
      <c r="C1923" s="2"/>
      <c r="D1923" s="2"/>
    </row>
    <row r="1924" spans="2:4" x14ac:dyDescent="0.25">
      <c r="B1924" s="2"/>
      <c r="C1924" s="2"/>
      <c r="D1924" s="2"/>
    </row>
    <row r="1925" spans="2:4" x14ac:dyDescent="0.25">
      <c r="B1925" s="2"/>
      <c r="C1925" s="2"/>
      <c r="D1925" s="2"/>
    </row>
    <row r="1926" spans="2:4" x14ac:dyDescent="0.25">
      <c r="B1926" s="2"/>
      <c r="C1926" s="2"/>
      <c r="D1926" s="2"/>
    </row>
    <row r="1927" spans="2:4" x14ac:dyDescent="0.25">
      <c r="B1927" s="2"/>
      <c r="C1927" s="2"/>
      <c r="D1927" s="2"/>
    </row>
    <row r="1928" spans="2:4" x14ac:dyDescent="0.25">
      <c r="B1928" s="2"/>
      <c r="C1928" s="2"/>
      <c r="D1928" s="2"/>
    </row>
    <row r="1929" spans="2:4" x14ac:dyDescent="0.25">
      <c r="B1929" s="2"/>
      <c r="C1929" s="2"/>
      <c r="D1929" s="2"/>
    </row>
    <row r="1930" spans="2:4" x14ac:dyDescent="0.25">
      <c r="B1930" s="2"/>
      <c r="C1930" s="2"/>
      <c r="D1930" s="2"/>
    </row>
    <row r="1931" spans="2:4" x14ac:dyDescent="0.25">
      <c r="B1931" s="2"/>
      <c r="C1931" s="2"/>
      <c r="D1931" s="2"/>
    </row>
    <row r="1932" spans="2:4" x14ac:dyDescent="0.25">
      <c r="B1932" s="2"/>
      <c r="C1932" s="2"/>
      <c r="D1932" s="2"/>
    </row>
    <row r="1933" spans="2:4" x14ac:dyDescent="0.25">
      <c r="B1933" s="2"/>
      <c r="C1933" s="2"/>
      <c r="D1933" s="2"/>
    </row>
    <row r="1934" spans="2:4" x14ac:dyDescent="0.25">
      <c r="B1934" s="2"/>
      <c r="C1934" s="2"/>
      <c r="D1934" s="2"/>
    </row>
    <row r="1935" spans="2:4" x14ac:dyDescent="0.25">
      <c r="B1935" s="2"/>
      <c r="C1935" s="2"/>
      <c r="D1935" s="2"/>
    </row>
    <row r="1936" spans="2:4" x14ac:dyDescent="0.25">
      <c r="B1936" s="2"/>
      <c r="C1936" s="2"/>
      <c r="D1936" s="2"/>
    </row>
    <row r="1937" spans="2:4" x14ac:dyDescent="0.25">
      <c r="B1937" s="2"/>
      <c r="C1937" s="2"/>
      <c r="D1937" s="2"/>
    </row>
    <row r="1938" spans="2:4" x14ac:dyDescent="0.25">
      <c r="B1938" s="2"/>
      <c r="C1938" s="2"/>
      <c r="D1938" s="2"/>
    </row>
    <row r="1939" spans="2:4" x14ac:dyDescent="0.25">
      <c r="B1939" s="2"/>
      <c r="C1939" s="2"/>
      <c r="D1939" s="2"/>
    </row>
    <row r="1940" spans="2:4" x14ac:dyDescent="0.25">
      <c r="B1940" s="2"/>
      <c r="C1940" s="2"/>
      <c r="D1940" s="2"/>
    </row>
    <row r="1941" spans="2:4" x14ac:dyDescent="0.25">
      <c r="B1941" s="2"/>
      <c r="C1941" s="2"/>
      <c r="D1941" s="2"/>
    </row>
    <row r="1942" spans="2:4" x14ac:dyDescent="0.25">
      <c r="B1942" s="2"/>
      <c r="C1942" s="2"/>
      <c r="D1942" s="2"/>
    </row>
    <row r="1943" spans="2:4" x14ac:dyDescent="0.25">
      <c r="B1943" s="2"/>
      <c r="C1943" s="2"/>
      <c r="D1943" s="2"/>
    </row>
    <row r="1944" spans="2:4" x14ac:dyDescent="0.25">
      <c r="B1944" s="2"/>
      <c r="C1944" s="2"/>
      <c r="D1944" s="2"/>
    </row>
    <row r="1945" spans="2:4" x14ac:dyDescent="0.25">
      <c r="B1945" s="2"/>
      <c r="C1945" s="2"/>
      <c r="D1945" s="2"/>
    </row>
    <row r="1946" spans="2:4" x14ac:dyDescent="0.25">
      <c r="B1946" s="2"/>
      <c r="C1946" s="2"/>
      <c r="D1946" s="2"/>
    </row>
    <row r="1947" spans="2:4" x14ac:dyDescent="0.25">
      <c r="B1947" s="2"/>
      <c r="C1947" s="2"/>
      <c r="D1947" s="2"/>
    </row>
    <row r="1948" spans="2:4" x14ac:dyDescent="0.25">
      <c r="B1948" s="2"/>
      <c r="C1948" s="2"/>
      <c r="D1948" s="2"/>
    </row>
    <row r="1949" spans="2:4" x14ac:dyDescent="0.25">
      <c r="B1949" s="2"/>
      <c r="C1949" s="2"/>
      <c r="D1949" s="2"/>
    </row>
    <row r="1950" spans="2:4" x14ac:dyDescent="0.25">
      <c r="B1950" s="2"/>
      <c r="C1950" s="2"/>
      <c r="D1950" s="2"/>
    </row>
    <row r="1951" spans="2:4" x14ac:dyDescent="0.25">
      <c r="B1951" s="2"/>
      <c r="C1951" s="2"/>
      <c r="D1951" s="2"/>
    </row>
    <row r="1952" spans="2:4" x14ac:dyDescent="0.25">
      <c r="B1952" s="2"/>
      <c r="C1952" s="2"/>
      <c r="D1952" s="2"/>
    </row>
    <row r="1953" spans="2:4" x14ac:dyDescent="0.25">
      <c r="B1953" s="2"/>
      <c r="C1953" s="2"/>
      <c r="D1953" s="2"/>
    </row>
    <row r="1954" spans="2:4" x14ac:dyDescent="0.25">
      <c r="B1954" s="2"/>
      <c r="C1954" s="2"/>
      <c r="D1954" s="2"/>
    </row>
    <row r="1955" spans="2:4" x14ac:dyDescent="0.25">
      <c r="B1955" s="2"/>
      <c r="C1955" s="2"/>
      <c r="D1955" s="2"/>
    </row>
    <row r="1956" spans="2:4" x14ac:dyDescent="0.25">
      <c r="B1956" s="2"/>
      <c r="C1956" s="2"/>
      <c r="D1956" s="2"/>
    </row>
    <row r="1957" spans="2:4" x14ac:dyDescent="0.25">
      <c r="B1957" s="2"/>
      <c r="C1957" s="2"/>
      <c r="D1957" s="2"/>
    </row>
    <row r="1958" spans="2:4" x14ac:dyDescent="0.25">
      <c r="B1958" s="2"/>
      <c r="C1958" s="2"/>
      <c r="D1958" s="2"/>
    </row>
    <row r="1959" spans="2:4" x14ac:dyDescent="0.25">
      <c r="B1959" s="2"/>
      <c r="C1959" s="2"/>
      <c r="D1959" s="2"/>
    </row>
    <row r="1960" spans="2:4" x14ac:dyDescent="0.25">
      <c r="B1960" s="2"/>
      <c r="C1960" s="2"/>
      <c r="D1960" s="2"/>
    </row>
    <row r="1961" spans="2:4" x14ac:dyDescent="0.25">
      <c r="B1961" s="2"/>
      <c r="C1961" s="2"/>
      <c r="D1961" s="2"/>
    </row>
    <row r="1962" spans="2:4" x14ac:dyDescent="0.25">
      <c r="B1962" s="2"/>
      <c r="C1962" s="2"/>
      <c r="D1962" s="2"/>
    </row>
    <row r="1963" spans="2:4" x14ac:dyDescent="0.25">
      <c r="B1963" s="2"/>
      <c r="C1963" s="2"/>
      <c r="D1963" s="2"/>
    </row>
    <row r="1964" spans="2:4" x14ac:dyDescent="0.25">
      <c r="B1964" s="2"/>
      <c r="C1964" s="2"/>
      <c r="D1964" s="2"/>
    </row>
    <row r="1965" spans="2:4" x14ac:dyDescent="0.25">
      <c r="B1965" s="2"/>
      <c r="C1965" s="2"/>
      <c r="D1965" s="2"/>
    </row>
    <row r="1966" spans="2:4" x14ac:dyDescent="0.25">
      <c r="B1966" s="2"/>
      <c r="C1966" s="2"/>
      <c r="D1966" s="2"/>
    </row>
    <row r="1967" spans="2:4" x14ac:dyDescent="0.25">
      <c r="B1967" s="2"/>
      <c r="C1967" s="2"/>
      <c r="D1967" s="2"/>
    </row>
    <row r="1968" spans="2:4" x14ac:dyDescent="0.25">
      <c r="B1968" s="2"/>
      <c r="C1968" s="2"/>
      <c r="D1968" s="2"/>
    </row>
    <row r="1969" spans="2:4" x14ac:dyDescent="0.25">
      <c r="B1969" s="2"/>
      <c r="C1969" s="2"/>
      <c r="D1969" s="2"/>
    </row>
    <row r="1970" spans="2:4" x14ac:dyDescent="0.25">
      <c r="B1970" s="2"/>
      <c r="C1970" s="2"/>
      <c r="D1970" s="2"/>
    </row>
    <row r="1971" spans="2:4" x14ac:dyDescent="0.25">
      <c r="B1971" s="2"/>
      <c r="C1971" s="2"/>
      <c r="D1971" s="2"/>
    </row>
    <row r="1972" spans="2:4" x14ac:dyDescent="0.25">
      <c r="B1972" s="2"/>
      <c r="C1972" s="2"/>
      <c r="D1972" s="2"/>
    </row>
    <row r="1973" spans="2:4" x14ac:dyDescent="0.25">
      <c r="B1973" s="2"/>
      <c r="C1973" s="2"/>
      <c r="D1973" s="2"/>
    </row>
    <row r="1974" spans="2:4" x14ac:dyDescent="0.25">
      <c r="B1974" s="2"/>
      <c r="C1974" s="2"/>
      <c r="D1974" s="2"/>
    </row>
    <row r="1975" spans="2:4" x14ac:dyDescent="0.25">
      <c r="B1975" s="2"/>
      <c r="C1975" s="2"/>
      <c r="D1975" s="2"/>
    </row>
    <row r="1976" spans="2:4" x14ac:dyDescent="0.25">
      <c r="B1976" s="2"/>
      <c r="C1976" s="2"/>
      <c r="D1976" s="2"/>
    </row>
    <row r="1977" spans="2:4" x14ac:dyDescent="0.25">
      <c r="B1977" s="2"/>
      <c r="C1977" s="2"/>
      <c r="D1977" s="2"/>
    </row>
    <row r="1978" spans="2:4" x14ac:dyDescent="0.25">
      <c r="B1978" s="2"/>
      <c r="C1978" s="2"/>
      <c r="D1978" s="2"/>
    </row>
    <row r="1979" spans="2:4" x14ac:dyDescent="0.25">
      <c r="B1979" s="2"/>
      <c r="C1979" s="2"/>
      <c r="D1979" s="2"/>
    </row>
    <row r="1980" spans="2:4" x14ac:dyDescent="0.25">
      <c r="B1980" s="2"/>
      <c r="C1980" s="2"/>
      <c r="D1980" s="2"/>
    </row>
    <row r="1981" spans="2:4" x14ac:dyDescent="0.25">
      <c r="B1981" s="2"/>
      <c r="C1981" s="2"/>
      <c r="D1981" s="2"/>
    </row>
    <row r="1982" spans="2:4" x14ac:dyDescent="0.25">
      <c r="B1982" s="2"/>
      <c r="C1982" s="2"/>
      <c r="D1982" s="2"/>
    </row>
    <row r="1983" spans="2:4" x14ac:dyDescent="0.25">
      <c r="B1983" s="2"/>
      <c r="C1983" s="2"/>
      <c r="D1983" s="2"/>
    </row>
    <row r="1984" spans="2:4" x14ac:dyDescent="0.25">
      <c r="B1984" s="2"/>
      <c r="C1984" s="2"/>
      <c r="D1984" s="2"/>
    </row>
    <row r="1985" spans="2:4" x14ac:dyDescent="0.25">
      <c r="B1985" s="2"/>
      <c r="C1985" s="2"/>
      <c r="D1985" s="2"/>
    </row>
    <row r="1986" spans="2:4" x14ac:dyDescent="0.25">
      <c r="B1986" s="2"/>
      <c r="C1986" s="2"/>
      <c r="D1986" s="2"/>
    </row>
    <row r="1987" spans="2:4" x14ac:dyDescent="0.25">
      <c r="B1987" s="2"/>
      <c r="C1987" s="2"/>
      <c r="D1987" s="2"/>
    </row>
    <row r="1988" spans="2:4" x14ac:dyDescent="0.25">
      <c r="B1988" s="2"/>
      <c r="C1988" s="2"/>
      <c r="D1988" s="2"/>
    </row>
    <row r="1989" spans="2:4" x14ac:dyDescent="0.25">
      <c r="B1989" s="2"/>
      <c r="C1989" s="2"/>
      <c r="D1989" s="2"/>
    </row>
    <row r="1990" spans="2:4" x14ac:dyDescent="0.25">
      <c r="B1990" s="2"/>
      <c r="C1990" s="2"/>
      <c r="D1990" s="2"/>
    </row>
    <row r="1991" spans="2:4" x14ac:dyDescent="0.25">
      <c r="B1991" s="2"/>
      <c r="C1991" s="2"/>
      <c r="D1991" s="2"/>
    </row>
    <row r="1992" spans="2:4" x14ac:dyDescent="0.25">
      <c r="B1992" s="2"/>
      <c r="C1992" s="2"/>
      <c r="D1992" s="2"/>
    </row>
    <row r="1993" spans="2:4" x14ac:dyDescent="0.25">
      <c r="B1993" s="2"/>
      <c r="C1993" s="2"/>
      <c r="D1993" s="2"/>
    </row>
    <row r="1994" spans="2:4" x14ac:dyDescent="0.25">
      <c r="B1994" s="2"/>
      <c r="C1994" s="2"/>
      <c r="D1994" s="2"/>
    </row>
    <row r="1995" spans="2:4" x14ac:dyDescent="0.25">
      <c r="B1995" s="2"/>
      <c r="C1995" s="2"/>
      <c r="D1995" s="2"/>
    </row>
    <row r="1996" spans="2:4" x14ac:dyDescent="0.25">
      <c r="B1996" s="2"/>
      <c r="C1996" s="2"/>
      <c r="D1996" s="2"/>
    </row>
    <row r="1997" spans="2:4" x14ac:dyDescent="0.25">
      <c r="B1997" s="2"/>
      <c r="C1997" s="2"/>
      <c r="D1997" s="2"/>
    </row>
    <row r="1998" spans="2:4" x14ac:dyDescent="0.25">
      <c r="B1998" s="2"/>
      <c r="C1998" s="2"/>
      <c r="D1998" s="2"/>
    </row>
    <row r="1999" spans="2:4" x14ac:dyDescent="0.25">
      <c r="B1999" s="2"/>
      <c r="C1999" s="2"/>
      <c r="D1999" s="2"/>
    </row>
    <row r="2000" spans="2:4" x14ac:dyDescent="0.25">
      <c r="B2000" s="2"/>
      <c r="C2000" s="2"/>
      <c r="D2000" s="2"/>
    </row>
    <row r="2001" spans="2:4" x14ac:dyDescent="0.25">
      <c r="B2001" s="2"/>
      <c r="C2001" s="2"/>
      <c r="D2001" s="2"/>
    </row>
    <row r="2002" spans="2:4" x14ac:dyDescent="0.25">
      <c r="B2002" s="2"/>
      <c r="C2002" s="2"/>
      <c r="D2002" s="2"/>
    </row>
    <row r="2003" spans="2:4" x14ac:dyDescent="0.25">
      <c r="B2003" s="2"/>
      <c r="C2003" s="2"/>
      <c r="D2003" s="2"/>
    </row>
    <row r="2004" spans="2:4" x14ac:dyDescent="0.25">
      <c r="B2004" s="2"/>
      <c r="C2004" s="2"/>
      <c r="D2004" s="2"/>
    </row>
    <row r="2005" spans="2:4" x14ac:dyDescent="0.25">
      <c r="B2005" s="2"/>
      <c r="C2005" s="2"/>
      <c r="D2005" s="2"/>
    </row>
    <row r="2006" spans="2:4" x14ac:dyDescent="0.25">
      <c r="B2006" s="2"/>
      <c r="C2006" s="2"/>
      <c r="D2006" s="2"/>
    </row>
    <row r="2007" spans="2:4" x14ac:dyDescent="0.25">
      <c r="B2007" s="2"/>
      <c r="C2007" s="2"/>
      <c r="D2007" s="2"/>
    </row>
    <row r="2008" spans="2:4" x14ac:dyDescent="0.25">
      <c r="B2008" s="2"/>
      <c r="C2008" s="2"/>
      <c r="D2008" s="2"/>
    </row>
    <row r="2009" spans="2:4" x14ac:dyDescent="0.25">
      <c r="B2009" s="2"/>
      <c r="C2009" s="2"/>
      <c r="D2009" s="2"/>
    </row>
    <row r="2010" spans="2:4" x14ac:dyDescent="0.25">
      <c r="B2010" s="2"/>
      <c r="C2010" s="2"/>
      <c r="D2010" s="2"/>
    </row>
    <row r="2011" spans="2:4" x14ac:dyDescent="0.25">
      <c r="B2011" s="2"/>
      <c r="C2011" s="2"/>
      <c r="D2011" s="2"/>
    </row>
    <row r="2012" spans="2:4" x14ac:dyDescent="0.25">
      <c r="B2012" s="2"/>
      <c r="C2012" s="2"/>
      <c r="D2012" s="2"/>
    </row>
    <row r="2013" spans="2:4" x14ac:dyDescent="0.25">
      <c r="B2013" s="2"/>
      <c r="C2013" s="2"/>
      <c r="D2013" s="2"/>
    </row>
    <row r="2014" spans="2:4" x14ac:dyDescent="0.25">
      <c r="B2014" s="2"/>
      <c r="C2014" s="2"/>
      <c r="D2014" s="2"/>
    </row>
    <row r="2015" spans="2:4" x14ac:dyDescent="0.25">
      <c r="B2015" s="2"/>
      <c r="C2015" s="2"/>
      <c r="D2015" s="2"/>
    </row>
    <row r="2016" spans="2:4" x14ac:dyDescent="0.25">
      <c r="B2016" s="2"/>
      <c r="C2016" s="2"/>
      <c r="D2016" s="2"/>
    </row>
    <row r="2017" spans="2:4" x14ac:dyDescent="0.25">
      <c r="B2017" s="2"/>
      <c r="C2017" s="2"/>
      <c r="D2017" s="2"/>
    </row>
    <row r="2018" spans="2:4" x14ac:dyDescent="0.25">
      <c r="B2018" s="2"/>
      <c r="C2018" s="2"/>
      <c r="D2018" s="2"/>
    </row>
    <row r="2019" spans="2:4" x14ac:dyDescent="0.25">
      <c r="B2019" s="2"/>
      <c r="C2019" s="2"/>
      <c r="D2019" s="2"/>
    </row>
    <row r="2020" spans="2:4" x14ac:dyDescent="0.25">
      <c r="B2020" s="2"/>
      <c r="C2020" s="2"/>
      <c r="D2020" s="2"/>
    </row>
    <row r="2021" spans="2:4" x14ac:dyDescent="0.25">
      <c r="B2021" s="2"/>
      <c r="C2021" s="2"/>
      <c r="D2021" s="2"/>
    </row>
    <row r="2022" spans="2:4" x14ac:dyDescent="0.25">
      <c r="B2022" s="2"/>
      <c r="C2022" s="2"/>
      <c r="D2022" s="2"/>
    </row>
    <row r="2023" spans="2:4" x14ac:dyDescent="0.25">
      <c r="B2023" s="2"/>
      <c r="C2023" s="2"/>
      <c r="D2023" s="2"/>
    </row>
    <row r="2024" spans="2:4" x14ac:dyDescent="0.25">
      <c r="B2024" s="2"/>
      <c r="C2024" s="2"/>
      <c r="D2024" s="2"/>
    </row>
    <row r="2025" spans="2:4" x14ac:dyDescent="0.25">
      <c r="B2025" s="2"/>
      <c r="C2025" s="2"/>
      <c r="D2025" s="2"/>
    </row>
    <row r="2026" spans="2:4" x14ac:dyDescent="0.25">
      <c r="B2026" s="2"/>
      <c r="C2026" s="2"/>
      <c r="D2026" s="2"/>
    </row>
    <row r="2027" spans="2:4" x14ac:dyDescent="0.25">
      <c r="B2027" s="2"/>
      <c r="C2027" s="2"/>
      <c r="D2027" s="2"/>
    </row>
    <row r="2028" spans="2:4" x14ac:dyDescent="0.25">
      <c r="B2028" s="2"/>
      <c r="C2028" s="2"/>
      <c r="D2028" s="2"/>
    </row>
    <row r="2029" spans="2:4" x14ac:dyDescent="0.25">
      <c r="B2029" s="2"/>
      <c r="C2029" s="2"/>
      <c r="D2029" s="2"/>
    </row>
    <row r="2030" spans="2:4" x14ac:dyDescent="0.25">
      <c r="B2030" s="2"/>
      <c r="C2030" s="2"/>
      <c r="D2030" s="2"/>
    </row>
    <row r="2031" spans="2:4" x14ac:dyDescent="0.25">
      <c r="B2031" s="2"/>
      <c r="C2031" s="2"/>
      <c r="D2031" s="2"/>
    </row>
    <row r="2032" spans="2:4" x14ac:dyDescent="0.25">
      <c r="B2032" s="2"/>
      <c r="C2032" s="2"/>
      <c r="D2032" s="2"/>
    </row>
    <row r="2033" spans="2:4" x14ac:dyDescent="0.25">
      <c r="B2033" s="2"/>
      <c r="C2033" s="2"/>
      <c r="D2033" s="2"/>
    </row>
    <row r="2034" spans="2:4" x14ac:dyDescent="0.25">
      <c r="B2034" s="2"/>
      <c r="C2034" s="2"/>
      <c r="D2034" s="2"/>
    </row>
    <row r="2035" spans="2:4" x14ac:dyDescent="0.25">
      <c r="B2035" s="2"/>
      <c r="C2035" s="2"/>
      <c r="D2035" s="2"/>
    </row>
    <row r="2036" spans="2:4" x14ac:dyDescent="0.25">
      <c r="B2036" s="2"/>
      <c r="C2036" s="2"/>
      <c r="D2036" s="2"/>
    </row>
    <row r="2037" spans="2:4" x14ac:dyDescent="0.25">
      <c r="B2037" s="2"/>
      <c r="C2037" s="2"/>
      <c r="D2037" s="2"/>
    </row>
    <row r="2038" spans="2:4" x14ac:dyDescent="0.25">
      <c r="B2038" s="2"/>
      <c r="C2038" s="2"/>
      <c r="D2038" s="2"/>
    </row>
    <row r="2039" spans="2:4" x14ac:dyDescent="0.25">
      <c r="B2039" s="2"/>
      <c r="C2039" s="2"/>
      <c r="D2039" s="2"/>
    </row>
    <row r="2040" spans="2:4" x14ac:dyDescent="0.25">
      <c r="B2040" s="2"/>
      <c r="C2040" s="2"/>
      <c r="D2040" s="2"/>
    </row>
    <row r="2041" spans="2:4" x14ac:dyDescent="0.25">
      <c r="B2041" s="2"/>
      <c r="C2041" s="2"/>
      <c r="D2041" s="2"/>
    </row>
    <row r="2042" spans="2:4" x14ac:dyDescent="0.25">
      <c r="B2042" s="2"/>
      <c r="C2042" s="2"/>
      <c r="D2042" s="2"/>
    </row>
    <row r="2043" spans="2:4" x14ac:dyDescent="0.25">
      <c r="B2043" s="2"/>
      <c r="C2043" s="2"/>
      <c r="D2043" s="2"/>
    </row>
    <row r="2044" spans="2:4" x14ac:dyDescent="0.25">
      <c r="B2044" s="2"/>
      <c r="C2044" s="2"/>
      <c r="D2044" s="2"/>
    </row>
    <row r="2045" spans="2:4" x14ac:dyDescent="0.25">
      <c r="B2045" s="2"/>
      <c r="C2045" s="2"/>
      <c r="D2045" s="2"/>
    </row>
    <row r="2046" spans="2:4" x14ac:dyDescent="0.25">
      <c r="B2046" s="2"/>
      <c r="C2046" s="2"/>
      <c r="D2046" s="2"/>
    </row>
    <row r="2047" spans="2:4" x14ac:dyDescent="0.25">
      <c r="B2047" s="2"/>
      <c r="C2047" s="2"/>
      <c r="D2047" s="2"/>
    </row>
    <row r="2048" spans="2:4" x14ac:dyDescent="0.25">
      <c r="B2048" s="2"/>
      <c r="C2048" s="2"/>
      <c r="D2048" s="2"/>
    </row>
    <row r="2049" spans="2:4" x14ac:dyDescent="0.25">
      <c r="B2049" s="2"/>
      <c r="C2049" s="2"/>
      <c r="D2049" s="2"/>
    </row>
    <row r="2050" spans="2:4" x14ac:dyDescent="0.25">
      <c r="B2050" s="2"/>
      <c r="C2050" s="2"/>
      <c r="D2050" s="2"/>
    </row>
    <row r="2051" spans="2:4" x14ac:dyDescent="0.25">
      <c r="B2051" s="2"/>
      <c r="C2051" s="2"/>
      <c r="D2051" s="2"/>
    </row>
    <row r="2052" spans="2:4" x14ac:dyDescent="0.25">
      <c r="B2052" s="2"/>
      <c r="C2052" s="2"/>
      <c r="D2052" s="2"/>
    </row>
    <row r="2053" spans="2:4" x14ac:dyDescent="0.25">
      <c r="B2053" s="2"/>
      <c r="C2053" s="2"/>
      <c r="D2053" s="2"/>
    </row>
    <row r="2054" spans="2:4" x14ac:dyDescent="0.25">
      <c r="B2054" s="2"/>
      <c r="C2054" s="2"/>
      <c r="D2054" s="2"/>
    </row>
    <row r="2055" spans="2:4" x14ac:dyDescent="0.25">
      <c r="B2055" s="2"/>
      <c r="C2055" s="2"/>
      <c r="D2055" s="2"/>
    </row>
    <row r="2056" spans="2:4" x14ac:dyDescent="0.25">
      <c r="B2056" s="2"/>
      <c r="C2056" s="2"/>
      <c r="D2056" s="2"/>
    </row>
    <row r="2057" spans="2:4" x14ac:dyDescent="0.25">
      <c r="B2057" s="2"/>
      <c r="C2057" s="2"/>
      <c r="D2057" s="2"/>
    </row>
    <row r="2058" spans="2:4" x14ac:dyDescent="0.25">
      <c r="B2058" s="2"/>
      <c r="C2058" s="2"/>
      <c r="D2058" s="2"/>
    </row>
    <row r="2059" spans="2:4" x14ac:dyDescent="0.25">
      <c r="B2059" s="2"/>
      <c r="C2059" s="2"/>
      <c r="D2059" s="2"/>
    </row>
    <row r="2060" spans="2:4" x14ac:dyDescent="0.25">
      <c r="B2060" s="2"/>
      <c r="C2060" s="2"/>
      <c r="D2060" s="2"/>
    </row>
    <row r="2061" spans="2:4" x14ac:dyDescent="0.25">
      <c r="B2061" s="2"/>
      <c r="C2061" s="2"/>
      <c r="D2061" s="2"/>
    </row>
    <row r="2062" spans="2:4" x14ac:dyDescent="0.25">
      <c r="B2062" s="2"/>
      <c r="C2062" s="2"/>
      <c r="D2062" s="2"/>
    </row>
    <row r="2063" spans="2:4" x14ac:dyDescent="0.25">
      <c r="B2063" s="2"/>
      <c r="C2063" s="2"/>
      <c r="D2063" s="2"/>
    </row>
    <row r="2064" spans="2:4" x14ac:dyDescent="0.25">
      <c r="B2064" s="2"/>
      <c r="C2064" s="2"/>
      <c r="D2064" s="2"/>
    </row>
    <row r="2065" spans="2:4" x14ac:dyDescent="0.25">
      <c r="B2065" s="2"/>
      <c r="C2065" s="2"/>
      <c r="D2065" s="2"/>
    </row>
    <row r="2066" spans="2:4" x14ac:dyDescent="0.25">
      <c r="B2066" s="2"/>
      <c r="C2066" s="2"/>
      <c r="D2066" s="2"/>
    </row>
    <row r="2067" spans="2:4" x14ac:dyDescent="0.25">
      <c r="B2067" s="2"/>
      <c r="C2067" s="2"/>
      <c r="D2067" s="2"/>
    </row>
    <row r="2068" spans="2:4" x14ac:dyDescent="0.25">
      <c r="B2068" s="2"/>
      <c r="C2068" s="2"/>
      <c r="D2068" s="2"/>
    </row>
    <row r="2069" spans="2:4" x14ac:dyDescent="0.25">
      <c r="B2069" s="2"/>
      <c r="C2069" s="2"/>
      <c r="D2069" s="2"/>
    </row>
    <row r="2070" spans="2:4" x14ac:dyDescent="0.25">
      <c r="B2070" s="2"/>
      <c r="C2070" s="2"/>
      <c r="D2070" s="2"/>
    </row>
    <row r="2071" spans="2:4" x14ac:dyDescent="0.25">
      <c r="B2071" s="2"/>
      <c r="C2071" s="2"/>
      <c r="D2071" s="2"/>
    </row>
    <row r="2072" spans="2:4" x14ac:dyDescent="0.25">
      <c r="B2072" s="2"/>
      <c r="C2072" s="2"/>
      <c r="D2072" s="2"/>
    </row>
    <row r="2073" spans="2:4" x14ac:dyDescent="0.25">
      <c r="B2073" s="2"/>
      <c r="C2073" s="2"/>
      <c r="D2073" s="2"/>
    </row>
    <row r="2074" spans="2:4" x14ac:dyDescent="0.25">
      <c r="B2074" s="2"/>
      <c r="C2074" s="2"/>
      <c r="D2074" s="2"/>
    </row>
    <row r="2075" spans="2:4" x14ac:dyDescent="0.25">
      <c r="B2075" s="2"/>
      <c r="C2075" s="2"/>
      <c r="D2075" s="2"/>
    </row>
    <row r="2076" spans="2:4" x14ac:dyDescent="0.25">
      <c r="B2076" s="2"/>
      <c r="C2076" s="2"/>
      <c r="D2076" s="2"/>
    </row>
    <row r="2077" spans="2:4" x14ac:dyDescent="0.25">
      <c r="B2077" s="2"/>
      <c r="C2077" s="2"/>
      <c r="D2077" s="2"/>
    </row>
    <row r="2078" spans="2:4" x14ac:dyDescent="0.25">
      <c r="B2078" s="2"/>
      <c r="C2078" s="2"/>
      <c r="D2078" s="2"/>
    </row>
    <row r="2079" spans="2:4" x14ac:dyDescent="0.25">
      <c r="B2079" s="2"/>
      <c r="C2079" s="2"/>
      <c r="D2079" s="2"/>
    </row>
    <row r="2080" spans="2:4" x14ac:dyDescent="0.25">
      <c r="B2080" s="2"/>
      <c r="C2080" s="2"/>
      <c r="D2080" s="2"/>
    </row>
    <row r="2081" spans="2:4" x14ac:dyDescent="0.25">
      <c r="B2081" s="2"/>
      <c r="C2081" s="2"/>
      <c r="D2081" s="2"/>
    </row>
    <row r="2082" spans="2:4" x14ac:dyDescent="0.25">
      <c r="B2082" s="2"/>
      <c r="C2082" s="2"/>
      <c r="D2082" s="2"/>
    </row>
    <row r="2083" spans="2:4" x14ac:dyDescent="0.25">
      <c r="B2083" s="2"/>
      <c r="C2083" s="2"/>
      <c r="D2083" s="2"/>
    </row>
    <row r="2084" spans="2:4" x14ac:dyDescent="0.25">
      <c r="B2084" s="2"/>
      <c r="C2084" s="2"/>
      <c r="D2084" s="2"/>
    </row>
    <row r="2085" spans="2:4" x14ac:dyDescent="0.25">
      <c r="B2085" s="2"/>
      <c r="C2085" s="2"/>
      <c r="D2085" s="2"/>
    </row>
    <row r="2086" spans="2:4" x14ac:dyDescent="0.25">
      <c r="B2086" s="2"/>
      <c r="C2086" s="2"/>
      <c r="D2086" s="2"/>
    </row>
    <row r="2087" spans="2:4" x14ac:dyDescent="0.25">
      <c r="B2087" s="2"/>
      <c r="C2087" s="2"/>
      <c r="D2087" s="2"/>
    </row>
    <row r="2088" spans="2:4" x14ac:dyDescent="0.25">
      <c r="B2088" s="2"/>
      <c r="C2088" s="2"/>
      <c r="D2088" s="2"/>
    </row>
    <row r="2089" spans="2:4" x14ac:dyDescent="0.25">
      <c r="B2089" s="2"/>
      <c r="C2089" s="2"/>
      <c r="D2089" s="2"/>
    </row>
    <row r="2090" spans="2:4" x14ac:dyDescent="0.25">
      <c r="B2090" s="2"/>
      <c r="C2090" s="2"/>
      <c r="D2090" s="2"/>
    </row>
    <row r="2091" spans="2:4" x14ac:dyDescent="0.25">
      <c r="B2091" s="2"/>
      <c r="C2091" s="2"/>
      <c r="D2091" s="2"/>
    </row>
    <row r="2092" spans="2:4" x14ac:dyDescent="0.25">
      <c r="B2092" s="2"/>
      <c r="C2092" s="2"/>
      <c r="D2092" s="2"/>
    </row>
    <row r="2093" spans="2:4" x14ac:dyDescent="0.25">
      <c r="B2093" s="2"/>
      <c r="C2093" s="2"/>
      <c r="D2093" s="2"/>
    </row>
    <row r="2094" spans="2:4" x14ac:dyDescent="0.25">
      <c r="B2094" s="2"/>
      <c r="C2094" s="2"/>
      <c r="D2094" s="2"/>
    </row>
    <row r="2095" spans="2:4" x14ac:dyDescent="0.25">
      <c r="B2095" s="2"/>
      <c r="C2095" s="2"/>
      <c r="D2095" s="2"/>
    </row>
    <row r="2096" spans="2:4" x14ac:dyDescent="0.25">
      <c r="B2096" s="2"/>
      <c r="C2096" s="2"/>
      <c r="D2096" s="2"/>
    </row>
    <row r="2097" spans="2:4" x14ac:dyDescent="0.25">
      <c r="B2097" s="2"/>
      <c r="C2097" s="2"/>
      <c r="D2097" s="2"/>
    </row>
    <row r="2098" spans="2:4" x14ac:dyDescent="0.25">
      <c r="B2098" s="2"/>
      <c r="C2098" s="2"/>
      <c r="D2098" s="2"/>
    </row>
    <row r="2099" spans="2:4" x14ac:dyDescent="0.25">
      <c r="B2099" s="2"/>
      <c r="C2099" s="2"/>
      <c r="D2099" s="2"/>
    </row>
    <row r="2100" spans="2:4" x14ac:dyDescent="0.25">
      <c r="B2100" s="2"/>
      <c r="C2100" s="2"/>
      <c r="D2100" s="2"/>
    </row>
    <row r="2101" spans="2:4" x14ac:dyDescent="0.25">
      <c r="B2101" s="2"/>
      <c r="C2101" s="2"/>
      <c r="D2101" s="2"/>
    </row>
    <row r="2102" spans="2:4" x14ac:dyDescent="0.25">
      <c r="B2102" s="2"/>
      <c r="C2102" s="2"/>
      <c r="D2102" s="2"/>
    </row>
    <row r="2103" spans="2:4" x14ac:dyDescent="0.25">
      <c r="B2103" s="2"/>
      <c r="C2103" s="2"/>
      <c r="D2103" s="2"/>
    </row>
    <row r="2104" spans="2:4" x14ac:dyDescent="0.25">
      <c r="B2104" s="2"/>
      <c r="C2104" s="2"/>
      <c r="D2104" s="2"/>
    </row>
    <row r="2105" spans="2:4" x14ac:dyDescent="0.25">
      <c r="B2105" s="2"/>
      <c r="C2105" s="2"/>
      <c r="D2105" s="2"/>
    </row>
    <row r="2106" spans="2:4" x14ac:dyDescent="0.25">
      <c r="B2106" s="2"/>
      <c r="C2106" s="2"/>
      <c r="D2106" s="2"/>
    </row>
    <row r="2107" spans="2:4" x14ac:dyDescent="0.25">
      <c r="B2107" s="2"/>
      <c r="C2107" s="2"/>
      <c r="D2107" s="2"/>
    </row>
    <row r="2108" spans="2:4" x14ac:dyDescent="0.25">
      <c r="B2108" s="2"/>
      <c r="C2108" s="2"/>
      <c r="D2108" s="2"/>
    </row>
    <row r="2109" spans="2:4" x14ac:dyDescent="0.25">
      <c r="B2109" s="2"/>
      <c r="C2109" s="2"/>
      <c r="D2109" s="2"/>
    </row>
    <row r="2110" spans="2:4" x14ac:dyDescent="0.25">
      <c r="B2110" s="2"/>
      <c r="C2110" s="2"/>
      <c r="D2110" s="2"/>
    </row>
    <row r="2111" spans="2:4" x14ac:dyDescent="0.25">
      <c r="B2111" s="2"/>
      <c r="C2111" s="2"/>
      <c r="D2111" s="2"/>
    </row>
    <row r="2112" spans="2:4" x14ac:dyDescent="0.25">
      <c r="B2112" s="2"/>
      <c r="C2112" s="2"/>
      <c r="D2112" s="2"/>
    </row>
    <row r="2113" spans="2:4" x14ac:dyDescent="0.25">
      <c r="B2113" s="2"/>
      <c r="C2113" s="2"/>
      <c r="D2113" s="2"/>
    </row>
    <row r="2114" spans="2:4" x14ac:dyDescent="0.25">
      <c r="B2114" s="2"/>
      <c r="C2114" s="2"/>
      <c r="D2114" s="2"/>
    </row>
    <row r="2115" spans="2:4" x14ac:dyDescent="0.25">
      <c r="B2115" s="2"/>
      <c r="C2115" s="2"/>
      <c r="D2115" s="2"/>
    </row>
    <row r="2116" spans="2:4" x14ac:dyDescent="0.25">
      <c r="B2116" s="2"/>
      <c r="C2116" s="2"/>
      <c r="D2116" s="2"/>
    </row>
    <row r="2117" spans="2:4" x14ac:dyDescent="0.25">
      <c r="B2117" s="2"/>
      <c r="C2117" s="2"/>
      <c r="D2117" s="2"/>
    </row>
    <row r="2118" spans="2:4" x14ac:dyDescent="0.25">
      <c r="B2118" s="2"/>
      <c r="C2118" s="2"/>
      <c r="D2118" s="2"/>
    </row>
    <row r="2119" spans="2:4" x14ac:dyDescent="0.25">
      <c r="B2119" s="2"/>
      <c r="C2119" s="2"/>
      <c r="D2119" s="2"/>
    </row>
    <row r="2120" spans="2:4" x14ac:dyDescent="0.25">
      <c r="B2120" s="2"/>
      <c r="C2120" s="2"/>
      <c r="D2120" s="2"/>
    </row>
    <row r="2121" spans="2:4" x14ac:dyDescent="0.25">
      <c r="B2121" s="2"/>
      <c r="C2121" s="2"/>
      <c r="D2121" s="2"/>
    </row>
    <row r="2122" spans="2:4" x14ac:dyDescent="0.25">
      <c r="B2122" s="2"/>
      <c r="C2122" s="2"/>
      <c r="D2122" s="2"/>
    </row>
    <row r="2123" spans="2:4" x14ac:dyDescent="0.25">
      <c r="B2123" s="2"/>
      <c r="C2123" s="2"/>
      <c r="D2123" s="2"/>
    </row>
    <row r="2124" spans="2:4" x14ac:dyDescent="0.25">
      <c r="B2124" s="2"/>
      <c r="C2124" s="2"/>
      <c r="D2124" s="2"/>
    </row>
    <row r="2125" spans="2:4" x14ac:dyDescent="0.25">
      <c r="B2125" s="2"/>
      <c r="C2125" s="2"/>
      <c r="D2125" s="2"/>
    </row>
    <row r="2126" spans="2:4" x14ac:dyDescent="0.25">
      <c r="B2126" s="2"/>
      <c r="C2126" s="2"/>
      <c r="D2126" s="2"/>
    </row>
    <row r="2127" spans="2:4" x14ac:dyDescent="0.25">
      <c r="B2127" s="2"/>
      <c r="C2127" s="2"/>
      <c r="D2127" s="2"/>
    </row>
    <row r="2128" spans="2:4" x14ac:dyDescent="0.25">
      <c r="B2128" s="2"/>
      <c r="C2128" s="2"/>
      <c r="D2128" s="2"/>
    </row>
    <row r="2129" spans="2:4" x14ac:dyDescent="0.25">
      <c r="B2129" s="2"/>
      <c r="C2129" s="2"/>
      <c r="D2129" s="2"/>
    </row>
    <row r="2130" spans="2:4" x14ac:dyDescent="0.25">
      <c r="B2130" s="2"/>
      <c r="C2130" s="2"/>
      <c r="D2130" s="2"/>
    </row>
    <row r="2131" spans="2:4" x14ac:dyDescent="0.25">
      <c r="B2131" s="2"/>
      <c r="C2131" s="2"/>
      <c r="D2131" s="2"/>
    </row>
    <row r="2132" spans="2:4" x14ac:dyDescent="0.25">
      <c r="B2132" s="2"/>
      <c r="C2132" s="2"/>
      <c r="D2132" s="2"/>
    </row>
    <row r="2133" spans="2:4" x14ac:dyDescent="0.25">
      <c r="B2133" s="2"/>
      <c r="C2133" s="2"/>
      <c r="D2133" s="2"/>
    </row>
    <row r="2134" spans="2:4" x14ac:dyDescent="0.25">
      <c r="B2134" s="2"/>
      <c r="C2134" s="2"/>
      <c r="D2134" s="2"/>
    </row>
    <row r="2135" spans="2:4" x14ac:dyDescent="0.25">
      <c r="B2135" s="2"/>
      <c r="C2135" s="2"/>
      <c r="D2135" s="2"/>
    </row>
    <row r="2136" spans="2:4" x14ac:dyDescent="0.25">
      <c r="B2136" s="2"/>
      <c r="C2136" s="2"/>
      <c r="D2136" s="2"/>
    </row>
    <row r="2137" spans="2:4" x14ac:dyDescent="0.25">
      <c r="B2137" s="2"/>
      <c r="C2137" s="2"/>
      <c r="D2137" s="2"/>
    </row>
    <row r="2138" spans="2:4" x14ac:dyDescent="0.25">
      <c r="B2138" s="2"/>
      <c r="C2138" s="2"/>
      <c r="D2138" s="2"/>
    </row>
    <row r="2139" spans="2:4" x14ac:dyDescent="0.25">
      <c r="B2139" s="2"/>
      <c r="C2139" s="2"/>
      <c r="D2139" s="2"/>
    </row>
    <row r="2140" spans="2:4" x14ac:dyDescent="0.25">
      <c r="B2140" s="2"/>
      <c r="C2140" s="2"/>
      <c r="D2140" s="2"/>
    </row>
    <row r="2141" spans="2:4" x14ac:dyDescent="0.25">
      <c r="B2141" s="2"/>
      <c r="C2141" s="2"/>
      <c r="D2141" s="2"/>
    </row>
    <row r="2142" spans="2:4" x14ac:dyDescent="0.25">
      <c r="B2142" s="2"/>
      <c r="C2142" s="2"/>
      <c r="D2142" s="2"/>
    </row>
    <row r="2143" spans="2:4" x14ac:dyDescent="0.25">
      <c r="B2143" s="2"/>
      <c r="C2143" s="2"/>
      <c r="D2143" s="2"/>
    </row>
    <row r="2144" spans="2:4" x14ac:dyDescent="0.25">
      <c r="B2144" s="2"/>
      <c r="C2144" s="2"/>
      <c r="D2144" s="2"/>
    </row>
    <row r="2145" spans="2:4" x14ac:dyDescent="0.25">
      <c r="B2145" s="2"/>
      <c r="C2145" s="2"/>
      <c r="D2145" s="2"/>
    </row>
    <row r="2146" spans="2:4" x14ac:dyDescent="0.25">
      <c r="B2146" s="2"/>
      <c r="C2146" s="2"/>
      <c r="D2146" s="2"/>
    </row>
    <row r="2147" spans="2:4" x14ac:dyDescent="0.25">
      <c r="B2147" s="2"/>
      <c r="C2147" s="2"/>
      <c r="D2147" s="2"/>
    </row>
    <row r="2148" spans="2:4" x14ac:dyDescent="0.25">
      <c r="B2148" s="2"/>
      <c r="C2148" s="2"/>
      <c r="D2148" s="2"/>
    </row>
    <row r="2149" spans="2:4" x14ac:dyDescent="0.25">
      <c r="B2149" s="2"/>
      <c r="C2149" s="2"/>
      <c r="D2149" s="2"/>
    </row>
    <row r="2150" spans="2:4" x14ac:dyDescent="0.25">
      <c r="B2150" s="2"/>
      <c r="C2150" s="2"/>
      <c r="D2150" s="2"/>
    </row>
    <row r="2151" spans="2:4" x14ac:dyDescent="0.25">
      <c r="B2151" s="2"/>
      <c r="C2151" s="2"/>
      <c r="D2151" s="2"/>
    </row>
    <row r="2152" spans="2:4" x14ac:dyDescent="0.25">
      <c r="B2152" s="2"/>
      <c r="C2152" s="2"/>
      <c r="D2152" s="2"/>
    </row>
    <row r="2153" spans="2:4" x14ac:dyDescent="0.25">
      <c r="B2153" s="2"/>
      <c r="C2153" s="2"/>
      <c r="D2153" s="2"/>
    </row>
    <row r="2154" spans="2:4" x14ac:dyDescent="0.25">
      <c r="B2154" s="2"/>
      <c r="C2154" s="2"/>
      <c r="D2154" s="2"/>
    </row>
    <row r="2155" spans="2:4" x14ac:dyDescent="0.25">
      <c r="B2155" s="2"/>
      <c r="C2155" s="2"/>
      <c r="D2155" s="2"/>
    </row>
    <row r="2156" spans="2:4" x14ac:dyDescent="0.25">
      <c r="B2156" s="2"/>
      <c r="C2156" s="2"/>
      <c r="D2156" s="2"/>
    </row>
    <row r="2157" spans="2:4" x14ac:dyDescent="0.25">
      <c r="B2157" s="2"/>
      <c r="C2157" s="2"/>
      <c r="D2157" s="2"/>
    </row>
    <row r="2158" spans="2:4" x14ac:dyDescent="0.25">
      <c r="B2158" s="2"/>
      <c r="C2158" s="2"/>
      <c r="D2158" s="2"/>
    </row>
    <row r="2159" spans="2:4" x14ac:dyDescent="0.25">
      <c r="B2159" s="2"/>
      <c r="C2159" s="2"/>
      <c r="D2159" s="2"/>
    </row>
    <row r="2160" spans="2:4" x14ac:dyDescent="0.25">
      <c r="B2160" s="2"/>
      <c r="C2160" s="2"/>
      <c r="D2160" s="2"/>
    </row>
    <row r="2161" spans="2:4" x14ac:dyDescent="0.25">
      <c r="B2161" s="2"/>
      <c r="C2161" s="2"/>
      <c r="D2161" s="2"/>
    </row>
    <row r="2162" spans="2:4" x14ac:dyDescent="0.25">
      <c r="B2162" s="2"/>
      <c r="C2162" s="2"/>
      <c r="D2162" s="2"/>
    </row>
    <row r="2163" spans="2:4" x14ac:dyDescent="0.25">
      <c r="B2163" s="2"/>
      <c r="C2163" s="2"/>
      <c r="D2163" s="2"/>
    </row>
    <row r="2164" spans="2:4" x14ac:dyDescent="0.25">
      <c r="B2164" s="2"/>
      <c r="C2164" s="2"/>
      <c r="D2164" s="2"/>
    </row>
    <row r="2165" spans="2:4" x14ac:dyDescent="0.25">
      <c r="B2165" s="2"/>
      <c r="C2165" s="2"/>
      <c r="D2165" s="2"/>
    </row>
    <row r="2166" spans="2:4" x14ac:dyDescent="0.25">
      <c r="B2166" s="2"/>
      <c r="C2166" s="2"/>
      <c r="D2166" s="2"/>
    </row>
    <row r="2167" spans="2:4" x14ac:dyDescent="0.25">
      <c r="B2167" s="2"/>
      <c r="C2167" s="2"/>
      <c r="D2167" s="2"/>
    </row>
    <row r="2168" spans="2:4" x14ac:dyDescent="0.25">
      <c r="B2168" s="2"/>
      <c r="C2168" s="2"/>
      <c r="D2168" s="2"/>
    </row>
    <row r="2169" spans="2:4" x14ac:dyDescent="0.25">
      <c r="B2169" s="2"/>
      <c r="C2169" s="2"/>
      <c r="D2169" s="2"/>
    </row>
    <row r="2170" spans="2:4" x14ac:dyDescent="0.25">
      <c r="B2170" s="2"/>
      <c r="C2170" s="2"/>
      <c r="D2170" s="2"/>
    </row>
    <row r="2171" spans="2:4" x14ac:dyDescent="0.25">
      <c r="B2171" s="2"/>
      <c r="C2171" s="2"/>
      <c r="D2171" s="2"/>
    </row>
    <row r="2172" spans="2:4" x14ac:dyDescent="0.25">
      <c r="B2172" s="2"/>
      <c r="C2172" s="2"/>
      <c r="D2172" s="2"/>
    </row>
    <row r="2173" spans="2:4" x14ac:dyDescent="0.25">
      <c r="B2173" s="2"/>
      <c r="C2173" s="2"/>
      <c r="D2173" s="2"/>
    </row>
    <row r="2174" spans="2:4" x14ac:dyDescent="0.25">
      <c r="B2174" s="2"/>
      <c r="C2174" s="2"/>
      <c r="D2174" s="2"/>
    </row>
    <row r="2175" spans="2:4" x14ac:dyDescent="0.25">
      <c r="B2175" s="2"/>
      <c r="C2175" s="2"/>
      <c r="D2175" s="2"/>
    </row>
    <row r="2176" spans="2:4" x14ac:dyDescent="0.25">
      <c r="B2176" s="2"/>
      <c r="C2176" s="2"/>
      <c r="D2176" s="2"/>
    </row>
    <row r="2177" spans="2:4" x14ac:dyDescent="0.25">
      <c r="B2177" s="2"/>
      <c r="C2177" s="2"/>
      <c r="D2177" s="2"/>
    </row>
    <row r="2178" spans="2:4" x14ac:dyDescent="0.25">
      <c r="B2178" s="2"/>
      <c r="C2178" s="2"/>
      <c r="D2178" s="2"/>
    </row>
    <row r="2179" spans="2:4" x14ac:dyDescent="0.25">
      <c r="B2179" s="2"/>
      <c r="C2179" s="2"/>
      <c r="D2179" s="2"/>
    </row>
    <row r="2180" spans="2:4" x14ac:dyDescent="0.25">
      <c r="B2180" s="2"/>
      <c r="C2180" s="2"/>
      <c r="D2180" s="2"/>
    </row>
    <row r="2181" spans="2:4" x14ac:dyDescent="0.25">
      <c r="B2181" s="2"/>
      <c r="C2181" s="2"/>
      <c r="D2181" s="2"/>
    </row>
    <row r="2182" spans="2:4" x14ac:dyDescent="0.25">
      <c r="B2182" s="2"/>
      <c r="C2182" s="2"/>
      <c r="D2182" s="2"/>
    </row>
    <row r="2183" spans="2:4" x14ac:dyDescent="0.25">
      <c r="B2183" s="2"/>
      <c r="C2183" s="2"/>
      <c r="D2183" s="2"/>
    </row>
    <row r="2184" spans="2:4" x14ac:dyDescent="0.25">
      <c r="B2184" s="2"/>
      <c r="C2184" s="2"/>
      <c r="D2184" s="2"/>
    </row>
    <row r="2185" spans="2:4" x14ac:dyDescent="0.25">
      <c r="B2185" s="2"/>
      <c r="C2185" s="2"/>
      <c r="D2185" s="2"/>
    </row>
    <row r="2186" spans="2:4" x14ac:dyDescent="0.25">
      <c r="B2186" s="2"/>
      <c r="C2186" s="2"/>
      <c r="D2186" s="2"/>
    </row>
    <row r="2187" spans="2:4" x14ac:dyDescent="0.25">
      <c r="B2187" s="2"/>
      <c r="C2187" s="2"/>
      <c r="D2187" s="2"/>
    </row>
    <row r="2188" spans="2:4" x14ac:dyDescent="0.25">
      <c r="B2188" s="2"/>
      <c r="C2188" s="2"/>
      <c r="D2188" s="2"/>
    </row>
    <row r="2189" spans="2:4" x14ac:dyDescent="0.25">
      <c r="B2189" s="2"/>
      <c r="C2189" s="2"/>
      <c r="D2189" s="2"/>
    </row>
    <row r="2190" spans="2:4" x14ac:dyDescent="0.25">
      <c r="B2190" s="2"/>
      <c r="C2190" s="2"/>
      <c r="D2190" s="2"/>
    </row>
    <row r="2191" spans="2:4" x14ac:dyDescent="0.25">
      <c r="B2191" s="2"/>
      <c r="C2191" s="2"/>
      <c r="D2191" s="2"/>
    </row>
    <row r="2192" spans="2:4" x14ac:dyDescent="0.25">
      <c r="B2192" s="2"/>
      <c r="C2192" s="2"/>
      <c r="D2192" s="2"/>
    </row>
    <row r="2193" spans="2:4" x14ac:dyDescent="0.25">
      <c r="B2193" s="2"/>
      <c r="C2193" s="2"/>
      <c r="D2193" s="2"/>
    </row>
    <row r="2194" spans="2:4" x14ac:dyDescent="0.25">
      <c r="B2194" s="2"/>
      <c r="C2194" s="2"/>
      <c r="D2194" s="2"/>
    </row>
    <row r="2195" spans="2:4" x14ac:dyDescent="0.25">
      <c r="B2195" s="2"/>
      <c r="C2195" s="2"/>
      <c r="D2195" s="2"/>
    </row>
    <row r="2196" spans="2:4" x14ac:dyDescent="0.25">
      <c r="B2196" s="2"/>
      <c r="C2196" s="2"/>
      <c r="D2196" s="2"/>
    </row>
    <row r="2197" spans="2:4" x14ac:dyDescent="0.25">
      <c r="B2197" s="2"/>
      <c r="C2197" s="2"/>
      <c r="D2197" s="2"/>
    </row>
    <row r="2198" spans="2:4" x14ac:dyDescent="0.25">
      <c r="B2198" s="2"/>
      <c r="C2198" s="2"/>
      <c r="D2198" s="2"/>
    </row>
    <row r="2199" spans="2:4" x14ac:dyDescent="0.25">
      <c r="B2199" s="2"/>
      <c r="C2199" s="2"/>
      <c r="D2199" s="2"/>
    </row>
    <row r="2200" spans="2:4" x14ac:dyDescent="0.25">
      <c r="B2200" s="2"/>
      <c r="C2200" s="2"/>
      <c r="D2200" s="2"/>
    </row>
    <row r="2201" spans="2:4" x14ac:dyDescent="0.25">
      <c r="B2201" s="2"/>
      <c r="C2201" s="2"/>
      <c r="D2201" s="2"/>
    </row>
    <row r="2202" spans="2:4" x14ac:dyDescent="0.25">
      <c r="B2202" s="2"/>
      <c r="C2202" s="2"/>
      <c r="D2202" s="2"/>
    </row>
    <row r="2203" spans="2:4" x14ac:dyDescent="0.25">
      <c r="B2203" s="2"/>
      <c r="C2203" s="2"/>
      <c r="D2203" s="2"/>
    </row>
    <row r="2204" spans="2:4" x14ac:dyDescent="0.25">
      <c r="B2204" s="2"/>
      <c r="C2204" s="2"/>
      <c r="D2204" s="2"/>
    </row>
    <row r="2205" spans="2:4" x14ac:dyDescent="0.25">
      <c r="B2205" s="2"/>
      <c r="C2205" s="2"/>
      <c r="D2205" s="2"/>
    </row>
    <row r="2206" spans="2:4" x14ac:dyDescent="0.25">
      <c r="B2206" s="2"/>
      <c r="C2206" s="2"/>
      <c r="D2206" s="2"/>
    </row>
    <row r="2207" spans="2:4" x14ac:dyDescent="0.25">
      <c r="B2207" s="2"/>
      <c r="C2207" s="2"/>
      <c r="D2207" s="2"/>
    </row>
    <row r="2208" spans="2:4" x14ac:dyDescent="0.25">
      <c r="B2208" s="2"/>
      <c r="C2208" s="2"/>
      <c r="D2208" s="2"/>
    </row>
    <row r="2209" spans="2:4" x14ac:dyDescent="0.25">
      <c r="B2209" s="2"/>
      <c r="C2209" s="2"/>
      <c r="D2209" s="2"/>
    </row>
    <row r="2210" spans="2:4" x14ac:dyDescent="0.25">
      <c r="B2210" s="2"/>
      <c r="C2210" s="2"/>
      <c r="D2210" s="2"/>
    </row>
    <row r="2211" spans="2:4" x14ac:dyDescent="0.25">
      <c r="B2211" s="2"/>
      <c r="C2211" s="2"/>
      <c r="D2211" s="2"/>
    </row>
    <row r="2212" spans="2:4" x14ac:dyDescent="0.25">
      <c r="B2212" s="2"/>
      <c r="C2212" s="2"/>
      <c r="D2212" s="2"/>
    </row>
    <row r="2213" spans="2:4" x14ac:dyDescent="0.25">
      <c r="B2213" s="2"/>
      <c r="C2213" s="2"/>
      <c r="D2213" s="2"/>
    </row>
    <row r="2214" spans="2:4" x14ac:dyDescent="0.25">
      <c r="B2214" s="2"/>
      <c r="C2214" s="2"/>
      <c r="D2214" s="2"/>
    </row>
    <row r="2215" spans="2:4" x14ac:dyDescent="0.25">
      <c r="B2215" s="2"/>
      <c r="C2215" s="2"/>
      <c r="D2215" s="2"/>
    </row>
    <row r="2216" spans="2:4" x14ac:dyDescent="0.25">
      <c r="B2216" s="2"/>
      <c r="C2216" s="2"/>
      <c r="D2216" s="2"/>
    </row>
    <row r="2217" spans="2:4" x14ac:dyDescent="0.25">
      <c r="B2217" s="2"/>
      <c r="C2217" s="2"/>
      <c r="D2217" s="2"/>
    </row>
    <row r="2218" spans="2:4" x14ac:dyDescent="0.25">
      <c r="B2218" s="2"/>
      <c r="C2218" s="2"/>
      <c r="D2218" s="2"/>
    </row>
    <row r="2219" spans="2:4" x14ac:dyDescent="0.25">
      <c r="B2219" s="2"/>
      <c r="C2219" s="2"/>
      <c r="D2219" s="2"/>
    </row>
    <row r="2220" spans="2:4" x14ac:dyDescent="0.25">
      <c r="B2220" s="2"/>
      <c r="C2220" s="2"/>
      <c r="D2220" s="2"/>
    </row>
    <row r="2221" spans="2:4" x14ac:dyDescent="0.25">
      <c r="B2221" s="2"/>
      <c r="C2221" s="2"/>
      <c r="D2221" s="2"/>
    </row>
    <row r="2222" spans="2:4" x14ac:dyDescent="0.25">
      <c r="B2222" s="2"/>
      <c r="C2222" s="2"/>
      <c r="D2222" s="2"/>
    </row>
    <row r="2223" spans="2:4" x14ac:dyDescent="0.25">
      <c r="B2223" s="2"/>
      <c r="C2223" s="2"/>
      <c r="D2223" s="2"/>
    </row>
    <row r="2224" spans="2:4" x14ac:dyDescent="0.25">
      <c r="B2224" s="2"/>
      <c r="C2224" s="2"/>
      <c r="D2224" s="2"/>
    </row>
    <row r="2225" spans="2:4" x14ac:dyDescent="0.25">
      <c r="B2225" s="2"/>
      <c r="C2225" s="2"/>
      <c r="D2225" s="2"/>
    </row>
    <row r="2226" spans="2:4" x14ac:dyDescent="0.25">
      <c r="B2226" s="2"/>
      <c r="C2226" s="2"/>
      <c r="D2226" s="2"/>
    </row>
    <row r="2227" spans="2:4" x14ac:dyDescent="0.25">
      <c r="B2227" s="2"/>
      <c r="C2227" s="2"/>
      <c r="D2227" s="2"/>
    </row>
    <row r="2228" spans="2:4" x14ac:dyDescent="0.25">
      <c r="B2228" s="2"/>
      <c r="C2228" s="2"/>
      <c r="D2228" s="2"/>
    </row>
    <row r="2229" spans="2:4" x14ac:dyDescent="0.25">
      <c r="B2229" s="2"/>
      <c r="C2229" s="2"/>
      <c r="D2229" s="2"/>
    </row>
    <row r="2230" spans="2:4" x14ac:dyDescent="0.25">
      <c r="B2230" s="2"/>
      <c r="C2230" s="2"/>
      <c r="D2230" s="2"/>
    </row>
    <row r="2231" spans="2:4" x14ac:dyDescent="0.25">
      <c r="B2231" s="2"/>
      <c r="C2231" s="2"/>
      <c r="D2231" s="2"/>
    </row>
    <row r="2232" spans="2:4" x14ac:dyDescent="0.25">
      <c r="B2232" s="2"/>
      <c r="C2232" s="2"/>
      <c r="D2232" s="2"/>
    </row>
    <row r="2233" spans="2:4" x14ac:dyDescent="0.25">
      <c r="B2233" s="2"/>
      <c r="C2233" s="2"/>
      <c r="D2233" s="2"/>
    </row>
    <row r="2234" spans="2:4" x14ac:dyDescent="0.25">
      <c r="B2234" s="2"/>
      <c r="C2234" s="2"/>
      <c r="D2234" s="2"/>
    </row>
    <row r="2235" spans="2:4" x14ac:dyDescent="0.25">
      <c r="B2235" s="2"/>
      <c r="C2235" s="2"/>
      <c r="D2235" s="2"/>
    </row>
    <row r="2236" spans="2:4" x14ac:dyDescent="0.25">
      <c r="B2236" s="2"/>
      <c r="C2236" s="2"/>
      <c r="D2236" s="2"/>
    </row>
    <row r="2237" spans="2:4" x14ac:dyDescent="0.25">
      <c r="B2237" s="2"/>
      <c r="C2237" s="2"/>
      <c r="D2237" s="2"/>
    </row>
    <row r="2238" spans="2:4" x14ac:dyDescent="0.25">
      <c r="B2238" s="2"/>
      <c r="C2238" s="2"/>
      <c r="D2238" s="2"/>
    </row>
    <row r="2239" spans="2:4" x14ac:dyDescent="0.25">
      <c r="B2239" s="2"/>
      <c r="C2239" s="2"/>
      <c r="D2239" s="2"/>
    </row>
    <row r="2240" spans="2:4" x14ac:dyDescent="0.25">
      <c r="B2240" s="2"/>
      <c r="C2240" s="2"/>
      <c r="D2240" s="2"/>
    </row>
    <row r="2241" spans="2:4" x14ac:dyDescent="0.25">
      <c r="B2241" s="2"/>
      <c r="C2241" s="2"/>
      <c r="D2241" s="2"/>
    </row>
    <row r="2242" spans="2:4" x14ac:dyDescent="0.25">
      <c r="B2242" s="2"/>
      <c r="C2242" s="2"/>
      <c r="D2242" s="2"/>
    </row>
    <row r="2243" spans="2:4" x14ac:dyDescent="0.25">
      <c r="B2243" s="2"/>
      <c r="C2243" s="2"/>
      <c r="D2243" s="2"/>
    </row>
    <row r="2244" spans="2:4" x14ac:dyDescent="0.25">
      <c r="B2244" s="2"/>
      <c r="C2244" s="2"/>
      <c r="D2244" s="2"/>
    </row>
    <row r="2245" spans="2:4" x14ac:dyDescent="0.25">
      <c r="B2245" s="2"/>
      <c r="C2245" s="2"/>
      <c r="D2245" s="2"/>
    </row>
    <row r="2246" spans="2:4" x14ac:dyDescent="0.25">
      <c r="B2246" s="2"/>
      <c r="C2246" s="2"/>
      <c r="D2246" s="2"/>
    </row>
    <row r="2247" spans="2:4" x14ac:dyDescent="0.25">
      <c r="B2247" s="2"/>
      <c r="C2247" s="2"/>
      <c r="D2247" s="2"/>
    </row>
    <row r="2248" spans="2:4" x14ac:dyDescent="0.25">
      <c r="B2248" s="2"/>
      <c r="C2248" s="2"/>
      <c r="D2248" s="2"/>
    </row>
    <row r="2249" spans="2:4" x14ac:dyDescent="0.25">
      <c r="B2249" s="2"/>
      <c r="C2249" s="2"/>
      <c r="D2249" s="2"/>
    </row>
    <row r="2250" spans="2:4" x14ac:dyDescent="0.25">
      <c r="B2250" s="2"/>
      <c r="C2250" s="2"/>
      <c r="D2250" s="2"/>
    </row>
    <row r="2251" spans="2:4" x14ac:dyDescent="0.25">
      <c r="B2251" s="2"/>
      <c r="C2251" s="2"/>
      <c r="D2251" s="2"/>
    </row>
    <row r="2252" spans="2:4" x14ac:dyDescent="0.25">
      <c r="B2252" s="2"/>
      <c r="C2252" s="2"/>
      <c r="D2252" s="2"/>
    </row>
    <row r="2253" spans="2:4" x14ac:dyDescent="0.25">
      <c r="B2253" s="2"/>
      <c r="C2253" s="2"/>
      <c r="D2253" s="2"/>
    </row>
    <row r="2254" spans="2:4" x14ac:dyDescent="0.25">
      <c r="B2254" s="2"/>
      <c r="C2254" s="2"/>
      <c r="D2254" s="2"/>
    </row>
    <row r="2255" spans="2:4" x14ac:dyDescent="0.25">
      <c r="B2255" s="2"/>
      <c r="C2255" s="2"/>
      <c r="D2255" s="2"/>
    </row>
    <row r="2256" spans="2:4" x14ac:dyDescent="0.25">
      <c r="B2256" s="2"/>
      <c r="C2256" s="2"/>
      <c r="D2256" s="2"/>
    </row>
    <row r="2257" spans="2:4" x14ac:dyDescent="0.25">
      <c r="B2257" s="2"/>
      <c r="C2257" s="2"/>
      <c r="D2257" s="2"/>
    </row>
    <row r="2258" spans="2:4" x14ac:dyDescent="0.25">
      <c r="B2258" s="2"/>
      <c r="C2258" s="2"/>
      <c r="D2258" s="2"/>
    </row>
    <row r="2259" spans="2:4" x14ac:dyDescent="0.25">
      <c r="B2259" s="2"/>
      <c r="C2259" s="2"/>
      <c r="D2259" s="2"/>
    </row>
    <row r="2260" spans="2:4" x14ac:dyDescent="0.25">
      <c r="B2260" s="2"/>
      <c r="C2260" s="2"/>
      <c r="D2260" s="2"/>
    </row>
    <row r="2261" spans="2:4" x14ac:dyDescent="0.25">
      <c r="B2261" s="2"/>
      <c r="C2261" s="2"/>
      <c r="D2261" s="2"/>
    </row>
    <row r="2262" spans="2:4" x14ac:dyDescent="0.25">
      <c r="B2262" s="2"/>
      <c r="C2262" s="2"/>
      <c r="D2262" s="2"/>
    </row>
    <row r="2263" spans="2:4" x14ac:dyDescent="0.25">
      <c r="B2263" s="2"/>
      <c r="C2263" s="2"/>
      <c r="D2263" s="2"/>
    </row>
    <row r="2264" spans="2:4" x14ac:dyDescent="0.25">
      <c r="B2264" s="2"/>
      <c r="C2264" s="2"/>
      <c r="D2264" s="2"/>
    </row>
    <row r="2265" spans="2:4" x14ac:dyDescent="0.25">
      <c r="B2265" s="2"/>
      <c r="C2265" s="2"/>
      <c r="D2265" s="2"/>
    </row>
    <row r="2266" spans="2:4" x14ac:dyDescent="0.25">
      <c r="B2266" s="2"/>
      <c r="C2266" s="2"/>
      <c r="D2266" s="2"/>
    </row>
    <row r="2267" spans="2:4" x14ac:dyDescent="0.25">
      <c r="B2267" s="2"/>
      <c r="C2267" s="2"/>
      <c r="D2267" s="2"/>
    </row>
    <row r="2268" spans="2:4" x14ac:dyDescent="0.25">
      <c r="B2268" s="2"/>
      <c r="C2268" s="2"/>
      <c r="D2268" s="2"/>
    </row>
    <row r="2269" spans="2:4" x14ac:dyDescent="0.25">
      <c r="B2269" s="2"/>
      <c r="C2269" s="2"/>
      <c r="D2269" s="2"/>
    </row>
    <row r="2270" spans="2:4" x14ac:dyDescent="0.25">
      <c r="B2270" s="2"/>
      <c r="C2270" s="2"/>
      <c r="D2270" s="2"/>
    </row>
    <row r="2271" spans="2:4" x14ac:dyDescent="0.25">
      <c r="B2271" s="2"/>
      <c r="C2271" s="2"/>
      <c r="D2271" s="2"/>
    </row>
    <row r="2272" spans="2:4" x14ac:dyDescent="0.25">
      <c r="B2272" s="2"/>
      <c r="C2272" s="2"/>
      <c r="D2272" s="2"/>
    </row>
    <row r="2273" spans="2:4" x14ac:dyDescent="0.25">
      <c r="B2273" s="2"/>
      <c r="C2273" s="2"/>
      <c r="D2273" s="2"/>
    </row>
    <row r="2274" spans="2:4" x14ac:dyDescent="0.25">
      <c r="B2274" s="2"/>
      <c r="C2274" s="2"/>
      <c r="D2274" s="2"/>
    </row>
    <row r="2275" spans="2:4" x14ac:dyDescent="0.25">
      <c r="B2275" s="2"/>
      <c r="C2275" s="2"/>
      <c r="D2275" s="2"/>
    </row>
    <row r="2276" spans="2:4" x14ac:dyDescent="0.25">
      <c r="B2276" s="2"/>
      <c r="C2276" s="2"/>
      <c r="D2276" s="2"/>
    </row>
    <row r="2277" spans="2:4" x14ac:dyDescent="0.25">
      <c r="B2277" s="2"/>
      <c r="C2277" s="2"/>
      <c r="D2277" s="2"/>
    </row>
    <row r="2278" spans="2:4" x14ac:dyDescent="0.25">
      <c r="B2278" s="2"/>
      <c r="C2278" s="2"/>
      <c r="D2278" s="2"/>
    </row>
    <row r="2279" spans="2:4" x14ac:dyDescent="0.25">
      <c r="B2279" s="2"/>
      <c r="C2279" s="2"/>
      <c r="D2279" s="2"/>
    </row>
    <row r="2280" spans="2:4" x14ac:dyDescent="0.25">
      <c r="B2280" s="2"/>
      <c r="C2280" s="2"/>
      <c r="D2280" s="2"/>
    </row>
    <row r="2281" spans="2:4" x14ac:dyDescent="0.25">
      <c r="B2281" s="2"/>
      <c r="C2281" s="2"/>
      <c r="D2281" s="2"/>
    </row>
    <row r="2282" spans="2:4" x14ac:dyDescent="0.25">
      <c r="B2282" s="2"/>
      <c r="C2282" s="2"/>
      <c r="D2282" s="2"/>
    </row>
    <row r="2283" spans="2:4" x14ac:dyDescent="0.25">
      <c r="B2283" s="2"/>
      <c r="C2283" s="2"/>
      <c r="D2283" s="2"/>
    </row>
    <row r="2284" spans="2:4" x14ac:dyDescent="0.25">
      <c r="B2284" s="2"/>
      <c r="C2284" s="2"/>
      <c r="D2284" s="2"/>
    </row>
    <row r="2285" spans="2:4" x14ac:dyDescent="0.25">
      <c r="B2285" s="2"/>
      <c r="C2285" s="2"/>
      <c r="D2285" s="2"/>
    </row>
    <row r="2286" spans="2:4" x14ac:dyDescent="0.25">
      <c r="B2286" s="2"/>
      <c r="C2286" s="2"/>
      <c r="D2286" s="2"/>
    </row>
    <row r="2287" spans="2:4" x14ac:dyDescent="0.25">
      <c r="B2287" s="2"/>
      <c r="C2287" s="2"/>
      <c r="D2287" s="2"/>
    </row>
    <row r="2288" spans="2:4" x14ac:dyDescent="0.25">
      <c r="B2288" s="2"/>
      <c r="C2288" s="2"/>
      <c r="D2288" s="2"/>
    </row>
    <row r="2289" spans="2:4" x14ac:dyDescent="0.25">
      <c r="B2289" s="2"/>
      <c r="C2289" s="2"/>
      <c r="D2289" s="2"/>
    </row>
    <row r="2290" spans="2:4" x14ac:dyDescent="0.25">
      <c r="B2290" s="2"/>
      <c r="C2290" s="2"/>
      <c r="D2290" s="2"/>
    </row>
    <row r="2291" spans="2:4" x14ac:dyDescent="0.25">
      <c r="B2291" s="2"/>
      <c r="C2291" s="2"/>
      <c r="D2291" s="2"/>
    </row>
    <row r="2292" spans="2:4" x14ac:dyDescent="0.25">
      <c r="B2292" s="2"/>
      <c r="C2292" s="2"/>
      <c r="D2292" s="2"/>
    </row>
    <row r="2293" spans="2:4" x14ac:dyDescent="0.25">
      <c r="B2293" s="2"/>
      <c r="C2293" s="2"/>
      <c r="D2293" s="2"/>
    </row>
    <row r="2294" spans="2:4" x14ac:dyDescent="0.25">
      <c r="B2294" s="2"/>
      <c r="C2294" s="2"/>
      <c r="D2294" s="2"/>
    </row>
    <row r="2295" spans="2:4" x14ac:dyDescent="0.25">
      <c r="B2295" s="2"/>
      <c r="C2295" s="2"/>
      <c r="D2295" s="2"/>
    </row>
    <row r="2296" spans="2:4" x14ac:dyDescent="0.25">
      <c r="B2296" s="2"/>
      <c r="C2296" s="2"/>
      <c r="D2296" s="2"/>
    </row>
    <row r="2297" spans="2:4" x14ac:dyDescent="0.25">
      <c r="B2297" s="2"/>
      <c r="C2297" s="2"/>
      <c r="D2297" s="2"/>
    </row>
    <row r="2298" spans="2:4" x14ac:dyDescent="0.25">
      <c r="B2298" s="2"/>
      <c r="C2298" s="2"/>
      <c r="D2298" s="2"/>
    </row>
    <row r="2299" spans="2:4" x14ac:dyDescent="0.25">
      <c r="B2299" s="2"/>
      <c r="C2299" s="2"/>
      <c r="D2299" s="2"/>
    </row>
    <row r="2300" spans="2:4" x14ac:dyDescent="0.25">
      <c r="B2300" s="2"/>
      <c r="C2300" s="2"/>
      <c r="D2300" s="2"/>
    </row>
    <row r="2301" spans="2:4" x14ac:dyDescent="0.25">
      <c r="B2301" s="2"/>
      <c r="C2301" s="2"/>
      <c r="D2301" s="2"/>
    </row>
    <row r="2302" spans="2:4" x14ac:dyDescent="0.25">
      <c r="B2302" s="2"/>
      <c r="C2302" s="2"/>
      <c r="D2302" s="2"/>
    </row>
  </sheetData>
  <sortState ref="A31:J45">
    <sortCondition ref="B31:B45"/>
    <sortCondition ref="C31:C45"/>
  </sortState>
  <mergeCells count="40">
    <mergeCell ref="G61:H61"/>
    <mergeCell ref="E56:F58"/>
    <mergeCell ref="G56:H58"/>
    <mergeCell ref="E59:F59"/>
    <mergeCell ref="G59:H59"/>
    <mergeCell ref="E60:F60"/>
    <mergeCell ref="G60:H60"/>
    <mergeCell ref="E61:F61"/>
    <mergeCell ref="D55:D59"/>
    <mergeCell ref="D4:D8"/>
    <mergeCell ref="H5:H6"/>
    <mergeCell ref="E4:N4"/>
    <mergeCell ref="D47:D51"/>
    <mergeCell ref="E47:N47"/>
    <mergeCell ref="H48:H49"/>
    <mergeCell ref="E55:N55"/>
    <mergeCell ref="A60:A61"/>
    <mergeCell ref="B60:B61"/>
    <mergeCell ref="C60:C61"/>
    <mergeCell ref="B5:C7"/>
    <mergeCell ref="A48:A51"/>
    <mergeCell ref="B48:B51"/>
    <mergeCell ref="A52:A53"/>
    <mergeCell ref="B52:B53"/>
    <mergeCell ref="A56:A59"/>
    <mergeCell ref="B56:B59"/>
    <mergeCell ref="A47:C47"/>
    <mergeCell ref="C56:C59"/>
    <mergeCell ref="C48:C51"/>
    <mergeCell ref="C52:C53"/>
    <mergeCell ref="A55:C55"/>
    <mergeCell ref="O55:O59"/>
    <mergeCell ref="P55:P59"/>
    <mergeCell ref="Q55:Q59"/>
    <mergeCell ref="O4:O8"/>
    <mergeCell ref="P4:P8"/>
    <mergeCell ref="Q4:Q8"/>
    <mergeCell ref="O47:O51"/>
    <mergeCell ref="P47:P51"/>
    <mergeCell ref="Q47:Q51"/>
  </mergeCells>
  <phoneticPr fontId="9" type="noConversion"/>
  <conditionalFormatting sqref="H11:L11">
    <cfRule type="cellIs" dxfId="2088" priority="33" operator="equal">
      <formula>LARGE($H11:$L11,2)</formula>
    </cfRule>
    <cfRule type="cellIs" dxfId="2087" priority="34" operator="equal">
      <formula>LARGE($H11:$L11,1)</formula>
    </cfRule>
  </conditionalFormatting>
  <conditionalFormatting sqref="H14:L14">
    <cfRule type="cellIs" dxfId="2086" priority="31" operator="equal">
      <formula>LARGE($H14:$L14,2)</formula>
    </cfRule>
    <cfRule type="cellIs" dxfId="2085" priority="32" operator="equal">
      <formula>LARGE($H14:$L14,1)</formula>
    </cfRule>
  </conditionalFormatting>
  <conditionalFormatting sqref="H16:L16">
    <cfRule type="cellIs" dxfId="2084" priority="29" operator="equal">
      <formula>LARGE($H16:$L16,2)</formula>
    </cfRule>
    <cfRule type="cellIs" dxfId="2083" priority="30" operator="equal">
      <formula>LARGE($H16:$L16,1)</formula>
    </cfRule>
  </conditionalFormatting>
  <conditionalFormatting sqref="H19:L19">
    <cfRule type="cellIs" dxfId="2082" priority="27" operator="equal">
      <formula>LARGE($H19:$L19,2)</formula>
    </cfRule>
    <cfRule type="cellIs" dxfId="2081" priority="28" operator="equal">
      <formula>LARGE($H19:$L19,1)</formula>
    </cfRule>
  </conditionalFormatting>
  <conditionalFormatting sqref="H21:L21">
    <cfRule type="cellIs" dxfId="2080" priority="25" operator="equal">
      <formula>LARGE($H21:$L21,2)</formula>
    </cfRule>
    <cfRule type="cellIs" dxfId="2079" priority="26" operator="equal">
      <formula>LARGE($H21:$L21,1)</formula>
    </cfRule>
  </conditionalFormatting>
  <conditionalFormatting sqref="H23:L23">
    <cfRule type="cellIs" dxfId="2078" priority="23" operator="equal">
      <formula>LARGE($H23:$L23,2)</formula>
    </cfRule>
    <cfRule type="cellIs" dxfId="2077" priority="24" operator="equal">
      <formula>LARGE($H23:$L23,1)</formula>
    </cfRule>
  </conditionalFormatting>
  <conditionalFormatting sqref="H25:L25">
    <cfRule type="cellIs" dxfId="2076" priority="21" operator="equal">
      <formula>LARGE($H25:$L25,2)</formula>
    </cfRule>
    <cfRule type="cellIs" dxfId="2075" priority="22" operator="equal">
      <formula>LARGE($H25:$L25,1)</formula>
    </cfRule>
  </conditionalFormatting>
  <conditionalFormatting sqref="H28:L28">
    <cfRule type="cellIs" dxfId="2074" priority="19" operator="equal">
      <formula>LARGE($H28:$L28,2)</formula>
    </cfRule>
    <cfRule type="cellIs" dxfId="2073" priority="20" operator="equal">
      <formula>LARGE($H28:$L28,1)</formula>
    </cfRule>
  </conditionalFormatting>
  <conditionalFormatting sqref="H31:L31">
    <cfRule type="cellIs" dxfId="2072" priority="17" operator="equal">
      <formula>LARGE($H31:$L31,2)</formula>
    </cfRule>
    <cfRule type="cellIs" dxfId="2071" priority="18" operator="equal">
      <formula>LARGE($H31:$L31,1)</formula>
    </cfRule>
  </conditionalFormatting>
  <conditionalFormatting sqref="H52:L52">
    <cfRule type="cellIs" dxfId="2070" priority="3" operator="equal">
      <formula>LARGE($H52:$L52,2)</formula>
    </cfRule>
    <cfRule type="cellIs" dxfId="2069" priority="4" operator="equal">
      <formula>LARGE($H52:$L52,1)</formula>
    </cfRule>
  </conditionalFormatting>
  <conditionalFormatting sqref="H34:L34">
    <cfRule type="cellIs" dxfId="2068" priority="15" operator="equal">
      <formula>LARGE($H34:$L34,2)</formula>
    </cfRule>
    <cfRule type="cellIs" dxfId="2067" priority="16" operator="equal">
      <formula>LARGE($H34:$L34,1)</formula>
    </cfRule>
  </conditionalFormatting>
  <conditionalFormatting sqref="H36:L36">
    <cfRule type="cellIs" dxfId="2066" priority="13" operator="equal">
      <formula>LARGE($H36:$L36,2)</formula>
    </cfRule>
    <cfRule type="cellIs" dxfId="2065" priority="14" operator="equal">
      <formula>LARGE($H36:$L36,1)</formula>
    </cfRule>
  </conditionalFormatting>
  <conditionalFormatting sqref="H38:L38">
    <cfRule type="cellIs" dxfId="2064" priority="11" operator="equal">
      <formula>LARGE($H38:$L38,2)</formula>
    </cfRule>
    <cfRule type="cellIs" dxfId="2063" priority="12" operator="equal">
      <formula>LARGE($H38:$L38,1)</formula>
    </cfRule>
  </conditionalFormatting>
  <conditionalFormatting sqref="H40:L40">
    <cfRule type="cellIs" dxfId="2062" priority="9" operator="equal">
      <formula>LARGE($H40:$L40,2)</formula>
    </cfRule>
    <cfRule type="cellIs" dxfId="2061" priority="10" operator="equal">
      <formula>LARGE($H40:$L40,1)</formula>
    </cfRule>
  </conditionalFormatting>
  <conditionalFormatting sqref="H42:L42">
    <cfRule type="cellIs" dxfId="2060" priority="7" operator="equal">
      <formula>LARGE($H42:$L42,2)</formula>
    </cfRule>
    <cfRule type="cellIs" dxfId="2059" priority="8" operator="equal">
      <formula>LARGE($H42:$L42,1)</formula>
    </cfRule>
  </conditionalFormatting>
  <conditionalFormatting sqref="H45:L45">
    <cfRule type="cellIs" dxfId="2058" priority="5" operator="equal">
      <formula>LARGE($H45:$L45,2)</formula>
    </cfRule>
    <cfRule type="cellIs" dxfId="2057" priority="6" operator="equal">
      <formula>LARGE($H45:$L45,1)</formula>
    </cfRule>
  </conditionalFormatting>
  <conditionalFormatting sqref="E60:L60">
    <cfRule type="cellIs" dxfId="2056" priority="1" operator="equal">
      <formula>LARGE($E60:$L60,2)</formula>
    </cfRule>
    <cfRule type="cellIs" dxfId="2055" priority="2" operator="equal">
      <formula>LARGE($E60:$L60,1)</formula>
    </cfRule>
  </conditionalFormatting>
  <printOptions horizontalCentered="1"/>
  <pageMargins left="0.31496062992125984" right="0.31496062992125984" top="0.59055118110236227" bottom="0.51181102362204722" header="0.31496062992125984" footer="0.31496062992125984"/>
  <pageSetup paperSize="119" scale="61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41</vt:i4>
      </vt:variant>
    </vt:vector>
  </HeadingPairs>
  <TitlesOfParts>
    <vt:vector size="83" baseType="lpstr">
      <vt:lpstr>DURANGO TOTAL PUBLICADO</vt:lpstr>
      <vt:lpstr>AYUNTAMIENTOS CON COALICIÓN</vt:lpstr>
      <vt:lpstr>AYUNTAMIENTOS PP. INDEPEN.</vt:lpstr>
      <vt:lpstr>01. CANATLAN</vt:lpstr>
      <vt:lpstr>02. CANELAS</vt:lpstr>
      <vt:lpstr>03. CONETO DE COMONFORT</vt:lpstr>
      <vt:lpstr>04. CUENCAMÉ DE CENICEROS</vt:lpstr>
      <vt:lpstr>05. DURANGO</vt:lpstr>
      <vt:lpstr>06. GENERAL SIMON BOLIVAR</vt:lpstr>
      <vt:lpstr>08. GUADALUPE VICTORIA</vt:lpstr>
      <vt:lpstr>07, GOMEZ PALACIO</vt:lpstr>
      <vt:lpstr>09. GUANACEVI</vt:lpstr>
      <vt:lpstr>10. HIDALGO</vt:lpstr>
      <vt:lpstr>11. INDE</vt:lpstr>
      <vt:lpstr>12. LERDO</vt:lpstr>
      <vt:lpstr>13. MAPIMI</vt:lpstr>
      <vt:lpstr>14. MEZQUITAL</vt:lpstr>
      <vt:lpstr>15. NAZAS</vt:lpstr>
      <vt:lpstr>16. NOMBRE DE DIOS</vt:lpstr>
      <vt:lpstr>17, NUEVO IDEAL</vt:lpstr>
      <vt:lpstr>18. OCAMPO</vt:lpstr>
      <vt:lpstr>19. EL ORO</vt:lpstr>
      <vt:lpstr>20. OTAEZ</vt:lpstr>
      <vt:lpstr>21. PANUCO DE CORONADO</vt:lpstr>
      <vt:lpstr>22. PEÑON BLANCO</vt:lpstr>
      <vt:lpstr>23. POANAS</vt:lpstr>
      <vt:lpstr>24, PUEBLO NUEVO</vt:lpstr>
      <vt:lpstr>25. RODEO</vt:lpstr>
      <vt:lpstr>26. SAN BERNARDO</vt:lpstr>
      <vt:lpstr>27, SAN DIMAS</vt:lpstr>
      <vt:lpstr>28. SAN JUAN DE GUADALUPE</vt:lpstr>
      <vt:lpstr>29. SAN JUAN DEL RIO</vt:lpstr>
      <vt:lpstr>30. SAN LUIS DEL CORDERO</vt:lpstr>
      <vt:lpstr>31. SAN PEDRO EL GALLO</vt:lpstr>
      <vt:lpstr>32. SANTA CLARA</vt:lpstr>
      <vt:lpstr>33. SANTIAGO PAPASQUIARO</vt:lpstr>
      <vt:lpstr>34. SÚCHIL</vt:lpstr>
      <vt:lpstr>35. TAMAZULA DE VICTORIA</vt:lpstr>
      <vt:lpstr>36. TEPEHUANES</vt:lpstr>
      <vt:lpstr>37. TLAHUALILO</vt:lpstr>
      <vt:lpstr>38. TOPIA</vt:lpstr>
      <vt:lpstr>39. VICENTE GUERRERO</vt:lpstr>
      <vt:lpstr>'01. CANATLAN'!Área_de_impresión</vt:lpstr>
      <vt:lpstr>'02. CANELAS'!Área_de_impresión</vt:lpstr>
      <vt:lpstr>'08. GUADALUPE VICTORIA'!Área_de_impresión</vt:lpstr>
      <vt:lpstr>'11. INDE'!Área_de_impresión</vt:lpstr>
      <vt:lpstr>'16. NOMBRE DE DIOS'!Área_de_impresión</vt:lpstr>
      <vt:lpstr>'18. OCAMPO'!Área_de_impresión</vt:lpstr>
      <vt:lpstr>'21. PANUCO DE CORONADO'!Área_de_impresión</vt:lpstr>
      <vt:lpstr>'32. SANTA CLARA'!Área_de_impresión</vt:lpstr>
      <vt:lpstr>'38. TOPIA'!Área_de_impresión</vt:lpstr>
      <vt:lpstr>'AYUNTAMIENTOS PP. INDEPEN.'!Área_de_impresión</vt:lpstr>
      <vt:lpstr>'DURANGO TOTAL PUBLICADO'!Área_de_impresión</vt:lpstr>
      <vt:lpstr>'01. CANATLAN'!Títulos_a_imprimir</vt:lpstr>
      <vt:lpstr>'04. CUENCAMÉ DE CENICEROS'!Títulos_a_imprimir</vt:lpstr>
      <vt:lpstr>'05. DURANGO'!Títulos_a_imprimir</vt:lpstr>
      <vt:lpstr>'06. GENERAL SIMON BOLIVAR'!Títulos_a_imprimir</vt:lpstr>
      <vt:lpstr>'07, GOMEZ PALACIO'!Títulos_a_imprimir</vt:lpstr>
      <vt:lpstr>'08. GUADALUPE VICTORIA'!Títulos_a_imprimir</vt:lpstr>
      <vt:lpstr>'09. GUANACEVI'!Títulos_a_imprimir</vt:lpstr>
      <vt:lpstr>'12. LERDO'!Títulos_a_imprimir</vt:lpstr>
      <vt:lpstr>'13. MAPIMI'!Títulos_a_imprimir</vt:lpstr>
      <vt:lpstr>'14. MEZQUITAL'!Títulos_a_imprimir</vt:lpstr>
      <vt:lpstr>'15. NAZAS'!Títulos_a_imprimir</vt:lpstr>
      <vt:lpstr>'16. NOMBRE DE DIOS'!Títulos_a_imprimir</vt:lpstr>
      <vt:lpstr>'17, NUEVO IDEAL'!Títulos_a_imprimir</vt:lpstr>
      <vt:lpstr>'18. OCAMPO'!Títulos_a_imprimir</vt:lpstr>
      <vt:lpstr>'19. EL ORO'!Títulos_a_imprimir</vt:lpstr>
      <vt:lpstr>'20. OTAEZ'!Títulos_a_imprimir</vt:lpstr>
      <vt:lpstr>'21. PANUCO DE CORONADO'!Títulos_a_imprimir</vt:lpstr>
      <vt:lpstr>'23. POANAS'!Títulos_a_imprimir</vt:lpstr>
      <vt:lpstr>'24, PUEBLO NUEVO'!Títulos_a_imprimir</vt:lpstr>
      <vt:lpstr>'25. RODEO'!Títulos_a_imprimir</vt:lpstr>
      <vt:lpstr>'27, SAN DIMAS'!Títulos_a_imprimir</vt:lpstr>
      <vt:lpstr>'29. SAN JUAN DEL RIO'!Títulos_a_imprimir</vt:lpstr>
      <vt:lpstr>'33. SANTIAGO PAPASQUIARO'!Títulos_a_imprimir</vt:lpstr>
      <vt:lpstr>'35. TAMAZULA DE VICTORIA'!Títulos_a_imprimir</vt:lpstr>
      <vt:lpstr>'36. TEPEHUANES'!Títulos_a_imprimir</vt:lpstr>
      <vt:lpstr>'37. TLAHUALILO'!Títulos_a_imprimir</vt:lpstr>
      <vt:lpstr>'39. VICENTE GUERRERO'!Títulos_a_imprimir</vt:lpstr>
      <vt:lpstr>'AYUNTAMIENTOS CON COALICIÓN'!Títulos_a_imprimir</vt:lpstr>
      <vt:lpstr>'AYUNTAMIENTOS PP. INDEPEN.'!Títulos_a_imprimir</vt:lpstr>
      <vt:lpstr>'DURANGO TOTAL PUBLICADO'!Títulos_a_imprimir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Consejo Municipal</dc:creator>
  <cp:lastModifiedBy>iMac 2</cp:lastModifiedBy>
  <cp:lastPrinted>2020-03-03T14:41:55Z</cp:lastPrinted>
  <dcterms:created xsi:type="dcterms:W3CDTF">2019-06-05T21:59:08Z</dcterms:created>
  <dcterms:modified xsi:type="dcterms:W3CDTF">2020-08-12T10:17:58Z</dcterms:modified>
</cp:coreProperties>
</file>